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180" windowHeight="8070"/>
  </bookViews>
  <sheets>
    <sheet name="TN" sheetId="1" r:id="rId1"/>
    <sheet name="TP" sheetId="2" r:id="rId2"/>
    <sheet name="TKN" sheetId="3" r:id="rId3"/>
    <sheet name="NH3" sheetId="4" r:id="rId4"/>
    <sheet name="NO3" sheetId="5" r:id="rId5"/>
    <sheet name="NO2+NO3" sheetId="6" r:id="rId6"/>
    <sheet name="PO4" sheetId="7" r:id="rId7"/>
  </sheets>
  <calcPr calcId="125725"/>
</workbook>
</file>

<file path=xl/calcChain.xml><?xml version="1.0" encoding="utf-8"?>
<calcChain xmlns="http://schemas.openxmlformats.org/spreadsheetml/2006/main">
  <c r="H40" i="2"/>
  <c r="H35"/>
  <c r="H37"/>
  <c r="H3"/>
  <c r="H36" i="1"/>
  <c r="H37"/>
  <c r="H6"/>
  <c r="H3"/>
  <c r="H37" i="7"/>
  <c r="H42"/>
  <c r="H38"/>
  <c r="H39"/>
  <c r="H40"/>
  <c r="H41"/>
  <c r="H36"/>
  <c r="E42"/>
  <c r="F42"/>
  <c r="F36"/>
  <c r="E36"/>
  <c r="E7"/>
  <c r="F6"/>
  <c r="H3"/>
  <c r="H4"/>
  <c r="H5"/>
  <c r="H6"/>
  <c r="H7"/>
  <c r="H8"/>
  <c r="H9"/>
  <c r="H10"/>
  <c r="H11"/>
  <c r="F3"/>
  <c r="E3"/>
  <c r="H42" i="6"/>
  <c r="F42"/>
  <c r="E42"/>
  <c r="H37"/>
  <c r="H38"/>
  <c r="H39"/>
  <c r="H40"/>
  <c r="H41"/>
  <c r="H36"/>
  <c r="F36"/>
  <c r="E36"/>
  <c r="H6"/>
  <c r="E6"/>
  <c r="F6"/>
  <c r="F3"/>
  <c r="H4"/>
  <c r="H5"/>
  <c r="H7"/>
  <c r="H8"/>
  <c r="H9"/>
  <c r="H10"/>
  <c r="H11"/>
  <c r="H3"/>
  <c r="E3"/>
  <c r="E33" i="5"/>
  <c r="F33"/>
  <c r="H31"/>
  <c r="H32"/>
  <c r="H33"/>
  <c r="H30"/>
  <c r="F30"/>
  <c r="E30"/>
  <c r="H7"/>
  <c r="E7"/>
  <c r="F7"/>
  <c r="F3"/>
  <c r="H4"/>
  <c r="H5"/>
  <c r="H6"/>
  <c r="H3"/>
  <c r="E3"/>
  <c r="H38" i="4"/>
  <c r="H39"/>
  <c r="H40"/>
  <c r="H41"/>
  <c r="H42"/>
  <c r="H43"/>
  <c r="H37"/>
  <c r="F43"/>
  <c r="E43"/>
  <c r="F37"/>
  <c r="E37"/>
  <c r="H8"/>
  <c r="H4"/>
  <c r="H5"/>
  <c r="H6"/>
  <c r="H7"/>
  <c r="H9"/>
  <c r="H10"/>
  <c r="H11"/>
  <c r="H3"/>
  <c r="F10"/>
  <c r="F3"/>
  <c r="E3"/>
  <c r="E9"/>
  <c r="H30" i="3"/>
  <c r="F30"/>
  <c r="E30"/>
  <c r="E28"/>
  <c r="H29"/>
  <c r="H28"/>
  <c r="F29"/>
  <c r="E29"/>
  <c r="F28"/>
  <c r="H3"/>
  <c r="H4"/>
  <c r="H5"/>
  <c r="F5"/>
  <c r="F4"/>
  <c r="E4"/>
  <c r="E5"/>
  <c r="F3"/>
  <c r="E3"/>
  <c r="H36" i="2"/>
  <c r="H38"/>
  <c r="H39"/>
  <c r="H41"/>
  <c r="F35"/>
  <c r="F36"/>
  <c r="F37"/>
  <c r="F38"/>
  <c r="F39"/>
  <c r="F40"/>
  <c r="F41"/>
  <c r="E36"/>
  <c r="E37"/>
  <c r="E38"/>
  <c r="E39"/>
  <c r="E40"/>
  <c r="E41"/>
  <c r="E35"/>
  <c r="F3"/>
  <c r="E3"/>
  <c r="H4"/>
  <c r="H5"/>
  <c r="H6"/>
  <c r="H7"/>
  <c r="H8"/>
  <c r="H9"/>
  <c r="H10"/>
  <c r="H11"/>
  <c r="H35" i="1"/>
  <c r="H38"/>
  <c r="H39"/>
  <c r="H40"/>
  <c r="H34"/>
  <c r="F35"/>
  <c r="F36"/>
  <c r="F37"/>
  <c r="F38"/>
  <c r="F39"/>
  <c r="F40"/>
  <c r="F34"/>
  <c r="E35"/>
  <c r="E36"/>
  <c r="E37"/>
  <c r="E38"/>
  <c r="E39"/>
  <c r="E40"/>
  <c r="E34"/>
  <c r="H4"/>
  <c r="H5"/>
  <c r="H7"/>
  <c r="H8"/>
  <c r="H9"/>
  <c r="H10"/>
  <c r="H11"/>
  <c r="F4"/>
  <c r="F5"/>
  <c r="F6"/>
  <c r="F7"/>
  <c r="F8"/>
  <c r="F9"/>
  <c r="F10"/>
  <c r="F11"/>
  <c r="F3"/>
  <c r="E4"/>
  <c r="E5"/>
  <c r="E6"/>
  <c r="E7"/>
  <c r="E8"/>
  <c r="E9"/>
  <c r="E10"/>
  <c r="E11"/>
  <c r="E3"/>
  <c r="F41" i="7"/>
  <c r="E41"/>
  <c r="F40"/>
  <c r="E40"/>
  <c r="F39"/>
  <c r="E39"/>
  <c r="F38"/>
  <c r="E38"/>
  <c r="F37"/>
  <c r="E37"/>
  <c r="F11"/>
  <c r="E11"/>
  <c r="F10"/>
  <c r="E10"/>
  <c r="F9"/>
  <c r="E9"/>
  <c r="F8"/>
  <c r="E8"/>
  <c r="F7"/>
  <c r="E6"/>
  <c r="F5"/>
  <c r="E5"/>
  <c r="F4"/>
  <c r="E4"/>
  <c r="F41" i="6"/>
  <c r="E41"/>
  <c r="F40"/>
  <c r="E40"/>
  <c r="F39"/>
  <c r="E39"/>
  <c r="F38"/>
  <c r="E38"/>
  <c r="F37"/>
  <c r="E37"/>
  <c r="F11"/>
  <c r="E11"/>
  <c r="F10"/>
  <c r="E10"/>
  <c r="F9"/>
  <c r="E9"/>
  <c r="F8"/>
  <c r="E8"/>
  <c r="F7"/>
  <c r="E7"/>
  <c r="F5"/>
  <c r="E5"/>
  <c r="F4"/>
  <c r="E4"/>
  <c r="F32" i="5"/>
  <c r="E32"/>
  <c r="F31"/>
  <c r="E31"/>
  <c r="F6"/>
  <c r="E6"/>
  <c r="F5"/>
  <c r="E5"/>
  <c r="F4"/>
  <c r="E4"/>
  <c r="F42" i="4"/>
  <c r="E42"/>
  <c r="F41"/>
  <c r="E41"/>
  <c r="F40"/>
  <c r="E40"/>
  <c r="F39"/>
  <c r="E39"/>
  <c r="F38"/>
  <c r="E38"/>
  <c r="F11"/>
  <c r="E11"/>
  <c r="E10"/>
  <c r="F9"/>
  <c r="F8"/>
  <c r="E8"/>
  <c r="F7"/>
  <c r="E7"/>
  <c r="F6"/>
  <c r="E6"/>
  <c r="F5"/>
  <c r="E5"/>
  <c r="F4"/>
  <c r="E4"/>
  <c r="F11" i="2"/>
  <c r="E11"/>
  <c r="F10"/>
  <c r="E10"/>
  <c r="F9"/>
  <c r="E9"/>
  <c r="F8"/>
  <c r="E8"/>
  <c r="F7"/>
  <c r="E7"/>
  <c r="F6"/>
  <c r="E6"/>
  <c r="F5"/>
  <c r="E5"/>
  <c r="F4"/>
  <c r="E4"/>
</calcChain>
</file>

<file path=xl/sharedStrings.xml><?xml version="1.0" encoding="utf-8"?>
<sst xmlns="http://schemas.openxmlformats.org/spreadsheetml/2006/main" count="349" uniqueCount="64">
  <si>
    <t>Lab ID</t>
  </si>
  <si>
    <t>Lab</t>
  </si>
  <si>
    <t>Reported Value</t>
  </si>
  <si>
    <t>% Recovery</t>
  </si>
  <si>
    <t>Diff. From MPV</t>
  </si>
  <si>
    <t>Method</t>
  </si>
  <si>
    <t>NWML</t>
  </si>
  <si>
    <t>Colorimetric</t>
  </si>
  <si>
    <t>DCLS</t>
  </si>
  <si>
    <t>PADEP</t>
  </si>
  <si>
    <t>DHMH</t>
  </si>
  <si>
    <t>DNREC</t>
  </si>
  <si>
    <t>ODU</t>
  </si>
  <si>
    <t>CBL</t>
  </si>
  <si>
    <t>FairfaxDPW</t>
  </si>
  <si>
    <t>Horn Point</t>
  </si>
  <si>
    <t xml:space="preserve">Absolute Z Value </t>
  </si>
  <si>
    <t>Fairfax DPW</t>
  </si>
  <si>
    <t xml:space="preserve">Horn Point </t>
  </si>
  <si>
    <t>F-ps=</t>
  </si>
  <si>
    <t>0.51-1.0</t>
  </si>
  <si>
    <t>1.01-1.50</t>
  </si>
  <si>
    <t>1.51-2.0</t>
  </si>
  <si>
    <t>&gt;2.0</t>
  </si>
  <si>
    <t>&lt;0.5</t>
  </si>
  <si>
    <t>Rating</t>
  </si>
  <si>
    <t>Excellent</t>
  </si>
  <si>
    <t xml:space="preserve">Good </t>
  </si>
  <si>
    <t>Satisfactory</t>
  </si>
  <si>
    <t>Marginal</t>
  </si>
  <si>
    <t>Unsatisfactory</t>
  </si>
  <si>
    <t>MPV (0.397)</t>
  </si>
  <si>
    <t>MPV (1.48)</t>
  </si>
  <si>
    <t>MPV (0.64)</t>
  </si>
  <si>
    <t>MPV (0.864)</t>
  </si>
  <si>
    <t>MPV (0.440)</t>
  </si>
  <si>
    <t>MPV (0.930)</t>
  </si>
  <si>
    <t>MPV (0.391)</t>
  </si>
  <si>
    <t>MPV (0.779)</t>
  </si>
  <si>
    <t>MPV (0.220)</t>
  </si>
  <si>
    <t>MPV (0.584)</t>
  </si>
  <si>
    <t>MPV (0.590)</t>
  </si>
  <si>
    <t>MPV (0.356)</t>
  </si>
  <si>
    <t>MPV (0.715)</t>
  </si>
  <si>
    <t xml:space="preserve">N-117 (Low Conc.)   Spring 2013    Total Nitrogen (mg/L)  </t>
  </si>
  <si>
    <t>Absolute Z Value Equation</t>
  </si>
  <si>
    <t xml:space="preserve">N-118 (High Conc.)   Spring 2013    Total Nitrogen (mg/L)  </t>
  </si>
  <si>
    <t>(Uh-Lh)/1.349</t>
  </si>
  <si>
    <t>Uh=</t>
  </si>
  <si>
    <t>Lh=</t>
  </si>
  <si>
    <t>Median of the upper half of reported Values</t>
  </si>
  <si>
    <t>Median of the lower half of reported values</t>
  </si>
  <si>
    <t xml:space="preserve">N-117 (Low Conc.)   Spring 2013    Total Phosphorus (mg/L)  </t>
  </si>
  <si>
    <t>N-117 (Low Conc.)  Spring 2013  Ammonia + Organic Nitrogen (mg/L)</t>
  </si>
  <si>
    <t>N-117 (Low Conc.)  Spring 2013  Ammonia  (mg/L)</t>
  </si>
  <si>
    <t>N-117 (Low Conc.)   Spring 2013  Nitrate (mg/L)</t>
  </si>
  <si>
    <t xml:space="preserve">N-118 (High Conc.)  Spring 2013    Total Phosphorus (mg/L)  </t>
  </si>
  <si>
    <t>N-118 (High Conc.)    Spring 2013  Ammonia + Organic Nitrogen (mg/L)</t>
  </si>
  <si>
    <t>N-118 (High Conc.)   Spring 2013  Ammonia  (mg/L)</t>
  </si>
  <si>
    <t>N-118 (High Conc.)    Spring 2013 Nitrate (mg/L)</t>
  </si>
  <si>
    <t>N-118 (High Conc.) Spring 2013 Nitrite + Nitrate (mg/L)</t>
  </si>
  <si>
    <t>N-117 (Low Conc.) Spring 2013   Nitrite + Nitrate (mg/L)</t>
  </si>
  <si>
    <t>N-118 (High Conc.) Spring 2013   Orthophosphate (mg/L)</t>
  </si>
  <si>
    <t>N-117 (Low Conc.) Spring 2013   Orthophosphate (mg/L)</t>
  </si>
</sst>
</file>

<file path=xl/styles.xml><?xml version="1.0" encoding="utf-8"?>
<styleSheet xmlns="http://schemas.openxmlformats.org/spreadsheetml/2006/main">
  <numFmts count="1">
    <numFmt numFmtId="164" formatCode="0.000"/>
  </numFmts>
  <fonts count="16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Verdana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0000"/>
      <name val="Verdana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0" xfId="0" applyFont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0" fillId="0" borderId="0" xfId="0" applyFill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Border="1"/>
    <xf numFmtId="164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0" xfId="0" applyFont="1"/>
    <xf numFmtId="0" fontId="8" fillId="3" borderId="0" xfId="0" applyFont="1" applyFill="1" applyBorder="1" applyAlignment="1">
      <alignment horizontal="right"/>
    </xf>
    <xf numFmtId="0" fontId="8" fillId="3" borderId="0" xfId="0" applyFont="1" applyFill="1" applyBorder="1" applyAlignment="1">
      <alignment horizontal="left"/>
    </xf>
    <xf numFmtId="0" fontId="8" fillId="3" borderId="0" xfId="0" applyFont="1" applyFill="1" applyBorder="1" applyAlignment="1"/>
    <xf numFmtId="0" fontId="9" fillId="0" borderId="0" xfId="0" applyFont="1"/>
    <xf numFmtId="0" fontId="10" fillId="3" borderId="0" xfId="0" applyFont="1" applyFill="1"/>
    <xf numFmtId="0" fontId="10" fillId="0" borderId="0" xfId="0" applyFont="1"/>
    <xf numFmtId="0" fontId="10" fillId="3" borderId="0" xfId="0" applyFont="1" applyFill="1" applyAlignment="1">
      <alignment horizontal="left"/>
    </xf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right"/>
    </xf>
    <xf numFmtId="0" fontId="12" fillId="0" borderId="0" xfId="0" applyFont="1"/>
    <xf numFmtId="0" fontId="13" fillId="0" borderId="0" xfId="0" applyFont="1"/>
    <xf numFmtId="2" fontId="14" fillId="0" borderId="1" xfId="0" applyNumberFormat="1" applyFont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left"/>
    </xf>
    <xf numFmtId="0" fontId="15" fillId="0" borderId="1" xfId="0" applyFont="1" applyBorder="1"/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0" fillId="4" borderId="7" xfId="0" applyFill="1" applyBorder="1"/>
    <xf numFmtId="0" fontId="0" fillId="4" borderId="0" xfId="0" applyFill="1" applyBorder="1"/>
    <xf numFmtId="0" fontId="0" fillId="4" borderId="8" xfId="0" applyFill="1" applyBorder="1"/>
  </cellXfs>
  <cellStyles count="1">
    <cellStyle name="Normal" xfId="0" builtinId="0"/>
  </cellStyles>
  <dxfs count="66"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</dxfs>
  <tableStyles count="0" defaultTableStyle="TableStyleMedium9" defaultPivotStyle="PivotStyleLight16"/>
  <colors>
    <mruColors>
      <color rgb="FF00B05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TN!$C$2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showVal val="1"/>
          </c:dLbls>
          <c:cat>
            <c:strRef>
              <c:f>TN!$B$3:$B$11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TN!$C$3:$C$11</c:f>
              <c:numCache>
                <c:formatCode>0.00</c:formatCode>
                <c:ptCount val="9"/>
                <c:pt idx="0">
                  <c:v>0.57099999999999995</c:v>
                </c:pt>
                <c:pt idx="1">
                  <c:v>0.63</c:v>
                </c:pt>
                <c:pt idx="2">
                  <c:v>0.62</c:v>
                </c:pt>
                <c:pt idx="3">
                  <c:v>0.64500000000000002</c:v>
                </c:pt>
                <c:pt idx="4">
                  <c:v>0.69720000000000004</c:v>
                </c:pt>
                <c:pt idx="5">
                  <c:v>0.64800000000000002</c:v>
                </c:pt>
                <c:pt idx="6">
                  <c:v>0.68300000000000005</c:v>
                </c:pt>
                <c:pt idx="7">
                  <c:v>0.68300000000000005</c:v>
                </c:pt>
                <c:pt idx="8">
                  <c:v>0.64900000000000002</c:v>
                </c:pt>
              </c:numCache>
            </c:numRef>
          </c:val>
        </c:ser>
        <c:ser>
          <c:idx val="2"/>
          <c:order val="2"/>
          <c:tx>
            <c:strRef>
              <c:f>TN!$H$2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3"/>
              <c:layout>
                <c:manualLayout>
                  <c:x val="0"/>
                  <c:y val="-5.6565974707707072E-2"/>
                </c:manualLayout>
              </c:layout>
              <c:showVal val="1"/>
            </c:dLbl>
            <c:showVal val="1"/>
          </c:dLbls>
          <c:val>
            <c:numRef>
              <c:f>TN!$H$3:$H$11</c:f>
              <c:numCache>
                <c:formatCode>0.00</c:formatCode>
                <c:ptCount val="9"/>
                <c:pt idx="0">
                  <c:v>2.6923076923076947</c:v>
                </c:pt>
                <c:pt idx="1">
                  <c:v>0.42307692307692346</c:v>
                </c:pt>
                <c:pt idx="2">
                  <c:v>0.80769230769230849</c:v>
                </c:pt>
                <c:pt idx="3">
                  <c:v>0.15384615384615399</c:v>
                </c:pt>
                <c:pt idx="4">
                  <c:v>2.1615384615384627</c:v>
                </c:pt>
                <c:pt idx="5">
                  <c:v>0.2692307692307695</c:v>
                </c:pt>
                <c:pt idx="6">
                  <c:v>1.615384615384617</c:v>
                </c:pt>
                <c:pt idx="7">
                  <c:v>1.615384615384617</c:v>
                </c:pt>
                <c:pt idx="8">
                  <c:v>0.30769230769230799</c:v>
                </c:pt>
              </c:numCache>
            </c:numRef>
          </c:val>
        </c:ser>
        <c:overlap val="100"/>
        <c:axId val="77094912"/>
        <c:axId val="77096448"/>
      </c:barChart>
      <c:lineChart>
        <c:grouping val="standard"/>
        <c:ser>
          <c:idx val="1"/>
          <c:order val="1"/>
          <c:tx>
            <c:strRef>
              <c:f>TN!$D$2</c:f>
              <c:strCache>
                <c:ptCount val="1"/>
                <c:pt idx="0">
                  <c:v>MPV (0.64)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TN!$D$3:$D$11</c:f>
              <c:numCache>
                <c:formatCode>0.00</c:formatCode>
                <c:ptCount val="9"/>
                <c:pt idx="0">
                  <c:v>0.64100000000000001</c:v>
                </c:pt>
                <c:pt idx="1">
                  <c:v>0.64100000000000001</c:v>
                </c:pt>
                <c:pt idx="2">
                  <c:v>0.64100000000000001</c:v>
                </c:pt>
                <c:pt idx="3">
                  <c:v>0.64100000000000001</c:v>
                </c:pt>
                <c:pt idx="4">
                  <c:v>0.64100000000000001</c:v>
                </c:pt>
                <c:pt idx="5">
                  <c:v>0.64100000000000001</c:v>
                </c:pt>
                <c:pt idx="6">
                  <c:v>0.64100000000000001</c:v>
                </c:pt>
                <c:pt idx="7">
                  <c:v>0.64100000000000001</c:v>
                </c:pt>
                <c:pt idx="8">
                  <c:v>0.64100000000000001</c:v>
                </c:pt>
              </c:numCache>
            </c:numRef>
          </c:val>
        </c:ser>
        <c:marker val="1"/>
        <c:axId val="77094912"/>
        <c:axId val="77096448"/>
      </c:lineChart>
      <c:catAx>
        <c:axId val="77094912"/>
        <c:scaling>
          <c:orientation val="minMax"/>
        </c:scaling>
        <c:axPos val="b"/>
        <c:tickLblPos val="nextTo"/>
        <c:crossAx val="77096448"/>
        <c:crosses val="autoZero"/>
        <c:auto val="1"/>
        <c:lblAlgn val="ctr"/>
        <c:lblOffset val="100"/>
      </c:catAx>
      <c:valAx>
        <c:axId val="77096448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200" b="0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r>
                  <a:rPr lang="en-US" sz="1200" b="0">
                    <a:solidFill>
                      <a:schemeClr val="tx2">
                        <a:lumMod val="60000"/>
                        <a:lumOff val="40000"/>
                      </a:schemeClr>
                    </a:solidFill>
                  </a:rPr>
                  <a:t>Reported Values (mg/L)</a:t>
                </a:r>
              </a:p>
            </c:rich>
          </c:tx>
          <c:layout/>
        </c:title>
        <c:numFmt formatCode="0.00" sourceLinked="1"/>
        <c:tickLblPos val="nextTo"/>
        <c:crossAx val="77094912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'NO3'!$C$29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'NO3'!$B$30:$B$33</c:f>
              <c:strCache>
                <c:ptCount val="4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  <c:pt idx="3">
                  <c:v>Horn Point</c:v>
                </c:pt>
              </c:strCache>
            </c:strRef>
          </c:cat>
          <c:val>
            <c:numRef>
              <c:f>'NO3'!$C$30:$C$33</c:f>
              <c:numCache>
                <c:formatCode>0.00</c:formatCode>
                <c:ptCount val="4"/>
                <c:pt idx="0">
                  <c:v>0.58399999999999996</c:v>
                </c:pt>
                <c:pt idx="1">
                  <c:v>0.59</c:v>
                </c:pt>
                <c:pt idx="2">
                  <c:v>0.60260000000000002</c:v>
                </c:pt>
                <c:pt idx="3">
                  <c:v>0.59399999999999997</c:v>
                </c:pt>
              </c:numCache>
            </c:numRef>
          </c:val>
        </c:ser>
        <c:ser>
          <c:idx val="2"/>
          <c:order val="2"/>
          <c:tx>
            <c:strRef>
              <c:f>'NO3'!$H$29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4.2462845010615723E-2"/>
                </c:manualLayout>
              </c:layout>
              <c:showVal val="1"/>
            </c:dLbl>
            <c:showVal val="1"/>
          </c:dLbls>
          <c:cat>
            <c:strRef>
              <c:f>'NO3'!$B$30:$B$33</c:f>
              <c:strCache>
                <c:ptCount val="4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  <c:pt idx="3">
                  <c:v>Horn Point</c:v>
                </c:pt>
              </c:strCache>
            </c:strRef>
          </c:cat>
          <c:val>
            <c:numRef>
              <c:f>'NO3'!$H$30:$H$33</c:f>
              <c:numCache>
                <c:formatCode>0.00</c:formatCode>
                <c:ptCount val="4"/>
                <c:pt idx="0">
                  <c:v>0</c:v>
                </c:pt>
                <c:pt idx="1">
                  <c:v>0.26086956521739152</c:v>
                </c:pt>
                <c:pt idx="2">
                  <c:v>0.8086956521739157</c:v>
                </c:pt>
                <c:pt idx="3">
                  <c:v>0.43478260869565255</c:v>
                </c:pt>
              </c:numCache>
            </c:numRef>
          </c:val>
        </c:ser>
        <c:overlap val="100"/>
        <c:axId val="77952512"/>
        <c:axId val="77954048"/>
      </c:barChart>
      <c:lineChart>
        <c:grouping val="standard"/>
        <c:ser>
          <c:idx val="1"/>
          <c:order val="1"/>
          <c:tx>
            <c:strRef>
              <c:f>'NO3'!$D$29</c:f>
              <c:strCache>
                <c:ptCount val="1"/>
                <c:pt idx="0">
                  <c:v>MPV (0.584)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'NO3'!$B$30:$B$33</c:f>
              <c:strCache>
                <c:ptCount val="4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  <c:pt idx="3">
                  <c:v>Horn Point</c:v>
                </c:pt>
              </c:strCache>
            </c:strRef>
          </c:cat>
          <c:val>
            <c:numRef>
              <c:f>'NO3'!$D$30:$D$33</c:f>
              <c:numCache>
                <c:formatCode>0.000</c:formatCode>
                <c:ptCount val="4"/>
                <c:pt idx="0">
                  <c:v>0.58399999999999996</c:v>
                </c:pt>
                <c:pt idx="1">
                  <c:v>0.58399999999999996</c:v>
                </c:pt>
                <c:pt idx="2">
                  <c:v>0.58399999999999996</c:v>
                </c:pt>
                <c:pt idx="3">
                  <c:v>0.58399999999999996</c:v>
                </c:pt>
              </c:numCache>
            </c:numRef>
          </c:val>
        </c:ser>
        <c:marker val="1"/>
        <c:axId val="77952512"/>
        <c:axId val="77954048"/>
      </c:lineChart>
      <c:catAx>
        <c:axId val="77952512"/>
        <c:scaling>
          <c:orientation val="minMax"/>
        </c:scaling>
        <c:axPos val="b"/>
        <c:tickLblPos val="nextTo"/>
        <c:crossAx val="77954048"/>
        <c:crosses val="autoZero"/>
        <c:auto val="1"/>
        <c:lblAlgn val="ctr"/>
        <c:lblOffset val="100"/>
      </c:catAx>
      <c:valAx>
        <c:axId val="77954048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" sourceLinked="1"/>
        <c:tickLblPos val="nextTo"/>
        <c:crossAx val="77952512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'NO2+NO3'!$C$2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'NO2+NO3'!$B$3:$B$11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'NO2+NO3'!$C$3:$C$11</c:f>
              <c:numCache>
                <c:formatCode>0.00</c:formatCode>
                <c:ptCount val="9"/>
                <c:pt idx="0">
                  <c:v>0.21299999999999999</c:v>
                </c:pt>
                <c:pt idx="1">
                  <c:v>0.22</c:v>
                </c:pt>
                <c:pt idx="2">
                  <c:v>0.22</c:v>
                </c:pt>
                <c:pt idx="3">
                  <c:v>0.23499999999999999</c:v>
                </c:pt>
                <c:pt idx="4">
                  <c:v>0.23050000000000001</c:v>
                </c:pt>
                <c:pt idx="5">
                  <c:v>0.22120000000000001</c:v>
                </c:pt>
                <c:pt idx="6">
                  <c:v>0.221</c:v>
                </c:pt>
                <c:pt idx="7">
                  <c:v>0.217</c:v>
                </c:pt>
                <c:pt idx="8">
                  <c:v>0.222</c:v>
                </c:pt>
              </c:numCache>
            </c:numRef>
          </c:val>
        </c:ser>
        <c:ser>
          <c:idx val="2"/>
          <c:order val="2"/>
          <c:tx>
            <c:strRef>
              <c:f>'NO2+NO3'!$H$2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1"/>
              <c:layout>
                <c:manualLayout>
                  <c:x val="0"/>
                  <c:y val="-2.9126206170219871E-2"/>
                </c:manualLayout>
              </c:layout>
              <c:showVal val="1"/>
            </c:dLbl>
            <c:dLbl>
              <c:idx val="2"/>
              <c:layout>
                <c:manualLayout>
                  <c:x val="2.0997375328084393E-3"/>
                  <c:y val="-3.2362451300244281E-2"/>
                </c:manualLayout>
              </c:layout>
              <c:showVal val="1"/>
            </c:dLbl>
            <c:dLbl>
              <c:idx val="3"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2.14</a:t>
                    </a:r>
                  </a:p>
                </c:rich>
              </c:tx>
              <c:showVal val="1"/>
            </c:dLbl>
            <c:showVal val="1"/>
          </c:dLbls>
          <c:cat>
            <c:strRef>
              <c:f>'NO2+NO3'!$B$3:$B$11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'NO2+NO3'!$H$3:$H$11</c:f>
              <c:numCache>
                <c:formatCode>0.00</c:formatCode>
                <c:ptCount val="9"/>
                <c:pt idx="0">
                  <c:v>1.0000000000000009</c:v>
                </c:pt>
                <c:pt idx="1">
                  <c:v>0</c:v>
                </c:pt>
                <c:pt idx="2">
                  <c:v>0</c:v>
                </c:pt>
                <c:pt idx="3">
                  <c:v>2.1428571428571406</c:v>
                </c:pt>
                <c:pt idx="4">
                  <c:v>1.5000000000000013</c:v>
                </c:pt>
                <c:pt idx="5">
                  <c:v>0.17142857142857237</c:v>
                </c:pt>
                <c:pt idx="6">
                  <c:v>0.14285714285714299</c:v>
                </c:pt>
                <c:pt idx="7">
                  <c:v>0.42857142857142894</c:v>
                </c:pt>
                <c:pt idx="8">
                  <c:v>0.28571428571428598</c:v>
                </c:pt>
              </c:numCache>
            </c:numRef>
          </c:val>
        </c:ser>
        <c:overlap val="100"/>
        <c:axId val="78056832"/>
        <c:axId val="78087296"/>
      </c:barChart>
      <c:lineChart>
        <c:grouping val="standard"/>
        <c:ser>
          <c:idx val="1"/>
          <c:order val="1"/>
          <c:tx>
            <c:strRef>
              <c:f>'NO2+NO3'!$D$2</c:f>
              <c:strCache>
                <c:ptCount val="1"/>
                <c:pt idx="0">
                  <c:v>MPV (0.220)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'NO2+NO3'!$D$3:$D$11</c:f>
              <c:numCache>
                <c:formatCode>0.000</c:formatCode>
                <c:ptCount val="9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0.22</c:v>
                </c:pt>
              </c:numCache>
            </c:numRef>
          </c:val>
        </c:ser>
        <c:marker val="1"/>
        <c:axId val="78056832"/>
        <c:axId val="78087296"/>
      </c:lineChart>
      <c:catAx>
        <c:axId val="78056832"/>
        <c:scaling>
          <c:orientation val="minMax"/>
        </c:scaling>
        <c:axPos val="b"/>
        <c:tickLblPos val="nextTo"/>
        <c:txPr>
          <a:bodyPr/>
          <a:lstStyle/>
          <a:p>
            <a:pPr>
              <a:defRPr b="0"/>
            </a:pPr>
            <a:endParaRPr lang="en-US"/>
          </a:p>
        </c:txPr>
        <c:crossAx val="78087296"/>
        <c:crosses val="autoZero"/>
        <c:auto val="1"/>
        <c:lblAlgn val="ctr"/>
        <c:lblOffset val="100"/>
      </c:catAx>
      <c:valAx>
        <c:axId val="78087296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" sourceLinked="1"/>
        <c:tickLblPos val="nextTo"/>
        <c:crossAx val="78056832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'NO2+NO3'!$C$35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'NO2+NO3'!$B$36:$B$42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'NO2+NO3'!$C$36:$C$42</c:f>
              <c:numCache>
                <c:formatCode>0.00</c:formatCode>
                <c:ptCount val="7"/>
                <c:pt idx="0">
                  <c:v>0.58599999999999997</c:v>
                </c:pt>
                <c:pt idx="1">
                  <c:v>0.59</c:v>
                </c:pt>
                <c:pt idx="2">
                  <c:v>0.623</c:v>
                </c:pt>
                <c:pt idx="3">
                  <c:v>0.60460000000000003</c:v>
                </c:pt>
                <c:pt idx="4">
                  <c:v>0.70799999999999996</c:v>
                </c:pt>
                <c:pt idx="5">
                  <c:v>0.58099999999999996</c:v>
                </c:pt>
                <c:pt idx="6">
                  <c:v>0.59499999999999997</c:v>
                </c:pt>
              </c:numCache>
            </c:numRef>
          </c:val>
        </c:ser>
        <c:ser>
          <c:idx val="2"/>
          <c:order val="2"/>
          <c:tx>
            <c:strRef>
              <c:f>'NO2+NO3'!$H$35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4.5734388742304309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2.1108179419525076E-2"/>
                </c:manualLayout>
              </c:layout>
              <c:showVal val="1"/>
            </c:dLbl>
            <c:dLbl>
              <c:idx val="6"/>
              <c:layout>
                <c:manualLayout>
                  <c:x val="0"/>
                  <c:y val="-3.8698328935795952E-2"/>
                </c:manualLayout>
              </c:layout>
              <c:showVal val="1"/>
            </c:dLbl>
            <c:showVal val="1"/>
          </c:dLbls>
          <c:cat>
            <c:strRef>
              <c:f>'NO2+NO3'!$B$36:$B$42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'NO2+NO3'!$H$36:$H$42</c:f>
              <c:numCache>
                <c:formatCode>0.00</c:formatCode>
                <c:ptCount val="7"/>
                <c:pt idx="0">
                  <c:v>0.19047619047619063</c:v>
                </c:pt>
                <c:pt idx="1">
                  <c:v>0</c:v>
                </c:pt>
                <c:pt idx="2">
                  <c:v>1.5714285714285727</c:v>
                </c:pt>
                <c:pt idx="3">
                  <c:v>0.69523809523809788</c:v>
                </c:pt>
                <c:pt idx="4">
                  <c:v>5.6190476190476186</c:v>
                </c:pt>
                <c:pt idx="5">
                  <c:v>0.42857142857142894</c:v>
                </c:pt>
                <c:pt idx="6">
                  <c:v>0.2380952380952383</c:v>
                </c:pt>
              </c:numCache>
            </c:numRef>
          </c:val>
        </c:ser>
        <c:overlap val="100"/>
        <c:axId val="78186368"/>
        <c:axId val="78187904"/>
      </c:barChart>
      <c:lineChart>
        <c:grouping val="standard"/>
        <c:ser>
          <c:idx val="1"/>
          <c:order val="1"/>
          <c:tx>
            <c:strRef>
              <c:f>'NO2+NO3'!$D$35</c:f>
              <c:strCache>
                <c:ptCount val="1"/>
                <c:pt idx="0">
                  <c:v>MPV (0.590)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'NO2+NO3'!$B$36:$B$42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'NO2+NO3'!$D$36:$D$42</c:f>
              <c:numCache>
                <c:formatCode>0.000</c:formatCode>
                <c:ptCount val="7"/>
                <c:pt idx="0">
                  <c:v>0.59</c:v>
                </c:pt>
                <c:pt idx="1">
                  <c:v>0.59</c:v>
                </c:pt>
                <c:pt idx="2">
                  <c:v>0.59</c:v>
                </c:pt>
                <c:pt idx="3">
                  <c:v>0.59</c:v>
                </c:pt>
                <c:pt idx="4">
                  <c:v>0.59</c:v>
                </c:pt>
                <c:pt idx="5">
                  <c:v>0.59</c:v>
                </c:pt>
                <c:pt idx="6">
                  <c:v>0.59</c:v>
                </c:pt>
              </c:numCache>
            </c:numRef>
          </c:val>
        </c:ser>
        <c:marker val="1"/>
        <c:axId val="78186368"/>
        <c:axId val="78187904"/>
      </c:lineChart>
      <c:catAx>
        <c:axId val="78186368"/>
        <c:scaling>
          <c:orientation val="minMax"/>
        </c:scaling>
        <c:axPos val="b"/>
        <c:tickLblPos val="nextTo"/>
        <c:crossAx val="78187904"/>
        <c:crosses val="autoZero"/>
        <c:auto val="1"/>
        <c:lblAlgn val="ctr"/>
        <c:lblOffset val="100"/>
      </c:catAx>
      <c:valAx>
        <c:axId val="78187904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" sourceLinked="1"/>
        <c:tickLblPos val="nextTo"/>
        <c:crossAx val="78186368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'PO4'!$C$2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'PO4'!$B$3:$B$11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'PO4'!$C$3:$C$11</c:f>
              <c:numCache>
                <c:formatCode>0.00</c:formatCode>
                <c:ptCount val="9"/>
                <c:pt idx="0">
                  <c:v>0.36399999999999999</c:v>
                </c:pt>
                <c:pt idx="1">
                  <c:v>0.36</c:v>
                </c:pt>
                <c:pt idx="2">
                  <c:v>0.35599999999999998</c:v>
                </c:pt>
                <c:pt idx="3">
                  <c:v>0.34200000000000003</c:v>
                </c:pt>
                <c:pt idx="4">
                  <c:v>0.32069999999999999</c:v>
                </c:pt>
                <c:pt idx="5">
                  <c:v>0.37280000000000002</c:v>
                </c:pt>
                <c:pt idx="6">
                  <c:v>0.53190000000000004</c:v>
                </c:pt>
                <c:pt idx="7">
                  <c:v>0.35599999999999998</c:v>
                </c:pt>
                <c:pt idx="8">
                  <c:v>0.33300000000000002</c:v>
                </c:pt>
              </c:numCache>
            </c:numRef>
          </c:val>
        </c:ser>
        <c:ser>
          <c:idx val="2"/>
          <c:order val="2"/>
          <c:tx>
            <c:strRef>
              <c:f>'PO4'!$H$2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1.3659433154410075E-2"/>
                </c:manualLayout>
              </c:layout>
              <c:dLblPos val="ctr"/>
              <c:showVal val="1"/>
            </c:dLbl>
            <c:dLbl>
              <c:idx val="3"/>
              <c:layout>
                <c:manualLayout>
                  <c:x val="0"/>
                  <c:y val="2.1018818271058292E-2"/>
                </c:manualLayout>
              </c:layout>
              <c:dLblPos val="ctr"/>
              <c:showVal val="1"/>
            </c:dLbl>
            <c:dLbl>
              <c:idx val="4"/>
              <c:layout>
                <c:manualLayout>
                  <c:x val="0"/>
                  <c:y val="-4.420281682296346E-2"/>
                </c:manualLayout>
              </c:layout>
              <c:dLblPos val="ctr"/>
              <c:showVal val="1"/>
            </c:dLbl>
            <c:dLbl>
              <c:idx val="5"/>
              <c:layout>
                <c:manualLayout>
                  <c:x val="0"/>
                  <c:y val="1.0087373030625813E-2"/>
                </c:manualLayout>
              </c:layout>
              <c:dLblPos val="ctr"/>
              <c:showVal val="1"/>
            </c:dLbl>
            <c:dLbl>
              <c:idx val="6"/>
              <c:layout>
                <c:manualLayout>
                  <c:x val="8.5733692234157659E-4"/>
                  <c:y val="4.68297165772050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13.53</a:t>
                    </a:r>
                  </a:p>
                </c:rich>
              </c:tx>
              <c:spPr>
                <a:solidFill>
                  <a:srgbClr val="FF0000"/>
                </a:solidFill>
              </c:spPr>
              <c:dLblPos val="ctr"/>
              <c:showVal val="1"/>
            </c:dLbl>
            <c:dLbl>
              <c:idx val="8"/>
              <c:layout>
                <c:manualLayout>
                  <c:x val="0"/>
                  <c:y val="2.5290698079185797E-2"/>
                </c:manualLayout>
              </c:layout>
              <c:dLblPos val="ctr"/>
              <c:showVal val="1"/>
            </c:dLbl>
            <c:dLblPos val="inBase"/>
            <c:showVal val="1"/>
          </c:dLbls>
          <c:cat>
            <c:strRef>
              <c:f>'PO4'!$B$3:$B$11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'PO4'!$H$3:$H$11</c:f>
              <c:numCache>
                <c:formatCode>0.00</c:formatCode>
                <c:ptCount val="9"/>
                <c:pt idx="0">
                  <c:v>0.61538461538461597</c:v>
                </c:pt>
                <c:pt idx="1">
                  <c:v>0.30769230769230799</c:v>
                </c:pt>
                <c:pt idx="2">
                  <c:v>0</c:v>
                </c:pt>
                <c:pt idx="3">
                  <c:v>1.0769230769230738</c:v>
                </c:pt>
                <c:pt idx="4">
                  <c:v>2.7153846153846155</c:v>
                </c:pt>
                <c:pt idx="5">
                  <c:v>1.2923076923076953</c:v>
                </c:pt>
                <c:pt idx="6">
                  <c:v>13.530769230769236</c:v>
                </c:pt>
                <c:pt idx="7">
                  <c:v>0</c:v>
                </c:pt>
                <c:pt idx="8">
                  <c:v>1.7692307692307667</c:v>
                </c:pt>
              </c:numCache>
            </c:numRef>
          </c:val>
        </c:ser>
        <c:overlap val="100"/>
        <c:axId val="78411264"/>
        <c:axId val="78412800"/>
      </c:barChart>
      <c:lineChart>
        <c:grouping val="standard"/>
        <c:ser>
          <c:idx val="1"/>
          <c:order val="1"/>
          <c:tx>
            <c:strRef>
              <c:f>'PO4'!$D$2</c:f>
              <c:strCache>
                <c:ptCount val="1"/>
                <c:pt idx="0">
                  <c:v>MPV (0.356)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'PO4'!$D$3:$D$11</c:f>
              <c:numCache>
                <c:formatCode>0.000</c:formatCode>
                <c:ptCount val="9"/>
                <c:pt idx="0">
                  <c:v>0.35599999999999998</c:v>
                </c:pt>
                <c:pt idx="1">
                  <c:v>0.35599999999999998</c:v>
                </c:pt>
                <c:pt idx="2">
                  <c:v>0.35599999999999998</c:v>
                </c:pt>
                <c:pt idx="3">
                  <c:v>0.35599999999999998</c:v>
                </c:pt>
                <c:pt idx="4">
                  <c:v>0.35599999999999998</c:v>
                </c:pt>
                <c:pt idx="5">
                  <c:v>0.35599999999999998</c:v>
                </c:pt>
                <c:pt idx="6">
                  <c:v>0.35599999999999998</c:v>
                </c:pt>
                <c:pt idx="7">
                  <c:v>0.35599999999999998</c:v>
                </c:pt>
                <c:pt idx="8">
                  <c:v>0.35599999999999998</c:v>
                </c:pt>
              </c:numCache>
            </c:numRef>
          </c:val>
        </c:ser>
        <c:marker val="1"/>
        <c:axId val="78411264"/>
        <c:axId val="78412800"/>
      </c:lineChart>
      <c:catAx>
        <c:axId val="78411264"/>
        <c:scaling>
          <c:orientation val="minMax"/>
        </c:scaling>
        <c:axPos val="b"/>
        <c:tickLblPos val="nextTo"/>
        <c:crossAx val="78412800"/>
        <c:crosses val="autoZero"/>
        <c:auto val="1"/>
        <c:lblAlgn val="ctr"/>
        <c:lblOffset val="100"/>
      </c:catAx>
      <c:valAx>
        <c:axId val="78412800"/>
        <c:scaling>
          <c:orientation val="minMax"/>
          <c:max val="3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" sourceLinked="1"/>
        <c:tickLblPos val="nextTo"/>
        <c:crossAx val="78411264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'PO4'!$C$35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'PO4'!$B$36:$B$42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'PO4'!$C$36:$C$42</c:f>
              <c:numCache>
                <c:formatCode>0.00</c:formatCode>
                <c:ptCount val="7"/>
                <c:pt idx="0">
                  <c:v>0.72099999999999997</c:v>
                </c:pt>
                <c:pt idx="1">
                  <c:v>0.72</c:v>
                </c:pt>
                <c:pt idx="2">
                  <c:v>0.70199999999999996</c:v>
                </c:pt>
                <c:pt idx="3">
                  <c:v>0.64859999999999995</c:v>
                </c:pt>
                <c:pt idx="4">
                  <c:v>0.71499999999999997</c:v>
                </c:pt>
                <c:pt idx="5">
                  <c:v>0.72</c:v>
                </c:pt>
                <c:pt idx="6">
                  <c:v>0.63</c:v>
                </c:pt>
              </c:numCache>
            </c:numRef>
          </c:val>
        </c:ser>
        <c:ser>
          <c:idx val="2"/>
          <c:order val="2"/>
          <c:tx>
            <c:strRef>
              <c:f>'PO4'!$H$35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1"/>
              <c:layout>
                <c:manualLayout>
                  <c:x val="0"/>
                  <c:y val="-4.6594982078853049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-2.5089605734767033E-2"/>
                </c:manualLayout>
              </c:layout>
              <c:showVal val="1"/>
            </c:dLbl>
            <c:dLbl>
              <c:idx val="5"/>
              <c:layout>
                <c:manualLayout>
                  <c:x val="0"/>
                  <c:y val="-4.3010752688172046E-2"/>
                </c:manualLayout>
              </c:layout>
              <c:showVal val="1"/>
            </c:dLbl>
            <c:showVal val="1"/>
          </c:dLbls>
          <c:cat>
            <c:strRef>
              <c:f>'PO4'!$B$36:$B$42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'PO4'!$H$36:$H$42</c:f>
              <c:numCache>
                <c:formatCode>0.00</c:formatCode>
                <c:ptCount val="7"/>
                <c:pt idx="0">
                  <c:v>0.23076923076923098</c:v>
                </c:pt>
                <c:pt idx="1">
                  <c:v>0.19230769230769248</c:v>
                </c:pt>
                <c:pt idx="2">
                  <c:v>0.50000000000000044</c:v>
                </c:pt>
                <c:pt idx="3">
                  <c:v>2.5538461538461545</c:v>
                </c:pt>
                <c:pt idx="4">
                  <c:v>0</c:v>
                </c:pt>
                <c:pt idx="5">
                  <c:v>0.19230769230769248</c:v>
                </c:pt>
                <c:pt idx="6">
                  <c:v>3.2692307692307678</c:v>
                </c:pt>
              </c:numCache>
            </c:numRef>
          </c:val>
        </c:ser>
        <c:overlap val="100"/>
        <c:axId val="78455936"/>
        <c:axId val="78457472"/>
      </c:barChart>
      <c:lineChart>
        <c:grouping val="standard"/>
        <c:ser>
          <c:idx val="1"/>
          <c:order val="1"/>
          <c:tx>
            <c:strRef>
              <c:f>'PO4'!$D$35</c:f>
              <c:strCache>
                <c:ptCount val="1"/>
                <c:pt idx="0">
                  <c:v>MPV (0.715)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'PO4'!$B$36:$B$42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'PO4'!$D$36:$D$42</c:f>
              <c:numCache>
                <c:formatCode>0.000</c:formatCode>
                <c:ptCount val="7"/>
                <c:pt idx="0">
                  <c:v>0.71499999999999997</c:v>
                </c:pt>
                <c:pt idx="1">
                  <c:v>0.71499999999999997</c:v>
                </c:pt>
                <c:pt idx="2">
                  <c:v>0.71499999999999997</c:v>
                </c:pt>
                <c:pt idx="3">
                  <c:v>0.71499999999999997</c:v>
                </c:pt>
                <c:pt idx="4">
                  <c:v>0.71499999999999997</c:v>
                </c:pt>
                <c:pt idx="5">
                  <c:v>0.71499999999999997</c:v>
                </c:pt>
                <c:pt idx="6">
                  <c:v>0.71499999999999997</c:v>
                </c:pt>
              </c:numCache>
            </c:numRef>
          </c:val>
        </c:ser>
        <c:marker val="1"/>
        <c:axId val="78455936"/>
        <c:axId val="78457472"/>
      </c:lineChart>
      <c:catAx>
        <c:axId val="78455936"/>
        <c:scaling>
          <c:orientation val="minMax"/>
        </c:scaling>
        <c:axPos val="b"/>
        <c:tickLblPos val="nextTo"/>
        <c:crossAx val="78457472"/>
        <c:crosses val="autoZero"/>
        <c:auto val="1"/>
        <c:lblAlgn val="ctr"/>
        <c:lblOffset val="100"/>
      </c:catAx>
      <c:valAx>
        <c:axId val="78457472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" sourceLinked="1"/>
        <c:tickLblPos val="nextTo"/>
        <c:crossAx val="78455936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TN!$C$33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TN!$B$34:$B$40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 DPW</c:v>
                </c:pt>
                <c:pt idx="6">
                  <c:v>Horn Point</c:v>
                </c:pt>
              </c:strCache>
            </c:strRef>
          </c:cat>
          <c:val>
            <c:numRef>
              <c:f>TN!$C$34:$C$40</c:f>
              <c:numCache>
                <c:formatCode>0.00</c:formatCode>
                <c:ptCount val="7"/>
                <c:pt idx="0">
                  <c:v>1.51</c:v>
                </c:pt>
                <c:pt idx="1">
                  <c:v>1.42</c:v>
                </c:pt>
                <c:pt idx="2">
                  <c:v>1.53</c:v>
                </c:pt>
                <c:pt idx="3">
                  <c:v>1.4490000000000001</c:v>
                </c:pt>
                <c:pt idx="4">
                  <c:v>1.518</c:v>
                </c:pt>
                <c:pt idx="5">
                  <c:v>1.46</c:v>
                </c:pt>
                <c:pt idx="6">
                  <c:v>1.528</c:v>
                </c:pt>
              </c:numCache>
            </c:numRef>
          </c:val>
        </c:ser>
        <c:ser>
          <c:idx val="2"/>
          <c:order val="2"/>
          <c:tx>
            <c:strRef>
              <c:f>TN!$H$33</c:f>
              <c:strCache>
                <c:ptCount val="1"/>
                <c:pt idx="0">
                  <c:v>Absolute Z Value </c:v>
                </c:pt>
              </c:strCache>
            </c:strRef>
          </c:tx>
          <c:dLbls>
            <c:showVal val="1"/>
          </c:dLbls>
          <c:val>
            <c:numRef>
              <c:f>TN!$H$34:$H$40</c:f>
              <c:numCache>
                <c:formatCode>0.00</c:formatCode>
                <c:ptCount val="7"/>
                <c:pt idx="0">
                  <c:v>0.41095890410958941</c:v>
                </c:pt>
                <c:pt idx="1">
                  <c:v>0.82191780821917881</c:v>
                </c:pt>
                <c:pt idx="2">
                  <c:v>0.6849315068493157</c:v>
                </c:pt>
                <c:pt idx="3">
                  <c:v>0.42465753424657421</c:v>
                </c:pt>
                <c:pt idx="4">
                  <c:v>0.52054794520547998</c:v>
                </c:pt>
                <c:pt idx="5">
                  <c:v>0.27397260273972629</c:v>
                </c:pt>
                <c:pt idx="6">
                  <c:v>0.6575342465753431</c:v>
                </c:pt>
              </c:numCache>
            </c:numRef>
          </c:val>
        </c:ser>
        <c:overlap val="100"/>
        <c:axId val="77131776"/>
        <c:axId val="77133312"/>
      </c:barChart>
      <c:lineChart>
        <c:grouping val="standard"/>
        <c:ser>
          <c:idx val="1"/>
          <c:order val="1"/>
          <c:tx>
            <c:strRef>
              <c:f>TN!$D$33</c:f>
              <c:strCache>
                <c:ptCount val="1"/>
                <c:pt idx="0">
                  <c:v>MPV (1.48)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TN!$D$34:$D$40</c:f>
              <c:numCache>
                <c:formatCode>General</c:formatCode>
                <c:ptCount val="7"/>
                <c:pt idx="0" formatCode="0.00">
                  <c:v>1.48</c:v>
                </c:pt>
                <c:pt idx="1">
                  <c:v>1.48</c:v>
                </c:pt>
                <c:pt idx="2">
                  <c:v>1.48</c:v>
                </c:pt>
                <c:pt idx="3" formatCode="0.00">
                  <c:v>1.48</c:v>
                </c:pt>
                <c:pt idx="4">
                  <c:v>1.48</c:v>
                </c:pt>
                <c:pt idx="5">
                  <c:v>1.48</c:v>
                </c:pt>
                <c:pt idx="6" formatCode="0.00">
                  <c:v>1.48</c:v>
                </c:pt>
              </c:numCache>
            </c:numRef>
          </c:val>
        </c:ser>
        <c:marker val="1"/>
        <c:axId val="77131776"/>
        <c:axId val="77133312"/>
      </c:lineChart>
      <c:catAx>
        <c:axId val="77131776"/>
        <c:scaling>
          <c:orientation val="minMax"/>
        </c:scaling>
        <c:axPos val="b"/>
        <c:tickLblPos val="nextTo"/>
        <c:crossAx val="77133312"/>
        <c:crosses val="autoZero"/>
        <c:auto val="1"/>
        <c:lblAlgn val="ctr"/>
        <c:lblOffset val="100"/>
      </c:catAx>
      <c:valAx>
        <c:axId val="77133312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" sourceLinked="1"/>
        <c:tickLblPos val="nextTo"/>
        <c:crossAx val="77131776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TP!$C$2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spPr>
              <a:noFill/>
              <a:ln>
                <a:noFill/>
              </a:ln>
            </c:spPr>
            <c:showVal val="1"/>
          </c:dLbls>
          <c:cat>
            <c:strRef>
              <c:f>TP!$B$3:$B$11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</c:v>
                </c:pt>
              </c:strCache>
            </c:strRef>
          </c:cat>
          <c:val>
            <c:numRef>
              <c:f>TP!$C$3:$C$11</c:f>
              <c:numCache>
                <c:formatCode>0.00</c:formatCode>
                <c:ptCount val="9"/>
                <c:pt idx="0">
                  <c:v>0.41099999999999998</c:v>
                </c:pt>
                <c:pt idx="1">
                  <c:v>0.38800000000000001</c:v>
                </c:pt>
                <c:pt idx="2">
                  <c:v>0.39900000000000002</c:v>
                </c:pt>
                <c:pt idx="3">
                  <c:v>0.38700000000000001</c:v>
                </c:pt>
                <c:pt idx="4">
                  <c:v>0.3659</c:v>
                </c:pt>
                <c:pt idx="5">
                  <c:v>0.39960000000000001</c:v>
                </c:pt>
                <c:pt idx="6">
                  <c:v>0.37740000000000001</c:v>
                </c:pt>
                <c:pt idx="7">
                  <c:v>0.39</c:v>
                </c:pt>
                <c:pt idx="8">
                  <c:v>0.40500000000000003</c:v>
                </c:pt>
              </c:numCache>
            </c:numRef>
          </c:val>
        </c:ser>
        <c:ser>
          <c:idx val="2"/>
          <c:order val="2"/>
          <c:tx>
            <c:strRef>
              <c:f>TP!$H$2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2"/>
              <c:layout>
                <c:manualLayout>
                  <c:x val="-1.5530603053316566E-7"/>
                  <c:y val="-4.0404329624086265E-2"/>
                </c:manualLayout>
              </c:layout>
              <c:showVal val="1"/>
            </c:dLbl>
            <c:showVal val="1"/>
          </c:dLbls>
          <c:val>
            <c:numRef>
              <c:f>TP!$H$3:$H$11</c:f>
              <c:numCache>
                <c:formatCode>0.00</c:formatCode>
                <c:ptCount val="9"/>
                <c:pt idx="0">
                  <c:v>0.63636363636363447</c:v>
                </c:pt>
                <c:pt idx="1">
                  <c:v>0.4090909090909095</c:v>
                </c:pt>
                <c:pt idx="2">
                  <c:v>9.0909090909090995E-2</c:v>
                </c:pt>
                <c:pt idx="3">
                  <c:v>0.45454545454545497</c:v>
                </c:pt>
                <c:pt idx="4">
                  <c:v>1.4136363636363645</c:v>
                </c:pt>
                <c:pt idx="5">
                  <c:v>0.11818181818181779</c:v>
                </c:pt>
                <c:pt idx="6">
                  <c:v>0.89090909090909121</c:v>
                </c:pt>
                <c:pt idx="7">
                  <c:v>0.31818181818181851</c:v>
                </c:pt>
                <c:pt idx="8">
                  <c:v>0.36363636363636398</c:v>
                </c:pt>
              </c:numCache>
            </c:numRef>
          </c:val>
        </c:ser>
        <c:overlap val="100"/>
        <c:axId val="77463936"/>
        <c:axId val="77465472"/>
      </c:barChart>
      <c:lineChart>
        <c:grouping val="standard"/>
        <c:ser>
          <c:idx val="1"/>
          <c:order val="1"/>
          <c:tx>
            <c:strRef>
              <c:f>TP!$D$2</c:f>
              <c:strCache>
                <c:ptCount val="1"/>
                <c:pt idx="0">
                  <c:v>MPV (0.397)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TP!$D$3:$D$11</c:f>
              <c:numCache>
                <c:formatCode>0.000</c:formatCode>
                <c:ptCount val="9"/>
                <c:pt idx="0">
                  <c:v>0.39700000000000002</c:v>
                </c:pt>
                <c:pt idx="1">
                  <c:v>0.39700000000000002</c:v>
                </c:pt>
                <c:pt idx="2">
                  <c:v>0.39700000000000002</c:v>
                </c:pt>
                <c:pt idx="3">
                  <c:v>0.39700000000000002</c:v>
                </c:pt>
                <c:pt idx="4">
                  <c:v>0.39700000000000002</c:v>
                </c:pt>
                <c:pt idx="5">
                  <c:v>0.39700000000000002</c:v>
                </c:pt>
                <c:pt idx="6">
                  <c:v>0.39700000000000002</c:v>
                </c:pt>
                <c:pt idx="7">
                  <c:v>0.39700000000000002</c:v>
                </c:pt>
                <c:pt idx="8">
                  <c:v>0.39700000000000002</c:v>
                </c:pt>
              </c:numCache>
            </c:numRef>
          </c:val>
        </c:ser>
        <c:marker val="1"/>
        <c:axId val="77463936"/>
        <c:axId val="77465472"/>
      </c:lineChart>
      <c:catAx>
        <c:axId val="77463936"/>
        <c:scaling>
          <c:orientation val="minMax"/>
        </c:scaling>
        <c:axPos val="b"/>
        <c:tickLblPos val="nextTo"/>
        <c:crossAx val="77465472"/>
        <c:crosses val="autoZero"/>
        <c:auto val="1"/>
        <c:lblAlgn val="ctr"/>
        <c:lblOffset val="100"/>
      </c:catAx>
      <c:valAx>
        <c:axId val="77465472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" sourceLinked="1"/>
        <c:tickLblPos val="nextTo"/>
        <c:crossAx val="77463936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TP!$C$34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spPr>
              <a:noFill/>
            </c:spPr>
            <c:showVal val="1"/>
          </c:dLbls>
          <c:cat>
            <c:strRef>
              <c:f>TP!$B$35:$B$41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TP!$C$35:$C$41</c:f>
              <c:numCache>
                <c:formatCode>0.00</c:formatCode>
                <c:ptCount val="7"/>
                <c:pt idx="0">
                  <c:v>0.879</c:v>
                </c:pt>
                <c:pt idx="1">
                  <c:v>0.85499999999999998</c:v>
                </c:pt>
                <c:pt idx="2">
                  <c:v>0.879</c:v>
                </c:pt>
                <c:pt idx="3">
                  <c:v>0.85540000000000005</c:v>
                </c:pt>
                <c:pt idx="4">
                  <c:v>0.82210000000000005</c:v>
                </c:pt>
                <c:pt idx="5">
                  <c:v>0.92</c:v>
                </c:pt>
                <c:pt idx="6">
                  <c:v>0.90300000000000002</c:v>
                </c:pt>
              </c:numCache>
            </c:numRef>
          </c:val>
        </c:ser>
        <c:ser>
          <c:idx val="2"/>
          <c:order val="2"/>
          <c:tx>
            <c:strRef>
              <c:f>TP!$H$34</c:f>
              <c:strCache>
                <c:ptCount val="1"/>
                <c:pt idx="0">
                  <c:v>Absolute Z Value </c:v>
                </c:pt>
              </c:strCache>
            </c:strRef>
          </c:tx>
          <c:dLbls>
            <c:showVal val="1"/>
          </c:dLbls>
          <c:cat>
            <c:strRef>
              <c:f>TP!$B$35:$B$41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TP!$H$35:$H$41</c:f>
              <c:numCache>
                <c:formatCode>0.00</c:formatCode>
                <c:ptCount val="7"/>
                <c:pt idx="0">
                  <c:v>0.41666666666666707</c:v>
                </c:pt>
                <c:pt idx="1">
                  <c:v>0.25000000000000022</c:v>
                </c:pt>
                <c:pt idx="2">
                  <c:v>0.41666666666666707</c:v>
                </c:pt>
                <c:pt idx="3">
                  <c:v>0.23888888888888726</c:v>
                </c:pt>
                <c:pt idx="4">
                  <c:v>1.1638888888888872</c:v>
                </c:pt>
                <c:pt idx="5">
                  <c:v>1.5555555555555571</c:v>
                </c:pt>
                <c:pt idx="6">
                  <c:v>1.0833333333333344</c:v>
                </c:pt>
              </c:numCache>
            </c:numRef>
          </c:val>
        </c:ser>
        <c:overlap val="100"/>
        <c:axId val="77492224"/>
        <c:axId val="77493760"/>
      </c:barChart>
      <c:lineChart>
        <c:grouping val="standard"/>
        <c:ser>
          <c:idx val="1"/>
          <c:order val="1"/>
          <c:tx>
            <c:strRef>
              <c:f>TP!$D$34</c:f>
              <c:strCache>
                <c:ptCount val="1"/>
                <c:pt idx="0">
                  <c:v>MPV (0.864)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TP!$B$35:$B$41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TP!$D$35:$D$41</c:f>
              <c:numCache>
                <c:formatCode>0.000</c:formatCode>
                <c:ptCount val="7"/>
                <c:pt idx="0">
                  <c:v>0.86399999999999999</c:v>
                </c:pt>
                <c:pt idx="1">
                  <c:v>0.86399999999999999</c:v>
                </c:pt>
                <c:pt idx="2">
                  <c:v>0.86399999999999999</c:v>
                </c:pt>
                <c:pt idx="3">
                  <c:v>0.86399999999999999</c:v>
                </c:pt>
                <c:pt idx="4">
                  <c:v>0.86399999999999999</c:v>
                </c:pt>
                <c:pt idx="5">
                  <c:v>0.86399999999999999</c:v>
                </c:pt>
                <c:pt idx="6">
                  <c:v>0.86399999999999999</c:v>
                </c:pt>
              </c:numCache>
            </c:numRef>
          </c:val>
        </c:ser>
        <c:marker val="1"/>
        <c:axId val="77492224"/>
        <c:axId val="77493760"/>
      </c:lineChart>
      <c:catAx>
        <c:axId val="77492224"/>
        <c:scaling>
          <c:orientation val="minMax"/>
        </c:scaling>
        <c:axPos val="b"/>
        <c:tickLblPos val="nextTo"/>
        <c:crossAx val="77493760"/>
        <c:crosses val="autoZero"/>
        <c:auto val="1"/>
        <c:lblAlgn val="ctr"/>
        <c:lblOffset val="100"/>
      </c:catAx>
      <c:valAx>
        <c:axId val="77493760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" sourceLinked="1"/>
        <c:tickLblPos val="nextTo"/>
        <c:spPr>
          <a:noFill/>
        </c:spPr>
        <c:crossAx val="77492224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TKN!$C$2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TKN!$B$3:$B$5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TKN!$C$3:$C$5</c:f>
              <c:numCache>
                <c:formatCode>General</c:formatCode>
                <c:ptCount val="3"/>
                <c:pt idx="0" formatCode="0.00">
                  <c:v>0.32800000000000001</c:v>
                </c:pt>
                <c:pt idx="1">
                  <c:v>0.45</c:v>
                </c:pt>
                <c:pt idx="2">
                  <c:v>0.46600000000000003</c:v>
                </c:pt>
              </c:numCache>
            </c:numRef>
          </c:val>
        </c:ser>
        <c:ser>
          <c:idx val="2"/>
          <c:order val="2"/>
          <c:tx>
            <c:strRef>
              <c:f>TKN!$H$2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Pos val="ctr"/>
            <c:showVal val="1"/>
          </c:dLbls>
          <c:val>
            <c:numRef>
              <c:f>TKN!$H$3:$H$5</c:f>
              <c:numCache>
                <c:formatCode>0.00</c:formatCode>
                <c:ptCount val="3"/>
                <c:pt idx="0">
                  <c:v>3.2941176470588229</c:v>
                </c:pt>
                <c:pt idx="1">
                  <c:v>0.29411764705882376</c:v>
                </c:pt>
                <c:pt idx="2">
                  <c:v>0.76470588235294179</c:v>
                </c:pt>
              </c:numCache>
            </c:numRef>
          </c:val>
        </c:ser>
        <c:overlap val="100"/>
        <c:axId val="77541376"/>
        <c:axId val="77542912"/>
      </c:barChart>
      <c:lineChart>
        <c:grouping val="standard"/>
        <c:ser>
          <c:idx val="1"/>
          <c:order val="1"/>
          <c:tx>
            <c:strRef>
              <c:f>TKN!$D$2</c:f>
              <c:strCache>
                <c:ptCount val="1"/>
                <c:pt idx="0">
                  <c:v>MPV (0.440)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TKN!$D$3:$D$5</c:f>
              <c:numCache>
                <c:formatCode>0.000</c:formatCode>
                <c:ptCount val="3"/>
                <c:pt idx="0">
                  <c:v>0.44</c:v>
                </c:pt>
                <c:pt idx="1">
                  <c:v>0.44</c:v>
                </c:pt>
                <c:pt idx="2">
                  <c:v>0.44</c:v>
                </c:pt>
              </c:numCache>
            </c:numRef>
          </c:val>
        </c:ser>
        <c:marker val="1"/>
        <c:axId val="77541376"/>
        <c:axId val="77542912"/>
      </c:lineChart>
      <c:catAx>
        <c:axId val="77541376"/>
        <c:scaling>
          <c:orientation val="minMax"/>
        </c:scaling>
        <c:axPos val="b"/>
        <c:tickLblPos val="nextTo"/>
        <c:crossAx val="77542912"/>
        <c:crosses val="autoZero"/>
        <c:auto val="1"/>
        <c:lblAlgn val="ctr"/>
        <c:lblOffset val="100"/>
      </c:catAx>
      <c:valAx>
        <c:axId val="77542912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" sourceLinked="1"/>
        <c:tickLblPos val="nextTo"/>
        <c:crossAx val="77541376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TKN!$C$27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TKN!$B$28:$B$30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TKN!$C$28:$C$30</c:f>
              <c:numCache>
                <c:formatCode>General</c:formatCode>
                <c:ptCount val="3"/>
                <c:pt idx="0" formatCode="0.00">
                  <c:v>1.01</c:v>
                </c:pt>
                <c:pt idx="1">
                  <c:v>0.95</c:v>
                </c:pt>
                <c:pt idx="2">
                  <c:v>0.88</c:v>
                </c:pt>
              </c:numCache>
            </c:numRef>
          </c:val>
        </c:ser>
        <c:ser>
          <c:idx val="2"/>
          <c:order val="2"/>
          <c:tx>
            <c:strRef>
              <c:f>TKN!$H$27</c:f>
              <c:strCache>
                <c:ptCount val="1"/>
                <c:pt idx="0">
                  <c:v>Absolute Z Value </c:v>
                </c:pt>
              </c:strCache>
            </c:strRef>
          </c:tx>
          <c:dLbls>
            <c:showVal val="1"/>
          </c:dLbls>
          <c:val>
            <c:numRef>
              <c:f>TKN!$H$28:$H$30</c:f>
              <c:numCache>
                <c:formatCode>0.00</c:formatCode>
                <c:ptCount val="3"/>
                <c:pt idx="0">
                  <c:v>1.1111111111111107</c:v>
                </c:pt>
                <c:pt idx="1">
                  <c:v>0.27777777777777651</c:v>
                </c:pt>
                <c:pt idx="2">
                  <c:v>0.69444444444444509</c:v>
                </c:pt>
              </c:numCache>
            </c:numRef>
          </c:val>
        </c:ser>
        <c:overlap val="100"/>
        <c:axId val="76860800"/>
        <c:axId val="77567104"/>
      </c:barChart>
      <c:lineChart>
        <c:grouping val="standard"/>
        <c:ser>
          <c:idx val="1"/>
          <c:order val="1"/>
          <c:tx>
            <c:strRef>
              <c:f>TKN!$D$27</c:f>
              <c:strCache>
                <c:ptCount val="1"/>
                <c:pt idx="0">
                  <c:v>MPV (0.930)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TKN!$D$28:$D$30</c:f>
              <c:numCache>
                <c:formatCode>0.000</c:formatCode>
                <c:ptCount val="3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</c:numCache>
            </c:numRef>
          </c:val>
        </c:ser>
        <c:marker val="1"/>
        <c:axId val="76860800"/>
        <c:axId val="77567104"/>
      </c:lineChart>
      <c:catAx>
        <c:axId val="76860800"/>
        <c:scaling>
          <c:orientation val="minMax"/>
        </c:scaling>
        <c:axPos val="b"/>
        <c:tickLblPos val="nextTo"/>
        <c:crossAx val="77567104"/>
        <c:crosses val="autoZero"/>
        <c:auto val="1"/>
        <c:lblAlgn val="ctr"/>
        <c:lblOffset val="100"/>
      </c:catAx>
      <c:valAx>
        <c:axId val="77567104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" sourceLinked="1"/>
        <c:tickLblPos val="nextTo"/>
        <c:crossAx val="76860800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'NH3'!$C$2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'NH3'!$B$3:$B$11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 </c:v>
                </c:pt>
              </c:strCache>
            </c:strRef>
          </c:cat>
          <c:val>
            <c:numRef>
              <c:f>'NH3'!$C$3:$C$11</c:f>
              <c:numCache>
                <c:formatCode>0.00</c:formatCode>
                <c:ptCount val="9"/>
                <c:pt idx="0">
                  <c:v>0.26600000000000001</c:v>
                </c:pt>
                <c:pt idx="1">
                  <c:v>0.39</c:v>
                </c:pt>
                <c:pt idx="2">
                  <c:v>0.37</c:v>
                </c:pt>
                <c:pt idx="3">
                  <c:v>0.38</c:v>
                </c:pt>
                <c:pt idx="4">
                  <c:v>0.4052</c:v>
                </c:pt>
                <c:pt idx="5">
                  <c:v>0.42930000000000001</c:v>
                </c:pt>
                <c:pt idx="6">
                  <c:v>0.39400000000000002</c:v>
                </c:pt>
                <c:pt idx="7">
                  <c:v>0.39600000000000002</c:v>
                </c:pt>
                <c:pt idx="8">
                  <c:v>0.38100000000000001</c:v>
                </c:pt>
              </c:numCache>
            </c:numRef>
          </c:val>
        </c:ser>
        <c:ser>
          <c:idx val="2"/>
          <c:order val="2"/>
          <c:tx>
            <c:strRef>
              <c:f>'NH3'!$H$2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1"/>
              <c:layout>
                <c:manualLayout>
                  <c:x val="0"/>
                  <c:y val="-2.2222216667362418E-2"/>
                </c:manualLayout>
              </c:layout>
              <c:showVal val="1"/>
            </c:dLbl>
            <c:dLbl>
              <c:idx val="6"/>
              <c:layout>
                <c:manualLayout>
                  <c:x val="0"/>
                  <c:y val="-2.8571421429465966E-2"/>
                </c:manualLayout>
              </c:layout>
              <c:showVal val="1"/>
            </c:dLbl>
            <c:dLbl>
              <c:idx val="7"/>
              <c:layout>
                <c:manualLayout>
                  <c:x val="0"/>
                  <c:y val="-3.4920626191569507E-2"/>
                </c:manualLayout>
              </c:layout>
              <c:showVal val="1"/>
            </c:dLbl>
            <c:showVal val="1"/>
          </c:dLbls>
          <c:cat>
            <c:strRef>
              <c:f>'NH3'!$B$3:$B$11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 </c:v>
                </c:pt>
              </c:strCache>
            </c:strRef>
          </c:cat>
          <c:val>
            <c:numRef>
              <c:f>'NH3'!$H$3:$H$11</c:f>
              <c:numCache>
                <c:formatCode>0.00</c:formatCode>
                <c:ptCount val="9"/>
                <c:pt idx="0">
                  <c:v>5.6818181818181825</c:v>
                </c:pt>
                <c:pt idx="1">
                  <c:v>4.5454545454545497E-2</c:v>
                </c:pt>
                <c:pt idx="2">
                  <c:v>0.95454545454545547</c:v>
                </c:pt>
                <c:pt idx="3">
                  <c:v>0.50000000000000044</c:v>
                </c:pt>
                <c:pt idx="4">
                  <c:v>0.64545454545454506</c:v>
                </c:pt>
                <c:pt idx="5">
                  <c:v>1.740909090909091</c:v>
                </c:pt>
                <c:pt idx="6">
                  <c:v>0.13636363636363649</c:v>
                </c:pt>
                <c:pt idx="7">
                  <c:v>0.22727272727272749</c:v>
                </c:pt>
                <c:pt idx="8">
                  <c:v>0.45454545454545497</c:v>
                </c:pt>
              </c:numCache>
            </c:numRef>
          </c:val>
        </c:ser>
        <c:overlap val="100"/>
        <c:axId val="77904128"/>
        <c:axId val="77914112"/>
      </c:barChart>
      <c:lineChart>
        <c:grouping val="standard"/>
        <c:ser>
          <c:idx val="1"/>
          <c:order val="1"/>
          <c:tx>
            <c:strRef>
              <c:f>'NH3'!$D$2</c:f>
              <c:strCache>
                <c:ptCount val="1"/>
                <c:pt idx="0">
                  <c:v>MPV (0.391)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'NH3'!$B$3:$B$11</c:f>
              <c:strCache>
                <c:ptCount val="9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DHMH</c:v>
                </c:pt>
                <c:pt idx="4">
                  <c:v>DNREC</c:v>
                </c:pt>
                <c:pt idx="5">
                  <c:v>ODU</c:v>
                </c:pt>
                <c:pt idx="6">
                  <c:v>CBL</c:v>
                </c:pt>
                <c:pt idx="7">
                  <c:v>FairfaxDPW</c:v>
                </c:pt>
                <c:pt idx="8">
                  <c:v>Horn Point </c:v>
                </c:pt>
              </c:strCache>
            </c:strRef>
          </c:cat>
          <c:val>
            <c:numRef>
              <c:f>'NH3'!$D$3:$D$11</c:f>
              <c:numCache>
                <c:formatCode>0.000</c:formatCode>
                <c:ptCount val="9"/>
                <c:pt idx="0">
                  <c:v>0.39100000000000001</c:v>
                </c:pt>
                <c:pt idx="1">
                  <c:v>0.39100000000000001</c:v>
                </c:pt>
                <c:pt idx="2">
                  <c:v>0.39100000000000001</c:v>
                </c:pt>
                <c:pt idx="3">
                  <c:v>0.39100000000000001</c:v>
                </c:pt>
                <c:pt idx="4">
                  <c:v>0.39100000000000001</c:v>
                </c:pt>
                <c:pt idx="5">
                  <c:v>0.39100000000000001</c:v>
                </c:pt>
                <c:pt idx="6">
                  <c:v>0.39100000000000001</c:v>
                </c:pt>
                <c:pt idx="7">
                  <c:v>0.39100000000000001</c:v>
                </c:pt>
                <c:pt idx="8">
                  <c:v>0.39100000000000001</c:v>
                </c:pt>
              </c:numCache>
            </c:numRef>
          </c:val>
        </c:ser>
        <c:marker val="1"/>
        <c:axId val="77904128"/>
        <c:axId val="77914112"/>
      </c:lineChart>
      <c:catAx>
        <c:axId val="77904128"/>
        <c:scaling>
          <c:orientation val="minMax"/>
        </c:scaling>
        <c:axPos val="b"/>
        <c:tickLblPos val="nextTo"/>
        <c:crossAx val="77914112"/>
        <c:crosses val="autoZero"/>
        <c:auto val="1"/>
        <c:lblAlgn val="ctr"/>
        <c:lblOffset val="100"/>
      </c:catAx>
      <c:valAx>
        <c:axId val="77914112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" sourceLinked="1"/>
        <c:tickLblPos val="nextTo"/>
        <c:crossAx val="77904128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'NH3'!$C$36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'NH3'!$B$37:$B$43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'NH3'!$C$37:$C$43</c:f>
              <c:numCache>
                <c:formatCode>0.00</c:formatCode>
                <c:ptCount val="7"/>
                <c:pt idx="0">
                  <c:v>0.77800000000000002</c:v>
                </c:pt>
                <c:pt idx="1">
                  <c:v>0.78</c:v>
                </c:pt>
                <c:pt idx="2">
                  <c:v>0.79300000000000004</c:v>
                </c:pt>
                <c:pt idx="3">
                  <c:v>0.80079999999999996</c:v>
                </c:pt>
                <c:pt idx="4">
                  <c:v>0.79500000000000004</c:v>
                </c:pt>
                <c:pt idx="5">
                  <c:v>0.77600000000000002</c:v>
                </c:pt>
                <c:pt idx="6">
                  <c:v>0.75600000000000001</c:v>
                </c:pt>
              </c:numCache>
            </c:numRef>
          </c:val>
        </c:ser>
        <c:ser>
          <c:idx val="2"/>
          <c:order val="2"/>
          <c:tx>
            <c:strRef>
              <c:f>'NH3'!$H$36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3.0581032391574049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3.0581032391573996E-2"/>
                </c:manualLayout>
              </c:layout>
              <c:showVal val="1"/>
            </c:dLbl>
            <c:showVal val="1"/>
          </c:dLbls>
          <c:cat>
            <c:strRef>
              <c:f>'NH3'!$B$37:$B$43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'NH3'!$H$37:$H$43</c:f>
              <c:numCache>
                <c:formatCode>0.00</c:formatCode>
                <c:ptCount val="7"/>
                <c:pt idx="0">
                  <c:v>3.4482758620689682E-2</c:v>
                </c:pt>
                <c:pt idx="1">
                  <c:v>3.4482758620689682E-2</c:v>
                </c:pt>
                <c:pt idx="2">
                  <c:v>0.48275862068965558</c:v>
                </c:pt>
                <c:pt idx="3">
                  <c:v>0.7517241379310321</c:v>
                </c:pt>
                <c:pt idx="4">
                  <c:v>0.55172413793103492</c:v>
                </c:pt>
                <c:pt idx="5">
                  <c:v>0.10344827586206905</c:v>
                </c:pt>
                <c:pt idx="6">
                  <c:v>0.79310344827586277</c:v>
                </c:pt>
              </c:numCache>
            </c:numRef>
          </c:val>
        </c:ser>
        <c:overlap val="100"/>
        <c:axId val="77817728"/>
        <c:axId val="77819264"/>
      </c:barChart>
      <c:lineChart>
        <c:grouping val="standard"/>
        <c:ser>
          <c:idx val="1"/>
          <c:order val="1"/>
          <c:tx>
            <c:strRef>
              <c:f>'NH3'!$D$36</c:f>
              <c:strCache>
                <c:ptCount val="1"/>
                <c:pt idx="0">
                  <c:v>MPV (0.779)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'NH3'!$B$37:$B$43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FairfaxDPW</c:v>
                </c:pt>
                <c:pt idx="6">
                  <c:v>Horn Point</c:v>
                </c:pt>
              </c:strCache>
            </c:strRef>
          </c:cat>
          <c:val>
            <c:numRef>
              <c:f>'NH3'!$D$37:$D$43</c:f>
              <c:numCache>
                <c:formatCode>0.000</c:formatCode>
                <c:ptCount val="7"/>
                <c:pt idx="0">
                  <c:v>0.77900000000000003</c:v>
                </c:pt>
                <c:pt idx="1">
                  <c:v>0.77900000000000003</c:v>
                </c:pt>
                <c:pt idx="2">
                  <c:v>0.77900000000000003</c:v>
                </c:pt>
                <c:pt idx="3">
                  <c:v>0.77900000000000003</c:v>
                </c:pt>
                <c:pt idx="4">
                  <c:v>0.77900000000000003</c:v>
                </c:pt>
                <c:pt idx="5">
                  <c:v>0.77900000000000003</c:v>
                </c:pt>
                <c:pt idx="6">
                  <c:v>0.77900000000000003</c:v>
                </c:pt>
              </c:numCache>
            </c:numRef>
          </c:val>
        </c:ser>
        <c:marker val="1"/>
        <c:axId val="77817728"/>
        <c:axId val="77819264"/>
      </c:lineChart>
      <c:catAx>
        <c:axId val="77817728"/>
        <c:scaling>
          <c:orientation val="minMax"/>
        </c:scaling>
        <c:axPos val="b"/>
        <c:tickLblPos val="nextTo"/>
        <c:crossAx val="77819264"/>
        <c:crosses val="autoZero"/>
        <c:auto val="1"/>
        <c:lblAlgn val="ctr"/>
        <c:lblOffset val="100"/>
      </c:catAx>
      <c:valAx>
        <c:axId val="77819264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" sourceLinked="1"/>
        <c:tickLblPos val="nextTo"/>
        <c:crossAx val="77817728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'NO3'!$C$2</c:f>
              <c:strCache>
                <c:ptCount val="1"/>
                <c:pt idx="0">
                  <c:v>Reported Value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dLbls>
            <c:showVal val="1"/>
          </c:dLbls>
          <c:cat>
            <c:strRef>
              <c:f>'NO3'!$B$3:$B$7</c:f>
              <c:strCache>
                <c:ptCount val="5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DNREC</c:v>
                </c:pt>
                <c:pt idx="4">
                  <c:v>ODU</c:v>
                </c:pt>
              </c:strCache>
            </c:strRef>
          </c:cat>
          <c:val>
            <c:numRef>
              <c:f>'NO3'!$C$3:$C$7</c:f>
              <c:numCache>
                <c:formatCode>0.00</c:formatCode>
                <c:ptCount val="5"/>
                <c:pt idx="0">
                  <c:v>0.21199999999999999</c:v>
                </c:pt>
                <c:pt idx="1">
                  <c:v>0.22</c:v>
                </c:pt>
                <c:pt idx="2">
                  <c:v>0.22</c:v>
                </c:pt>
                <c:pt idx="3">
                  <c:v>0.23050000000000001</c:v>
                </c:pt>
                <c:pt idx="4">
                  <c:v>0.22109999999999999</c:v>
                </c:pt>
              </c:numCache>
            </c:numRef>
          </c:val>
        </c:ser>
        <c:ser>
          <c:idx val="2"/>
          <c:order val="2"/>
          <c:tx>
            <c:strRef>
              <c:f>'NO3'!$H$2</c:f>
              <c:strCache>
                <c:ptCount val="1"/>
                <c:pt idx="0">
                  <c:v>Absolute Z Value </c:v>
                </c:pt>
              </c:strCache>
            </c:strRef>
          </c:tx>
          <c:dLbls>
            <c:dLbl>
              <c:idx val="1"/>
              <c:layout>
                <c:manualLayout>
                  <c:x val="0"/>
                  <c:y val="-4.6560846560846546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4.2328042328042333E-2"/>
                </c:manualLayout>
              </c:layout>
              <c:showVal val="1"/>
            </c:dLbl>
            <c:showVal val="1"/>
          </c:dLbls>
          <c:cat>
            <c:strRef>
              <c:f>'NO3'!$B$3:$B$7</c:f>
              <c:strCache>
                <c:ptCount val="5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DNREC</c:v>
                </c:pt>
                <c:pt idx="4">
                  <c:v>ODU</c:v>
                </c:pt>
              </c:strCache>
            </c:strRef>
          </c:cat>
          <c:val>
            <c:numRef>
              <c:f>'NO3'!$H$3:$H$7</c:f>
              <c:numCache>
                <c:formatCode>0.00</c:formatCode>
                <c:ptCount val="5"/>
                <c:pt idx="0">
                  <c:v>0.72727272727272796</c:v>
                </c:pt>
                <c:pt idx="1">
                  <c:v>0</c:v>
                </c:pt>
                <c:pt idx="2">
                  <c:v>0</c:v>
                </c:pt>
                <c:pt idx="3">
                  <c:v>0.95454545454545547</c:v>
                </c:pt>
                <c:pt idx="4">
                  <c:v>9.999999999999909E-2</c:v>
                </c:pt>
              </c:numCache>
            </c:numRef>
          </c:val>
        </c:ser>
        <c:overlap val="100"/>
        <c:axId val="78038912"/>
        <c:axId val="78040448"/>
      </c:barChart>
      <c:lineChart>
        <c:grouping val="standard"/>
        <c:ser>
          <c:idx val="1"/>
          <c:order val="1"/>
          <c:tx>
            <c:strRef>
              <c:f>'NO3'!$D$2</c:f>
              <c:strCache>
                <c:ptCount val="1"/>
                <c:pt idx="0">
                  <c:v>MPV (0.220)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'NO3'!$B$3:$B$7</c:f>
              <c:strCache>
                <c:ptCount val="5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DNREC</c:v>
                </c:pt>
                <c:pt idx="4">
                  <c:v>ODU</c:v>
                </c:pt>
              </c:strCache>
            </c:strRef>
          </c:cat>
          <c:val>
            <c:numRef>
              <c:f>'NO3'!$D$3:$D$7</c:f>
              <c:numCache>
                <c:formatCode>0.000</c:formatCode>
                <c:ptCount val="5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</c:numCache>
            </c:numRef>
          </c:val>
        </c:ser>
        <c:marker val="1"/>
        <c:axId val="78038912"/>
        <c:axId val="78040448"/>
      </c:lineChart>
      <c:catAx>
        <c:axId val="78038912"/>
        <c:scaling>
          <c:orientation val="minMax"/>
        </c:scaling>
        <c:axPos val="b"/>
        <c:tickLblPos val="nextTo"/>
        <c:crossAx val="78040448"/>
        <c:crosses val="autoZero"/>
        <c:auto val="1"/>
        <c:lblAlgn val="ctr"/>
        <c:lblOffset val="100"/>
      </c:catAx>
      <c:valAx>
        <c:axId val="78040448"/>
        <c:scaling>
          <c:orientation val="minMax"/>
        </c:scaling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numFmt formatCode="0.00" sourceLinked="1"/>
        <c:tickLblPos val="nextTo"/>
        <c:crossAx val="78038912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704849</xdr:colOff>
      <xdr:row>44</xdr:row>
      <xdr:rowOff>28575</xdr:rowOff>
    </xdr:from>
    <xdr:to>
      <xdr:col>2</xdr:col>
      <xdr:colOff>361949</xdr:colOff>
      <xdr:row>45</xdr:row>
      <xdr:rowOff>66675</xdr:rowOff>
    </xdr:to>
    <xdr:sp macro="" textlink="">
      <xdr:nvSpPr>
        <xdr:cNvPr id="10" name="TextBox 9"/>
        <xdr:cNvSpPr txBox="1"/>
      </xdr:nvSpPr>
      <xdr:spPr>
        <a:xfrm>
          <a:off x="1209674" y="9172575"/>
          <a:ext cx="409575" cy="228600"/>
        </a:xfrm>
        <a:prstGeom prst="rect">
          <a:avLst/>
        </a:prstGeom>
        <a:solidFill>
          <a:srgbClr val="00B050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1.1</a:t>
          </a:r>
        </a:p>
      </xdr:txBody>
    </xdr:sp>
    <xdr:clientData/>
  </xdr:twoCellAnchor>
  <xdr:twoCellAnchor>
    <xdr:from>
      <xdr:col>0</xdr:col>
      <xdr:colOff>0</xdr:colOff>
      <xdr:row>12</xdr:row>
      <xdr:rowOff>9525</xdr:rowOff>
    </xdr:from>
    <xdr:to>
      <xdr:col>7</xdr:col>
      <xdr:colOff>657225</xdr:colOff>
      <xdr:row>28</xdr:row>
      <xdr:rowOff>104775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219074</xdr:colOff>
      <xdr:row>40</xdr:row>
      <xdr:rowOff>123824</xdr:rowOff>
    </xdr:from>
    <xdr:to>
      <xdr:col>7</xdr:col>
      <xdr:colOff>600074</xdr:colOff>
      <xdr:row>58</xdr:row>
      <xdr:rowOff>76199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28575</xdr:colOff>
      <xdr:row>14</xdr:row>
      <xdr:rowOff>133350</xdr:rowOff>
    </xdr:from>
    <xdr:to>
      <xdr:col>10</xdr:col>
      <xdr:colOff>752475</xdr:colOff>
      <xdr:row>16</xdr:row>
      <xdr:rowOff>114123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96075" y="3038475"/>
          <a:ext cx="2486025" cy="36177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16</xdr:row>
      <xdr:rowOff>152401</xdr:rowOff>
    </xdr:from>
    <xdr:to>
      <xdr:col>4</xdr:col>
      <xdr:colOff>723900</xdr:colOff>
      <xdr:row>18</xdr:row>
      <xdr:rowOff>47625</xdr:rowOff>
    </xdr:to>
    <xdr:sp macro="" textlink="">
      <xdr:nvSpPr>
        <xdr:cNvPr id="4" name="TextBox 3"/>
        <xdr:cNvSpPr txBox="1"/>
      </xdr:nvSpPr>
      <xdr:spPr>
        <a:xfrm>
          <a:off x="2905125" y="3581401"/>
          <a:ext cx="495300" cy="27622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0.85</a:t>
          </a:r>
        </a:p>
      </xdr:txBody>
    </xdr:sp>
    <xdr:clientData/>
  </xdr:twoCellAnchor>
  <xdr:twoCellAnchor>
    <xdr:from>
      <xdr:col>0</xdr:col>
      <xdr:colOff>9525</xdr:colOff>
      <xdr:row>11</xdr:row>
      <xdr:rowOff>66674</xdr:rowOff>
    </xdr:from>
    <xdr:to>
      <xdr:col>8</xdr:col>
      <xdr:colOff>66675</xdr:colOff>
      <xdr:row>30</xdr:row>
      <xdr:rowOff>95249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42</xdr:row>
      <xdr:rowOff>28574</xdr:rowOff>
    </xdr:from>
    <xdr:to>
      <xdr:col>7</xdr:col>
      <xdr:colOff>66675</xdr:colOff>
      <xdr:row>60</xdr:row>
      <xdr:rowOff>57149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36</xdr:row>
      <xdr:rowOff>38100</xdr:rowOff>
    </xdr:from>
    <xdr:to>
      <xdr:col>5</xdr:col>
      <xdr:colOff>95250</xdr:colOff>
      <xdr:row>37</xdr:row>
      <xdr:rowOff>95250</xdr:rowOff>
    </xdr:to>
    <xdr:sp macro="" textlink="">
      <xdr:nvSpPr>
        <xdr:cNvPr id="6" name="TextBox 5"/>
        <xdr:cNvSpPr txBox="1"/>
      </xdr:nvSpPr>
      <xdr:spPr>
        <a:xfrm>
          <a:off x="2790825" y="7658100"/>
          <a:ext cx="495300" cy="2476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1.77</a:t>
          </a:r>
        </a:p>
      </xdr:txBody>
    </xdr:sp>
    <xdr:clientData/>
  </xdr:twoCellAnchor>
  <xdr:twoCellAnchor>
    <xdr:from>
      <xdr:col>0</xdr:col>
      <xdr:colOff>47625</xdr:colOff>
      <xdr:row>5</xdr:row>
      <xdr:rowOff>142875</xdr:rowOff>
    </xdr:from>
    <xdr:to>
      <xdr:col>5</xdr:col>
      <xdr:colOff>981075</xdr:colOff>
      <xdr:row>20</xdr:row>
      <xdr:rowOff>28575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5</xdr:col>
      <xdr:colOff>952500</xdr:colOff>
      <xdr:row>45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76200</xdr:rowOff>
    </xdr:from>
    <xdr:to>
      <xdr:col>8</xdr:col>
      <xdr:colOff>228600</xdr:colOff>
      <xdr:row>29</xdr:row>
      <xdr:rowOff>161926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43</xdr:row>
      <xdr:rowOff>161925</xdr:rowOff>
    </xdr:from>
    <xdr:to>
      <xdr:col>8</xdr:col>
      <xdr:colOff>390525</xdr:colOff>
      <xdr:row>64</xdr:row>
      <xdr:rowOff>38101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8</xdr:row>
      <xdr:rowOff>19049</xdr:rowOff>
    </xdr:from>
    <xdr:to>
      <xdr:col>8</xdr:col>
      <xdr:colOff>209550</xdr:colOff>
      <xdr:row>23</xdr:row>
      <xdr:rowOff>161924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33</xdr:row>
      <xdr:rowOff>142875</xdr:rowOff>
    </xdr:from>
    <xdr:to>
      <xdr:col>7</xdr:col>
      <xdr:colOff>380999</xdr:colOff>
      <xdr:row>49</xdr:row>
      <xdr:rowOff>85725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790575</xdr:colOff>
      <xdr:row>47</xdr:row>
      <xdr:rowOff>142875</xdr:rowOff>
    </xdr:from>
    <xdr:to>
      <xdr:col>7</xdr:col>
      <xdr:colOff>476250</xdr:colOff>
      <xdr:row>49</xdr:row>
      <xdr:rowOff>47625</xdr:rowOff>
    </xdr:to>
    <xdr:sp macro="" textlink="">
      <xdr:nvSpPr>
        <xdr:cNvPr id="7" name="TextBox 6"/>
        <xdr:cNvSpPr txBox="1"/>
      </xdr:nvSpPr>
      <xdr:spPr>
        <a:xfrm>
          <a:off x="4591050" y="9972675"/>
          <a:ext cx="4857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1.44</a:t>
          </a:r>
        </a:p>
      </xdr:txBody>
    </xdr:sp>
    <xdr:clientData/>
  </xdr:twoCellAnchor>
  <xdr:twoCellAnchor>
    <xdr:from>
      <xdr:col>0</xdr:col>
      <xdr:colOff>28574</xdr:colOff>
      <xdr:row>11</xdr:row>
      <xdr:rowOff>171449</xdr:rowOff>
    </xdr:from>
    <xdr:to>
      <xdr:col>8</xdr:col>
      <xdr:colOff>476249</xdr:colOff>
      <xdr:row>32</xdr:row>
      <xdr:rowOff>95250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42</xdr:row>
      <xdr:rowOff>76199</xdr:rowOff>
    </xdr:from>
    <xdr:to>
      <xdr:col>7</xdr:col>
      <xdr:colOff>523874</xdr:colOff>
      <xdr:row>61</xdr:row>
      <xdr:rowOff>66674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11</xdr:row>
      <xdr:rowOff>85724</xdr:rowOff>
    </xdr:from>
    <xdr:to>
      <xdr:col>8</xdr:col>
      <xdr:colOff>438150</xdr:colOff>
      <xdr:row>30</xdr:row>
      <xdr:rowOff>57149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42</xdr:row>
      <xdr:rowOff>142875</xdr:rowOff>
    </xdr:from>
    <xdr:to>
      <xdr:col>9</xdr:col>
      <xdr:colOff>238125</xdr:colOff>
      <xdr:row>61</xdr:row>
      <xdr:rowOff>66675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workbookViewId="0">
      <selection activeCell="J27" sqref="J27"/>
    </sheetView>
  </sheetViews>
  <sheetFormatPr defaultRowHeight="15"/>
  <cols>
    <col min="1" max="1" width="7.5703125" customWidth="1"/>
    <col min="2" max="2" width="11.28515625" bestFit="1" customWidth="1"/>
    <col min="3" max="3" width="15" bestFit="1" customWidth="1"/>
    <col min="4" max="4" width="12.28515625" customWidth="1"/>
    <col min="5" max="5" width="11.140625" bestFit="1" customWidth="1"/>
    <col min="6" max="6" width="14.5703125" bestFit="1" customWidth="1"/>
    <col min="7" max="7" width="12" bestFit="1" customWidth="1"/>
    <col min="8" max="8" width="16.140625" bestFit="1" customWidth="1"/>
    <col min="10" max="10" width="17.28515625" bestFit="1" customWidth="1"/>
    <col min="11" max="11" width="13.7109375" bestFit="1" customWidth="1"/>
  </cols>
  <sheetData>
    <row r="1" spans="1:12" s="41" customFormat="1" ht="18.75">
      <c r="A1" s="50" t="s">
        <v>44</v>
      </c>
      <c r="B1" s="50"/>
      <c r="C1" s="50"/>
      <c r="D1" s="50"/>
      <c r="E1" s="50"/>
      <c r="F1" s="50"/>
      <c r="G1" s="38" t="s">
        <v>19</v>
      </c>
      <c r="H1" s="39">
        <v>2.5999999999999999E-2</v>
      </c>
    </row>
    <row r="2" spans="1:12" s="37" customFormat="1" ht="30">
      <c r="A2" s="36" t="s">
        <v>0</v>
      </c>
      <c r="B2" s="36" t="s">
        <v>1</v>
      </c>
      <c r="C2" s="36" t="s">
        <v>2</v>
      </c>
      <c r="D2" s="21" t="s">
        <v>33</v>
      </c>
      <c r="E2" s="22" t="s">
        <v>3</v>
      </c>
      <c r="F2" s="23" t="s">
        <v>4</v>
      </c>
      <c r="G2" s="23" t="s">
        <v>5</v>
      </c>
      <c r="H2" s="23" t="s">
        <v>16</v>
      </c>
      <c r="J2" s="24" t="s">
        <v>16</v>
      </c>
      <c r="K2" s="24" t="s">
        <v>25</v>
      </c>
    </row>
    <row r="3" spans="1:12">
      <c r="A3" s="2">
        <v>1</v>
      </c>
      <c r="B3" s="2" t="s">
        <v>6</v>
      </c>
      <c r="C3" s="18">
        <v>0.57099999999999995</v>
      </c>
      <c r="D3" s="19">
        <v>0.64100000000000001</v>
      </c>
      <c r="E3" s="9">
        <f>(C3/D3)*100</f>
        <v>89.079563182527295</v>
      </c>
      <c r="F3" s="9">
        <f>ABS(D3-C3)</f>
        <v>7.0000000000000062E-2</v>
      </c>
      <c r="G3" s="9" t="s">
        <v>7</v>
      </c>
      <c r="H3" s="9">
        <f t="shared" ref="H3:H11" si="0">ABS((C3-D3)/$H$1)</f>
        <v>2.6923076923076947</v>
      </c>
      <c r="J3" s="25" t="s">
        <v>24</v>
      </c>
      <c r="K3" s="26" t="s">
        <v>26</v>
      </c>
    </row>
    <row r="4" spans="1:12">
      <c r="A4" s="2">
        <v>59</v>
      </c>
      <c r="B4" s="2" t="s">
        <v>8</v>
      </c>
      <c r="C4" s="18">
        <v>0.63</v>
      </c>
      <c r="D4" s="19">
        <v>0.64100000000000001</v>
      </c>
      <c r="E4" s="9">
        <f t="shared" ref="E4:E11" si="1">(C4/D4)*100</f>
        <v>98.283931357254289</v>
      </c>
      <c r="F4" s="9">
        <f t="shared" ref="F4:F11" si="2">ABS(D4-C4)</f>
        <v>1.100000000000001E-2</v>
      </c>
      <c r="G4" s="18" t="s">
        <v>7</v>
      </c>
      <c r="H4" s="9">
        <f t="shared" si="0"/>
        <v>0.42307692307692346</v>
      </c>
      <c r="J4" s="25" t="s">
        <v>20</v>
      </c>
      <c r="K4" s="26" t="s">
        <v>27</v>
      </c>
    </row>
    <row r="5" spans="1:12">
      <c r="A5" s="2">
        <v>105</v>
      </c>
      <c r="B5" s="2" t="s">
        <v>9</v>
      </c>
      <c r="C5" s="18">
        <v>0.62</v>
      </c>
      <c r="D5" s="19">
        <v>0.64100000000000001</v>
      </c>
      <c r="E5" s="9">
        <f t="shared" si="1"/>
        <v>96.723868954758188</v>
      </c>
      <c r="F5" s="9">
        <f t="shared" si="2"/>
        <v>2.1000000000000019E-2</v>
      </c>
      <c r="G5" s="18" t="s">
        <v>7</v>
      </c>
      <c r="H5" s="9">
        <f t="shared" si="0"/>
        <v>0.80769230769230849</v>
      </c>
      <c r="J5" s="25" t="s">
        <v>21</v>
      </c>
      <c r="K5" s="28" t="s">
        <v>28</v>
      </c>
    </row>
    <row r="6" spans="1:12">
      <c r="A6" s="2">
        <v>198</v>
      </c>
      <c r="B6" s="2" t="s">
        <v>10</v>
      </c>
      <c r="C6" s="18">
        <v>0.64500000000000002</v>
      </c>
      <c r="D6" s="19">
        <v>0.64100000000000001</v>
      </c>
      <c r="E6" s="9">
        <f t="shared" si="1"/>
        <v>100.62402496099845</v>
      </c>
      <c r="F6" s="9">
        <f t="shared" si="2"/>
        <v>4.0000000000000036E-3</v>
      </c>
      <c r="G6" s="18" t="s">
        <v>7</v>
      </c>
      <c r="H6" s="9">
        <f t="shared" si="0"/>
        <v>0.15384615384615399</v>
      </c>
      <c r="J6" s="25" t="s">
        <v>22</v>
      </c>
      <c r="K6" s="28" t="s">
        <v>29</v>
      </c>
    </row>
    <row r="7" spans="1:12">
      <c r="A7" s="2">
        <v>297</v>
      </c>
      <c r="B7" s="2" t="s">
        <v>11</v>
      </c>
      <c r="C7" s="18">
        <v>0.69720000000000004</v>
      </c>
      <c r="D7" s="19">
        <v>0.64100000000000001</v>
      </c>
      <c r="E7" s="9">
        <f t="shared" si="1"/>
        <v>108.76755070202807</v>
      </c>
      <c r="F7" s="9">
        <f t="shared" si="2"/>
        <v>5.6200000000000028E-2</v>
      </c>
      <c r="G7" s="18" t="s">
        <v>7</v>
      </c>
      <c r="H7" s="9">
        <f t="shared" si="0"/>
        <v>2.1615384615384627</v>
      </c>
      <c r="J7" s="25" t="s">
        <v>23</v>
      </c>
      <c r="K7" s="27" t="s">
        <v>30</v>
      </c>
    </row>
    <row r="8" spans="1:12">
      <c r="A8" s="2">
        <v>316</v>
      </c>
      <c r="B8" s="2" t="s">
        <v>12</v>
      </c>
      <c r="C8" s="18">
        <v>0.64800000000000002</v>
      </c>
      <c r="D8" s="19">
        <v>0.64100000000000001</v>
      </c>
      <c r="E8" s="9">
        <f t="shared" si="1"/>
        <v>101.09204368174727</v>
      </c>
      <c r="F8" s="9">
        <f t="shared" si="2"/>
        <v>7.0000000000000062E-3</v>
      </c>
      <c r="G8" s="18" t="s">
        <v>7</v>
      </c>
      <c r="H8" s="9">
        <f t="shared" si="0"/>
        <v>0.2692307692307695</v>
      </c>
    </row>
    <row r="9" spans="1:12">
      <c r="A9" s="2">
        <v>318</v>
      </c>
      <c r="B9" s="2" t="s">
        <v>13</v>
      </c>
      <c r="C9" s="18">
        <v>0.68300000000000005</v>
      </c>
      <c r="D9" s="19">
        <v>0.64100000000000001</v>
      </c>
      <c r="E9" s="9">
        <f t="shared" si="1"/>
        <v>106.55226209048362</v>
      </c>
      <c r="F9" s="9">
        <f t="shared" si="2"/>
        <v>4.2000000000000037E-2</v>
      </c>
      <c r="G9" s="18" t="s">
        <v>7</v>
      </c>
      <c r="H9" s="9">
        <f t="shared" si="0"/>
        <v>1.615384615384617</v>
      </c>
    </row>
    <row r="10" spans="1:12">
      <c r="A10" s="2">
        <v>319</v>
      </c>
      <c r="B10" s="2" t="s">
        <v>14</v>
      </c>
      <c r="C10" s="18">
        <v>0.68300000000000005</v>
      </c>
      <c r="D10" s="19">
        <v>0.64100000000000001</v>
      </c>
      <c r="E10" s="9">
        <f t="shared" si="1"/>
        <v>106.55226209048362</v>
      </c>
      <c r="F10" s="9">
        <f t="shared" si="2"/>
        <v>4.2000000000000037E-2</v>
      </c>
      <c r="G10" s="18" t="s">
        <v>7</v>
      </c>
      <c r="H10" s="9">
        <f t="shared" si="0"/>
        <v>1.615384615384617</v>
      </c>
      <c r="I10" s="4"/>
      <c r="J10" s="4"/>
      <c r="K10" s="4"/>
      <c r="L10" s="4"/>
    </row>
    <row r="11" spans="1:12">
      <c r="A11" s="2">
        <v>320</v>
      </c>
      <c r="B11" s="2" t="s">
        <v>15</v>
      </c>
      <c r="C11" s="18">
        <v>0.64900000000000002</v>
      </c>
      <c r="D11" s="19">
        <v>0.64100000000000001</v>
      </c>
      <c r="E11" s="9">
        <f t="shared" si="1"/>
        <v>101.24804992199688</v>
      </c>
      <c r="F11" s="9">
        <f t="shared" si="2"/>
        <v>8.0000000000000071E-3</v>
      </c>
      <c r="G11" s="18" t="s">
        <v>7</v>
      </c>
      <c r="H11" s="9">
        <f t="shared" si="0"/>
        <v>0.30769230769230799</v>
      </c>
      <c r="I11" s="4"/>
      <c r="J11" s="4"/>
      <c r="K11" s="4"/>
      <c r="L11" s="4"/>
    </row>
    <row r="12" spans="1:12">
      <c r="B12" s="4"/>
      <c r="C12" s="4"/>
      <c r="I12" s="4"/>
      <c r="J12" s="4"/>
      <c r="K12" s="4"/>
      <c r="L12" s="4"/>
    </row>
    <row r="13" spans="1:12">
      <c r="A13" s="1"/>
      <c r="B13" s="4"/>
      <c r="C13" s="4"/>
    </row>
    <row r="14" spans="1:12">
      <c r="I14" s="51" t="s">
        <v>45</v>
      </c>
      <c r="J14" s="51"/>
      <c r="K14" s="51"/>
    </row>
    <row r="15" spans="1:12">
      <c r="I15" s="57"/>
      <c r="J15" s="58"/>
      <c r="K15" s="59"/>
    </row>
    <row r="16" spans="1:12">
      <c r="I16" s="57"/>
      <c r="J16" s="58"/>
      <c r="K16" s="59"/>
    </row>
    <row r="17" spans="1:11">
      <c r="I17" s="57"/>
      <c r="J17" s="58"/>
      <c r="K17" s="59"/>
    </row>
    <row r="18" spans="1:11" ht="15.75">
      <c r="I18" s="53" t="s">
        <v>19</v>
      </c>
      <c r="J18" s="54" t="s">
        <v>47</v>
      </c>
      <c r="K18" s="55"/>
    </row>
    <row r="19" spans="1:11" ht="30" customHeight="1">
      <c r="I19" s="53" t="s">
        <v>48</v>
      </c>
      <c r="J19" s="56" t="s">
        <v>50</v>
      </c>
      <c r="K19" s="56"/>
    </row>
    <row r="20" spans="1:11" ht="29.25" customHeight="1">
      <c r="I20" s="53" t="s">
        <v>49</v>
      </c>
      <c r="J20" s="56" t="s">
        <v>51</v>
      </c>
      <c r="K20" s="56"/>
    </row>
    <row r="32" spans="1:11" s="43" customFormat="1" ht="18.75">
      <c r="A32" s="50" t="s">
        <v>46</v>
      </c>
      <c r="B32" s="50"/>
      <c r="C32" s="50"/>
      <c r="D32" s="50"/>
      <c r="E32" s="50"/>
      <c r="F32" s="50"/>
      <c r="G32" s="38" t="s">
        <v>19</v>
      </c>
      <c r="H32" s="39">
        <v>7.2999999999999995E-2</v>
      </c>
    </row>
    <row r="33" spans="1:8" s="37" customFormat="1" ht="30">
      <c r="A33" s="36" t="s">
        <v>0</v>
      </c>
      <c r="B33" s="36" t="s">
        <v>1</v>
      </c>
      <c r="C33" s="36" t="s">
        <v>2</v>
      </c>
      <c r="D33" s="21" t="s">
        <v>32</v>
      </c>
      <c r="E33" s="22" t="s">
        <v>3</v>
      </c>
      <c r="F33" s="23" t="s">
        <v>4</v>
      </c>
      <c r="G33" s="23" t="s">
        <v>5</v>
      </c>
      <c r="H33" s="23" t="s">
        <v>16</v>
      </c>
    </row>
    <row r="34" spans="1:8">
      <c r="A34" s="2">
        <v>1</v>
      </c>
      <c r="B34" s="2" t="s">
        <v>6</v>
      </c>
      <c r="C34" s="18">
        <v>1.51</v>
      </c>
      <c r="D34" s="19">
        <v>1.48</v>
      </c>
      <c r="E34" s="9">
        <f>(C34/D34)*100</f>
        <v>102.02702702702705</v>
      </c>
      <c r="F34" s="9">
        <f>ABS(D34-C34)</f>
        <v>3.0000000000000027E-2</v>
      </c>
      <c r="G34" s="9" t="s">
        <v>7</v>
      </c>
      <c r="H34" s="9">
        <f t="shared" ref="H34:H40" si="3">ABS((C34-D34)/$H$32)</f>
        <v>0.41095890410958941</v>
      </c>
    </row>
    <row r="35" spans="1:8">
      <c r="A35" s="2">
        <v>59</v>
      </c>
      <c r="B35" s="2" t="s">
        <v>8</v>
      </c>
      <c r="C35" s="18">
        <v>1.42</v>
      </c>
      <c r="D35" s="2">
        <v>1.48</v>
      </c>
      <c r="E35" s="9">
        <f t="shared" ref="E35:E40" si="4">(C35/D35)*100</f>
        <v>95.945945945945937</v>
      </c>
      <c r="F35" s="9">
        <f t="shared" ref="F35:F40" si="5">ABS(D35-C35)</f>
        <v>6.0000000000000053E-2</v>
      </c>
      <c r="G35" s="2" t="s">
        <v>7</v>
      </c>
      <c r="H35" s="9">
        <f t="shared" si="3"/>
        <v>0.82191780821917881</v>
      </c>
    </row>
    <row r="36" spans="1:8">
      <c r="A36" s="2">
        <v>198</v>
      </c>
      <c r="B36" s="2" t="s">
        <v>10</v>
      </c>
      <c r="C36" s="18">
        <v>1.53</v>
      </c>
      <c r="D36" s="2">
        <v>1.48</v>
      </c>
      <c r="E36" s="9">
        <f t="shared" si="4"/>
        <v>103.37837837837837</v>
      </c>
      <c r="F36" s="9">
        <f t="shared" si="5"/>
        <v>5.0000000000000044E-2</v>
      </c>
      <c r="G36" s="2" t="s">
        <v>7</v>
      </c>
      <c r="H36" s="9">
        <f t="shared" si="3"/>
        <v>0.6849315068493157</v>
      </c>
    </row>
    <row r="37" spans="1:8">
      <c r="A37" s="2">
        <v>297</v>
      </c>
      <c r="B37" s="2" t="s">
        <v>11</v>
      </c>
      <c r="C37" s="18">
        <v>1.4490000000000001</v>
      </c>
      <c r="D37" s="19">
        <v>1.48</v>
      </c>
      <c r="E37" s="9">
        <f t="shared" si="4"/>
        <v>97.905405405405403</v>
      </c>
      <c r="F37" s="9">
        <f t="shared" si="5"/>
        <v>3.0999999999999917E-2</v>
      </c>
      <c r="G37" s="2" t="s">
        <v>7</v>
      </c>
      <c r="H37" s="9">
        <f t="shared" si="3"/>
        <v>0.42465753424657421</v>
      </c>
    </row>
    <row r="38" spans="1:8">
      <c r="A38" s="2">
        <v>318</v>
      </c>
      <c r="B38" s="2" t="s">
        <v>13</v>
      </c>
      <c r="C38" s="18">
        <v>1.518</v>
      </c>
      <c r="D38" s="2">
        <v>1.48</v>
      </c>
      <c r="E38" s="9">
        <f t="shared" si="4"/>
        <v>102.56756756756758</v>
      </c>
      <c r="F38" s="9">
        <f t="shared" si="5"/>
        <v>3.8000000000000034E-2</v>
      </c>
      <c r="G38" s="2" t="s">
        <v>7</v>
      </c>
      <c r="H38" s="9">
        <f t="shared" si="3"/>
        <v>0.52054794520547998</v>
      </c>
    </row>
    <row r="39" spans="1:8">
      <c r="A39" s="2">
        <v>319</v>
      </c>
      <c r="B39" s="2" t="s">
        <v>17</v>
      </c>
      <c r="C39" s="18">
        <v>1.46</v>
      </c>
      <c r="D39" s="2">
        <v>1.48</v>
      </c>
      <c r="E39" s="9">
        <f t="shared" si="4"/>
        <v>98.648648648648646</v>
      </c>
      <c r="F39" s="9">
        <f t="shared" si="5"/>
        <v>2.0000000000000018E-2</v>
      </c>
      <c r="G39" s="2" t="s">
        <v>7</v>
      </c>
      <c r="H39" s="9">
        <f t="shared" si="3"/>
        <v>0.27397260273972629</v>
      </c>
    </row>
    <row r="40" spans="1:8">
      <c r="A40" s="2">
        <v>320</v>
      </c>
      <c r="B40" s="2" t="s">
        <v>15</v>
      </c>
      <c r="C40" s="18">
        <v>1.528</v>
      </c>
      <c r="D40" s="19">
        <v>1.48</v>
      </c>
      <c r="E40" s="9">
        <f t="shared" si="4"/>
        <v>103.24324324324326</v>
      </c>
      <c r="F40" s="9">
        <f t="shared" si="5"/>
        <v>4.8000000000000043E-2</v>
      </c>
      <c r="G40" s="2" t="s">
        <v>7</v>
      </c>
      <c r="H40" s="9">
        <f t="shared" si="3"/>
        <v>0.6575342465753431</v>
      </c>
    </row>
  </sheetData>
  <mergeCells count="6">
    <mergeCell ref="A32:F32"/>
    <mergeCell ref="A1:F1"/>
    <mergeCell ref="J19:K19"/>
    <mergeCell ref="J20:K20"/>
    <mergeCell ref="J18:K18"/>
    <mergeCell ref="I14:K14"/>
  </mergeCells>
  <conditionalFormatting sqref="H3:H11 H34:H40">
    <cfRule type="cellIs" dxfId="65" priority="4" operator="greaterThan">
      <formula>2</formula>
    </cfRule>
    <cfRule type="cellIs" dxfId="64" priority="5" operator="between">
      <formula>1.01</formula>
      <formula>2</formula>
    </cfRule>
    <cfRule type="cellIs" dxfId="63" priority="6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5"/>
  <sheetViews>
    <sheetView topLeftCell="A31" workbookViewId="0">
      <selection activeCell="H41" sqref="H41"/>
    </sheetView>
  </sheetViews>
  <sheetFormatPr defaultRowHeight="15"/>
  <cols>
    <col min="1" max="1" width="7.140625" customWidth="1"/>
    <col min="2" max="2" width="11.7109375" bestFit="1" customWidth="1"/>
    <col min="3" max="3" width="15" bestFit="1" customWidth="1"/>
    <col min="4" max="4" width="6.7109375" bestFit="1" customWidth="1"/>
    <col min="5" max="5" width="11.140625" bestFit="1" customWidth="1"/>
    <col min="6" max="6" width="14.5703125" bestFit="1" customWidth="1"/>
    <col min="7" max="7" width="12" bestFit="1" customWidth="1"/>
    <col min="8" max="8" width="17.42578125" customWidth="1"/>
  </cols>
  <sheetData>
    <row r="1" spans="1:8" s="43" customFormat="1" ht="18.75">
      <c r="A1" s="39" t="s">
        <v>52</v>
      </c>
      <c r="B1" s="39"/>
      <c r="C1" s="39"/>
      <c r="D1" s="39"/>
      <c r="E1" s="44"/>
      <c r="F1" s="44"/>
      <c r="G1" s="38" t="s">
        <v>19</v>
      </c>
      <c r="H1" s="39">
        <v>2.1999999999999999E-2</v>
      </c>
    </row>
    <row r="2" spans="1:8" s="37" customFormat="1" ht="45">
      <c r="A2" s="36" t="s">
        <v>0</v>
      </c>
      <c r="B2" s="36" t="s">
        <v>1</v>
      </c>
      <c r="C2" s="36" t="s">
        <v>2</v>
      </c>
      <c r="D2" s="21" t="s">
        <v>31</v>
      </c>
      <c r="E2" s="22" t="s">
        <v>3</v>
      </c>
      <c r="F2" s="23" t="s">
        <v>4</v>
      </c>
      <c r="G2" s="23" t="s">
        <v>5</v>
      </c>
      <c r="H2" s="23" t="s">
        <v>16</v>
      </c>
    </row>
    <row r="3" spans="1:8">
      <c r="A3" s="2">
        <v>1</v>
      </c>
      <c r="B3" s="2" t="s">
        <v>6</v>
      </c>
      <c r="C3" s="18">
        <v>0.41099999999999998</v>
      </c>
      <c r="D3" s="29">
        <v>0.39700000000000002</v>
      </c>
      <c r="E3" s="9">
        <f>(C3/D3)*100</f>
        <v>103.5264483627204</v>
      </c>
      <c r="F3" s="9">
        <f>ABS(D3-C3)</f>
        <v>1.3999999999999957E-2</v>
      </c>
      <c r="G3" s="9" t="s">
        <v>7</v>
      </c>
      <c r="H3" s="9">
        <f t="shared" ref="H3:H11" si="0">ABS((C3-D3)/$H$1)</f>
        <v>0.63636363636363447</v>
      </c>
    </row>
    <row r="4" spans="1:8">
      <c r="A4" s="8">
        <v>59</v>
      </c>
      <c r="B4" s="8" t="s">
        <v>8</v>
      </c>
      <c r="C4" s="19">
        <v>0.38800000000000001</v>
      </c>
      <c r="D4" s="29">
        <v>0.39700000000000002</v>
      </c>
      <c r="E4" s="9">
        <f t="shared" ref="E4:E11" si="1">(C4/D4)*100</f>
        <v>97.732997481108313</v>
      </c>
      <c r="F4" s="8">
        <f t="shared" ref="F4:F11" si="2">ABS(D4-C4)</f>
        <v>9.000000000000008E-3</v>
      </c>
      <c r="G4" s="8" t="s">
        <v>7</v>
      </c>
      <c r="H4" s="9">
        <f t="shared" si="0"/>
        <v>0.4090909090909095</v>
      </c>
    </row>
    <row r="5" spans="1:8">
      <c r="A5" s="8">
        <v>105</v>
      </c>
      <c r="B5" s="8" t="s">
        <v>9</v>
      </c>
      <c r="C5" s="19">
        <v>0.39900000000000002</v>
      </c>
      <c r="D5" s="29">
        <v>0.39700000000000002</v>
      </c>
      <c r="E5" s="9">
        <f t="shared" si="1"/>
        <v>100.50377833753149</v>
      </c>
      <c r="F5" s="8">
        <f t="shared" si="2"/>
        <v>2.0000000000000018E-3</v>
      </c>
      <c r="G5" s="8" t="s">
        <v>7</v>
      </c>
      <c r="H5" s="9">
        <f t="shared" si="0"/>
        <v>9.0909090909090995E-2</v>
      </c>
    </row>
    <row r="6" spans="1:8">
      <c r="A6" s="8">
        <v>198</v>
      </c>
      <c r="B6" s="8" t="s">
        <v>10</v>
      </c>
      <c r="C6" s="19">
        <v>0.38700000000000001</v>
      </c>
      <c r="D6" s="29">
        <v>0.39700000000000002</v>
      </c>
      <c r="E6" s="9">
        <f t="shared" si="1"/>
        <v>97.48110831234257</v>
      </c>
      <c r="F6" s="8">
        <f t="shared" si="2"/>
        <v>1.0000000000000009E-2</v>
      </c>
      <c r="G6" s="8" t="s">
        <v>7</v>
      </c>
      <c r="H6" s="9">
        <f t="shared" si="0"/>
        <v>0.45454545454545497</v>
      </c>
    </row>
    <row r="7" spans="1:8">
      <c r="A7" s="8">
        <v>297</v>
      </c>
      <c r="B7" s="8" t="s">
        <v>11</v>
      </c>
      <c r="C7" s="19">
        <v>0.3659</v>
      </c>
      <c r="D7" s="29">
        <v>0.39700000000000002</v>
      </c>
      <c r="E7" s="9">
        <f t="shared" si="1"/>
        <v>92.166246851385395</v>
      </c>
      <c r="F7" s="8">
        <f t="shared" si="2"/>
        <v>3.1100000000000017E-2</v>
      </c>
      <c r="G7" s="8" t="s">
        <v>7</v>
      </c>
      <c r="H7" s="9">
        <f t="shared" si="0"/>
        <v>1.4136363636363645</v>
      </c>
    </row>
    <row r="8" spans="1:8">
      <c r="A8" s="8">
        <v>316</v>
      </c>
      <c r="B8" s="8" t="s">
        <v>12</v>
      </c>
      <c r="C8" s="19">
        <v>0.39960000000000001</v>
      </c>
      <c r="D8" s="29">
        <v>0.39700000000000002</v>
      </c>
      <c r="E8" s="9">
        <f t="shared" si="1"/>
        <v>100.65491183879094</v>
      </c>
      <c r="F8" s="8">
        <f t="shared" si="2"/>
        <v>2.5999999999999912E-3</v>
      </c>
      <c r="G8" s="8" t="s">
        <v>7</v>
      </c>
      <c r="H8" s="9">
        <f t="shared" si="0"/>
        <v>0.11818181818181779</v>
      </c>
    </row>
    <row r="9" spans="1:8">
      <c r="A9" s="8">
        <v>318</v>
      </c>
      <c r="B9" s="8" t="s">
        <v>13</v>
      </c>
      <c r="C9" s="19">
        <v>0.37740000000000001</v>
      </c>
      <c r="D9" s="29">
        <v>0.39700000000000002</v>
      </c>
      <c r="E9" s="9">
        <f t="shared" si="1"/>
        <v>95.062972292191432</v>
      </c>
      <c r="F9" s="8">
        <f t="shared" si="2"/>
        <v>1.9600000000000006E-2</v>
      </c>
      <c r="G9" s="8" t="s">
        <v>7</v>
      </c>
      <c r="H9" s="9">
        <f t="shared" si="0"/>
        <v>0.89090909090909121</v>
      </c>
    </row>
    <row r="10" spans="1:8">
      <c r="A10" s="8">
        <v>319</v>
      </c>
      <c r="B10" s="8" t="s">
        <v>14</v>
      </c>
      <c r="C10" s="19">
        <v>0.39</v>
      </c>
      <c r="D10" s="29">
        <v>0.39700000000000002</v>
      </c>
      <c r="E10" s="9">
        <f t="shared" si="1"/>
        <v>98.236775818639799</v>
      </c>
      <c r="F10" s="8">
        <f t="shared" si="2"/>
        <v>7.0000000000000062E-3</v>
      </c>
      <c r="G10" s="8" t="s">
        <v>7</v>
      </c>
      <c r="H10" s="9">
        <f t="shared" si="0"/>
        <v>0.31818181818181851</v>
      </c>
    </row>
    <row r="11" spans="1:8">
      <c r="A11" s="8">
        <v>320</v>
      </c>
      <c r="B11" s="8" t="s">
        <v>15</v>
      </c>
      <c r="C11" s="19">
        <v>0.40500000000000003</v>
      </c>
      <c r="D11" s="29">
        <v>0.39700000000000002</v>
      </c>
      <c r="E11" s="9">
        <f t="shared" si="1"/>
        <v>102.01511335012594</v>
      </c>
      <c r="F11" s="8">
        <f t="shared" si="2"/>
        <v>8.0000000000000071E-3</v>
      </c>
      <c r="G11" s="8" t="s">
        <v>7</v>
      </c>
      <c r="H11" s="9">
        <f t="shared" si="0"/>
        <v>0.36363636363636398</v>
      </c>
    </row>
    <row r="12" spans="1:8">
      <c r="A12" s="5"/>
      <c r="B12" s="6"/>
      <c r="C12" s="7"/>
      <c r="D12" s="5"/>
      <c r="E12" s="5"/>
      <c r="F12" s="5"/>
      <c r="G12" s="5"/>
      <c r="H12" s="5"/>
    </row>
    <row r="33" spans="1:8" s="43" customFormat="1" ht="18.75">
      <c r="A33" s="40" t="s">
        <v>56</v>
      </c>
      <c r="B33" s="40"/>
      <c r="C33" s="40"/>
      <c r="D33" s="40"/>
      <c r="E33" s="42"/>
      <c r="F33" s="42"/>
      <c r="G33" s="38" t="s">
        <v>19</v>
      </c>
      <c r="H33" s="39">
        <v>3.5999999999999997E-2</v>
      </c>
    </row>
    <row r="34" spans="1:8" s="37" customFormat="1" ht="45">
      <c r="A34" s="36" t="s">
        <v>0</v>
      </c>
      <c r="B34" s="36" t="s">
        <v>1</v>
      </c>
      <c r="C34" s="36" t="s">
        <v>2</v>
      </c>
      <c r="D34" s="21" t="s">
        <v>34</v>
      </c>
      <c r="E34" s="22" t="s">
        <v>3</v>
      </c>
      <c r="F34" s="23" t="s">
        <v>4</v>
      </c>
      <c r="G34" s="23" t="s">
        <v>5</v>
      </c>
      <c r="H34" s="23" t="s">
        <v>16</v>
      </c>
    </row>
    <row r="35" spans="1:8">
      <c r="A35" s="2">
        <v>1</v>
      </c>
      <c r="B35" s="2" t="s">
        <v>6</v>
      </c>
      <c r="C35" s="18">
        <v>0.879</v>
      </c>
      <c r="D35" s="29">
        <v>0.86399999999999999</v>
      </c>
      <c r="E35" s="9">
        <f>(C35/D35)*100</f>
        <v>101.73611111111111</v>
      </c>
      <c r="F35" s="9">
        <f>ABS(D35-C35)</f>
        <v>1.5000000000000013E-2</v>
      </c>
      <c r="G35" s="9" t="s">
        <v>7</v>
      </c>
      <c r="H35" s="9">
        <f t="shared" ref="H35:H41" si="3">ABS((C35-D35)/$H$33)</f>
        <v>0.41666666666666707</v>
      </c>
    </row>
    <row r="36" spans="1:8">
      <c r="A36" s="8">
        <v>59</v>
      </c>
      <c r="B36" s="8" t="s">
        <v>8</v>
      </c>
      <c r="C36" s="19">
        <v>0.85499999999999998</v>
      </c>
      <c r="D36" s="29">
        <v>0.86399999999999999</v>
      </c>
      <c r="E36" s="9">
        <f t="shared" ref="E36:E41" si="4">(C36/D36)*100</f>
        <v>98.958333333333343</v>
      </c>
      <c r="F36" s="9">
        <f t="shared" ref="F36:F41" si="5">ABS(D36-C36)</f>
        <v>9.000000000000008E-3</v>
      </c>
      <c r="G36" s="8" t="s">
        <v>7</v>
      </c>
      <c r="H36" s="9">
        <f t="shared" si="3"/>
        <v>0.25000000000000022</v>
      </c>
    </row>
    <row r="37" spans="1:8">
      <c r="A37" s="8">
        <v>198</v>
      </c>
      <c r="B37" s="8" t="s">
        <v>10</v>
      </c>
      <c r="C37" s="19">
        <v>0.879</v>
      </c>
      <c r="D37" s="29">
        <v>0.86399999999999999</v>
      </c>
      <c r="E37" s="9">
        <f t="shared" si="4"/>
        <v>101.73611111111111</v>
      </c>
      <c r="F37" s="9">
        <f t="shared" si="5"/>
        <v>1.5000000000000013E-2</v>
      </c>
      <c r="G37" s="8" t="s">
        <v>7</v>
      </c>
      <c r="H37" s="9">
        <f t="shared" si="3"/>
        <v>0.41666666666666707</v>
      </c>
    </row>
    <row r="38" spans="1:8">
      <c r="A38" s="8">
        <v>297</v>
      </c>
      <c r="B38" s="8" t="s">
        <v>11</v>
      </c>
      <c r="C38" s="19">
        <v>0.85540000000000005</v>
      </c>
      <c r="D38" s="29">
        <v>0.86399999999999999</v>
      </c>
      <c r="E38" s="9">
        <f t="shared" si="4"/>
        <v>99.004629629629633</v>
      </c>
      <c r="F38" s="9">
        <f t="shared" si="5"/>
        <v>8.599999999999941E-3</v>
      </c>
      <c r="G38" s="8" t="s">
        <v>7</v>
      </c>
      <c r="H38" s="9">
        <f t="shared" si="3"/>
        <v>0.23888888888888726</v>
      </c>
    </row>
    <row r="39" spans="1:8">
      <c r="A39" s="8">
        <v>318</v>
      </c>
      <c r="B39" s="8" t="s">
        <v>13</v>
      </c>
      <c r="C39" s="19">
        <v>0.82210000000000005</v>
      </c>
      <c r="D39" s="29">
        <v>0.86399999999999999</v>
      </c>
      <c r="E39" s="9">
        <f t="shared" si="4"/>
        <v>95.150462962962962</v>
      </c>
      <c r="F39" s="9">
        <f t="shared" si="5"/>
        <v>4.1899999999999937E-2</v>
      </c>
      <c r="G39" s="8" t="s">
        <v>7</v>
      </c>
      <c r="H39" s="9">
        <f t="shared" si="3"/>
        <v>1.1638888888888872</v>
      </c>
    </row>
    <row r="40" spans="1:8">
      <c r="A40" s="8">
        <v>319</v>
      </c>
      <c r="B40" s="10" t="s">
        <v>14</v>
      </c>
      <c r="C40" s="30">
        <v>0.92</v>
      </c>
      <c r="D40" s="29">
        <v>0.86399999999999999</v>
      </c>
      <c r="E40" s="9">
        <f t="shared" si="4"/>
        <v>106.4814814814815</v>
      </c>
      <c r="F40" s="9">
        <f t="shared" si="5"/>
        <v>5.600000000000005E-2</v>
      </c>
      <c r="G40" s="8" t="s">
        <v>7</v>
      </c>
      <c r="H40" s="9">
        <f t="shared" si="3"/>
        <v>1.5555555555555571</v>
      </c>
    </row>
    <row r="41" spans="1:8">
      <c r="A41" s="8">
        <v>320</v>
      </c>
      <c r="B41" s="8" t="s">
        <v>15</v>
      </c>
      <c r="C41" s="19">
        <v>0.90300000000000002</v>
      </c>
      <c r="D41" s="29">
        <v>0.86399999999999999</v>
      </c>
      <c r="E41" s="9">
        <f t="shared" si="4"/>
        <v>104.51388888888889</v>
      </c>
      <c r="F41" s="9">
        <f t="shared" si="5"/>
        <v>3.9000000000000035E-2</v>
      </c>
      <c r="G41" s="8" t="s">
        <v>7</v>
      </c>
      <c r="H41" s="9">
        <f t="shared" si="3"/>
        <v>1.0833333333333344</v>
      </c>
    </row>
    <row r="42" spans="1:8">
      <c r="B42" s="3"/>
      <c r="C42" s="3"/>
    </row>
    <row r="43" spans="1:8">
      <c r="B43" s="13"/>
      <c r="C43" s="13"/>
    </row>
    <row r="45" spans="1:8">
      <c r="C45" s="4"/>
    </row>
  </sheetData>
  <conditionalFormatting sqref="H3:H11 H35:H41">
    <cfRule type="cellIs" dxfId="62" priority="7" operator="greaterThan">
      <formula>2</formula>
    </cfRule>
    <cfRule type="cellIs" dxfId="61" priority="8" operator="between">
      <formula>1.01</formula>
      <formula>2</formula>
    </cfRule>
    <cfRule type="cellIs" dxfId="60" priority="9" operator="lessThanOrEqual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1"/>
  <sheetViews>
    <sheetView topLeftCell="A25" workbookViewId="0">
      <selection activeCell="H36" sqref="H36"/>
    </sheetView>
  </sheetViews>
  <sheetFormatPr defaultRowHeight="15"/>
  <cols>
    <col min="2" max="2" width="11.28515625" bestFit="1" customWidth="1"/>
    <col min="3" max="3" width="15" bestFit="1" customWidth="1"/>
    <col min="5" max="5" width="11.85546875" customWidth="1"/>
    <col min="6" max="6" width="16.140625" customWidth="1"/>
    <col min="7" max="7" width="12" bestFit="1" customWidth="1"/>
  </cols>
  <sheetData>
    <row r="1" spans="1:8" s="47" customFormat="1" ht="17.25">
      <c r="A1" s="52" t="s">
        <v>53</v>
      </c>
      <c r="B1" s="52"/>
      <c r="C1" s="52"/>
      <c r="D1" s="52"/>
      <c r="E1" s="52"/>
      <c r="F1" s="52"/>
      <c r="G1" s="46" t="s">
        <v>19</v>
      </c>
      <c r="H1" s="45">
        <v>3.4000000000000002E-2</v>
      </c>
    </row>
    <row r="2" spans="1:8" ht="30">
      <c r="A2" s="20" t="s">
        <v>0</v>
      </c>
      <c r="B2" s="20" t="s">
        <v>1</v>
      </c>
      <c r="C2" s="20" t="s">
        <v>2</v>
      </c>
      <c r="D2" s="21" t="s">
        <v>35</v>
      </c>
      <c r="E2" s="22" t="s">
        <v>3</v>
      </c>
      <c r="F2" s="23" t="s">
        <v>4</v>
      </c>
      <c r="G2" s="23" t="s">
        <v>5</v>
      </c>
      <c r="H2" s="23" t="s">
        <v>16</v>
      </c>
    </row>
    <row r="3" spans="1:8">
      <c r="A3" s="2">
        <v>1</v>
      </c>
      <c r="B3" s="2" t="s">
        <v>6</v>
      </c>
      <c r="C3" s="18">
        <v>0.32800000000000001</v>
      </c>
      <c r="D3" s="29">
        <v>0.44</v>
      </c>
      <c r="E3" s="9">
        <f>(C3/D3)*100</f>
        <v>74.545454545454547</v>
      </c>
      <c r="F3" s="9">
        <f>ABS(D3-C3)</f>
        <v>0.11199999999999999</v>
      </c>
      <c r="G3" s="9" t="s">
        <v>7</v>
      </c>
      <c r="H3" s="9">
        <f>ABS((C3-D3)/$H$1)</f>
        <v>3.2941176470588229</v>
      </c>
    </row>
    <row r="4" spans="1:8">
      <c r="A4" s="8">
        <v>59</v>
      </c>
      <c r="B4" s="8" t="s">
        <v>8</v>
      </c>
      <c r="C4" s="14">
        <v>0.45</v>
      </c>
      <c r="D4" s="29">
        <v>0.44</v>
      </c>
      <c r="E4" s="9">
        <f t="shared" ref="E4:E5" si="0">(C4/D4)*100</f>
        <v>102.27272727272727</v>
      </c>
      <c r="F4" s="9">
        <f t="shared" ref="F4" si="1">ABS(D4-C4)</f>
        <v>1.0000000000000009E-2</v>
      </c>
      <c r="G4" s="8" t="s">
        <v>7</v>
      </c>
      <c r="H4" s="9">
        <f t="shared" ref="H4:H5" si="2">ABS((C4-D4)/$H$1)</f>
        <v>0.29411764705882376</v>
      </c>
    </row>
    <row r="5" spans="1:8">
      <c r="A5" s="8">
        <v>319</v>
      </c>
      <c r="B5" s="10" t="s">
        <v>14</v>
      </c>
      <c r="C5" s="15">
        <v>0.46600000000000003</v>
      </c>
      <c r="D5" s="29">
        <v>0.44</v>
      </c>
      <c r="E5" s="9">
        <f t="shared" si="0"/>
        <v>105.90909090909091</v>
      </c>
      <c r="F5" s="9">
        <f>ABS(D5-C5)</f>
        <v>2.6000000000000023E-2</v>
      </c>
      <c r="G5" s="8" t="s">
        <v>7</v>
      </c>
      <c r="H5" s="9">
        <f t="shared" si="2"/>
        <v>0.76470588235294179</v>
      </c>
    </row>
    <row r="6" spans="1:8">
      <c r="B6" s="11"/>
      <c r="C6" s="16"/>
    </row>
    <row r="26" spans="1:8" s="47" customFormat="1" ht="17.25">
      <c r="A26" s="45" t="s">
        <v>57</v>
      </c>
      <c r="B26" s="45"/>
      <c r="C26" s="45"/>
      <c r="D26" s="45"/>
      <c r="E26" s="45"/>
      <c r="F26" s="45"/>
      <c r="G26" s="46" t="s">
        <v>19</v>
      </c>
      <c r="H26" s="45">
        <v>7.1999999999999995E-2</v>
      </c>
    </row>
    <row r="27" spans="1:8" ht="45" customHeight="1">
      <c r="A27" s="20" t="s">
        <v>0</v>
      </c>
      <c r="B27" s="20" t="s">
        <v>1</v>
      </c>
      <c r="C27" s="20" t="s">
        <v>2</v>
      </c>
      <c r="D27" s="21" t="s">
        <v>36</v>
      </c>
      <c r="E27" s="22" t="s">
        <v>3</v>
      </c>
      <c r="F27" s="23" t="s">
        <v>4</v>
      </c>
      <c r="G27" s="23" t="s">
        <v>5</v>
      </c>
      <c r="H27" s="23" t="s">
        <v>16</v>
      </c>
    </row>
    <row r="28" spans="1:8">
      <c r="A28" s="2">
        <v>1</v>
      </c>
      <c r="B28" s="2" t="s">
        <v>6</v>
      </c>
      <c r="C28" s="18">
        <v>1.01</v>
      </c>
      <c r="D28" s="29">
        <v>0.93</v>
      </c>
      <c r="E28" s="9">
        <f>(C28/D28)*100</f>
        <v>108.6021505376344</v>
      </c>
      <c r="F28" s="9">
        <f>ABS(D28-C28)</f>
        <v>7.999999999999996E-2</v>
      </c>
      <c r="G28" s="9" t="s">
        <v>7</v>
      </c>
      <c r="H28" s="9">
        <f>ABS((C28-D28)/$H$26)</f>
        <v>1.1111111111111107</v>
      </c>
    </row>
    <row r="29" spans="1:8">
      <c r="A29" s="8">
        <v>59</v>
      </c>
      <c r="B29" s="8" t="s">
        <v>8</v>
      </c>
      <c r="C29" s="14">
        <v>0.95</v>
      </c>
      <c r="D29" s="29">
        <v>0.93</v>
      </c>
      <c r="E29" s="9">
        <f t="shared" ref="E29" si="3">(C29/D29)*100</f>
        <v>102.15053763440861</v>
      </c>
      <c r="F29" s="9">
        <f t="shared" ref="F29" si="4">ABS(D29-C29)</f>
        <v>1.9999999999999907E-2</v>
      </c>
      <c r="G29" s="8" t="s">
        <v>7</v>
      </c>
      <c r="H29" s="9">
        <f>ABS((C29-D29)/$H$26)</f>
        <v>0.27777777777777651</v>
      </c>
    </row>
    <row r="30" spans="1:8">
      <c r="A30" s="8">
        <v>319</v>
      </c>
      <c r="B30" s="10" t="s">
        <v>14</v>
      </c>
      <c r="C30" s="15">
        <v>0.88</v>
      </c>
      <c r="D30" s="29">
        <v>0.93</v>
      </c>
      <c r="E30" s="9">
        <f>(C30/D30)*100</f>
        <v>94.623655913978482</v>
      </c>
      <c r="F30" s="9">
        <f>ABS(D30-C30)</f>
        <v>5.0000000000000044E-2</v>
      </c>
      <c r="G30" s="8" t="s">
        <v>7</v>
      </c>
      <c r="H30" s="9">
        <f>ABS((C30-D30)/$H$26)</f>
        <v>0.69444444444444509</v>
      </c>
    </row>
    <row r="31" spans="1:8">
      <c r="B31" s="11"/>
      <c r="C31" s="12"/>
    </row>
  </sheetData>
  <mergeCells count="1">
    <mergeCell ref="A1:F1"/>
  </mergeCells>
  <conditionalFormatting sqref="H3:H5">
    <cfRule type="cellIs" dxfId="59" priority="4" operator="greaterThan">
      <formula>2</formula>
    </cfRule>
    <cfRule type="cellIs" dxfId="58" priority="5" operator="between">
      <formula>1.01</formula>
      <formula>2</formula>
    </cfRule>
    <cfRule type="cellIs" dxfId="57" priority="6" operator="lessThanOrEqual">
      <formula>1</formula>
    </cfRule>
  </conditionalFormatting>
  <conditionalFormatting sqref="H28:H30">
    <cfRule type="cellIs" dxfId="56" priority="1" operator="greaterThan">
      <formula>2</formula>
    </cfRule>
    <cfRule type="cellIs" dxfId="55" priority="2" operator="between">
      <formula>1.01</formula>
      <formula>2</formula>
    </cfRule>
    <cfRule type="cellIs" dxfId="54" priority="3" operator="lessThanOrEqual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3"/>
  <sheetViews>
    <sheetView topLeftCell="A34" workbookViewId="0">
      <selection activeCell="K29" sqref="K29"/>
    </sheetView>
  </sheetViews>
  <sheetFormatPr defaultRowHeight="15"/>
  <cols>
    <col min="1" max="1" width="9.140625" style="5"/>
    <col min="2" max="2" width="11.28515625" style="5" bestFit="1" customWidth="1"/>
    <col min="3" max="3" width="15" style="5" bestFit="1" customWidth="1"/>
    <col min="4" max="5" width="9.140625" style="5"/>
    <col min="6" max="6" width="9.5703125" style="5" customWidth="1"/>
    <col min="7" max="7" width="12" style="5" bestFit="1" customWidth="1"/>
    <col min="8" max="16384" width="9.140625" style="5"/>
  </cols>
  <sheetData>
    <row r="1" spans="1:8" s="43" customFormat="1" ht="18.75">
      <c r="A1" s="39" t="s">
        <v>54</v>
      </c>
      <c r="B1" s="39"/>
      <c r="C1" s="39"/>
      <c r="D1" s="39"/>
      <c r="E1" s="39"/>
      <c r="F1" s="39"/>
      <c r="G1" s="38" t="s">
        <v>19</v>
      </c>
      <c r="H1" s="39">
        <v>2.1999999999999999E-2</v>
      </c>
    </row>
    <row r="2" spans="1:8" s="37" customFormat="1" ht="45">
      <c r="A2" s="36" t="s">
        <v>0</v>
      </c>
      <c r="B2" s="36" t="s">
        <v>1</v>
      </c>
      <c r="C2" s="36" t="s">
        <v>2</v>
      </c>
      <c r="D2" s="21" t="s">
        <v>37</v>
      </c>
      <c r="E2" s="22" t="s">
        <v>3</v>
      </c>
      <c r="F2" s="23" t="s">
        <v>4</v>
      </c>
      <c r="G2" s="23" t="s">
        <v>5</v>
      </c>
      <c r="H2" s="23" t="s">
        <v>16</v>
      </c>
    </row>
    <row r="3" spans="1:8">
      <c r="A3" s="2">
        <v>1</v>
      </c>
      <c r="B3" s="2" t="s">
        <v>6</v>
      </c>
      <c r="C3" s="18">
        <v>0.26600000000000001</v>
      </c>
      <c r="D3" s="29">
        <v>0.39100000000000001</v>
      </c>
      <c r="E3" s="9">
        <f>(C3/D3)*100</f>
        <v>68.030690537084411</v>
      </c>
      <c r="F3" s="9">
        <f>ABS(D3-C3)</f>
        <v>0.125</v>
      </c>
      <c r="G3" s="9" t="s">
        <v>7</v>
      </c>
      <c r="H3" s="9">
        <f>ABS((C3-D3)/$H$1)</f>
        <v>5.6818181818181825</v>
      </c>
    </row>
    <row r="4" spans="1:8">
      <c r="A4" s="8">
        <v>59</v>
      </c>
      <c r="B4" s="8" t="s">
        <v>8</v>
      </c>
      <c r="C4" s="19">
        <v>0.39</v>
      </c>
      <c r="D4" s="29">
        <v>0.39100000000000001</v>
      </c>
      <c r="E4" s="9">
        <f t="shared" ref="E4:E8" si="0">(C4/D4)*100</f>
        <v>99.744245524296673</v>
      </c>
      <c r="F4" s="8">
        <f t="shared" ref="F4:F9" si="1">ABS(D4-C4)</f>
        <v>1.0000000000000009E-3</v>
      </c>
      <c r="G4" s="8" t="s">
        <v>7</v>
      </c>
      <c r="H4" s="9">
        <f t="shared" ref="H4:H11" si="2">ABS((C4-D4)/$H$1)</f>
        <v>4.5454545454545497E-2</v>
      </c>
    </row>
    <row r="5" spans="1:8">
      <c r="A5" s="8">
        <v>105</v>
      </c>
      <c r="B5" s="8" t="s">
        <v>9</v>
      </c>
      <c r="C5" s="19">
        <v>0.37</v>
      </c>
      <c r="D5" s="29">
        <v>0.39100000000000001</v>
      </c>
      <c r="E5" s="9">
        <f t="shared" si="0"/>
        <v>94.629156010230176</v>
      </c>
      <c r="F5" s="8">
        <f t="shared" si="1"/>
        <v>2.1000000000000019E-2</v>
      </c>
      <c r="G5" s="8" t="s">
        <v>7</v>
      </c>
      <c r="H5" s="9">
        <f t="shared" si="2"/>
        <v>0.95454545454545547</v>
      </c>
    </row>
    <row r="6" spans="1:8">
      <c r="A6" s="8">
        <v>198</v>
      </c>
      <c r="B6" s="8" t="s">
        <v>10</v>
      </c>
      <c r="C6" s="19">
        <v>0.38</v>
      </c>
      <c r="D6" s="29">
        <v>0.39100000000000001</v>
      </c>
      <c r="E6" s="9">
        <f t="shared" si="0"/>
        <v>97.186700767263417</v>
      </c>
      <c r="F6" s="8">
        <f t="shared" si="1"/>
        <v>1.100000000000001E-2</v>
      </c>
      <c r="G6" s="8" t="s">
        <v>7</v>
      </c>
      <c r="H6" s="9">
        <f t="shared" si="2"/>
        <v>0.50000000000000044</v>
      </c>
    </row>
    <row r="7" spans="1:8">
      <c r="A7" s="8">
        <v>297</v>
      </c>
      <c r="B7" s="8" t="s">
        <v>11</v>
      </c>
      <c r="C7" s="19">
        <v>0.4052</v>
      </c>
      <c r="D7" s="29">
        <v>0.39100000000000001</v>
      </c>
      <c r="E7" s="9">
        <f t="shared" si="0"/>
        <v>103.63171355498721</v>
      </c>
      <c r="F7" s="8">
        <f t="shared" si="1"/>
        <v>1.419999999999999E-2</v>
      </c>
      <c r="G7" s="8" t="s">
        <v>7</v>
      </c>
      <c r="H7" s="9">
        <f t="shared" si="2"/>
        <v>0.64545454545454506</v>
      </c>
    </row>
    <row r="8" spans="1:8">
      <c r="A8" s="8">
        <v>316</v>
      </c>
      <c r="B8" s="8" t="s">
        <v>12</v>
      </c>
      <c r="C8" s="19">
        <v>0.42930000000000001</v>
      </c>
      <c r="D8" s="29">
        <v>0.39100000000000001</v>
      </c>
      <c r="E8" s="9">
        <f t="shared" si="0"/>
        <v>109.79539641943734</v>
      </c>
      <c r="F8" s="8">
        <f t="shared" si="1"/>
        <v>3.8300000000000001E-2</v>
      </c>
      <c r="G8" s="8" t="s">
        <v>7</v>
      </c>
      <c r="H8" s="9">
        <f>ABS((C8-D8)/$H$1)</f>
        <v>1.740909090909091</v>
      </c>
    </row>
    <row r="9" spans="1:8">
      <c r="A9" s="8">
        <v>318</v>
      </c>
      <c r="B9" s="8" t="s">
        <v>13</v>
      </c>
      <c r="C9" s="19">
        <v>0.39400000000000002</v>
      </c>
      <c r="D9" s="29">
        <v>0.39100000000000001</v>
      </c>
      <c r="E9" s="9">
        <f>(C9/D9)*100</f>
        <v>100.76726342710998</v>
      </c>
      <c r="F9" s="8">
        <f t="shared" si="1"/>
        <v>3.0000000000000027E-3</v>
      </c>
      <c r="G9" s="8" t="s">
        <v>7</v>
      </c>
      <c r="H9" s="9">
        <f t="shared" si="2"/>
        <v>0.13636363636363649</v>
      </c>
    </row>
    <row r="10" spans="1:8">
      <c r="A10" s="8">
        <v>319</v>
      </c>
      <c r="B10" s="8" t="s">
        <v>14</v>
      </c>
      <c r="C10" s="19">
        <v>0.39600000000000002</v>
      </c>
      <c r="D10" s="29">
        <v>0.39100000000000001</v>
      </c>
      <c r="E10" s="9">
        <f>(C10/D10)*100</f>
        <v>101.27877237851663</v>
      </c>
      <c r="F10" s="8">
        <f>ABS(D10-C10)</f>
        <v>5.0000000000000044E-3</v>
      </c>
      <c r="G10" s="8" t="s">
        <v>7</v>
      </c>
      <c r="H10" s="9">
        <f t="shared" si="2"/>
        <v>0.22727272727272749</v>
      </c>
    </row>
    <row r="11" spans="1:8">
      <c r="A11" s="8">
        <v>320</v>
      </c>
      <c r="B11" s="10" t="s">
        <v>18</v>
      </c>
      <c r="C11" s="30">
        <v>0.38100000000000001</v>
      </c>
      <c r="D11" s="29">
        <v>0.39100000000000001</v>
      </c>
      <c r="E11" s="9">
        <f>(C11/D11)*100</f>
        <v>97.442455242966759</v>
      </c>
      <c r="F11" s="8">
        <f>ABS(D11-C11)</f>
        <v>1.0000000000000009E-2</v>
      </c>
      <c r="G11" s="8" t="s">
        <v>7</v>
      </c>
      <c r="H11" s="9">
        <f t="shared" si="2"/>
        <v>0.45454545454545497</v>
      </c>
    </row>
    <row r="12" spans="1:8">
      <c r="B12" s="11"/>
      <c r="C12" s="16"/>
    </row>
    <row r="35" spans="1:8" s="43" customFormat="1" ht="18.75">
      <c r="A35" s="39" t="s">
        <v>58</v>
      </c>
      <c r="B35" s="39"/>
      <c r="C35" s="39"/>
      <c r="D35" s="39"/>
      <c r="E35" s="39"/>
      <c r="F35" s="39"/>
      <c r="G35" s="38" t="s">
        <v>19</v>
      </c>
      <c r="H35" s="39">
        <v>2.9000000000000001E-2</v>
      </c>
    </row>
    <row r="36" spans="1:8" s="37" customFormat="1" ht="45">
      <c r="A36" s="36" t="s">
        <v>0</v>
      </c>
      <c r="B36" s="36" t="s">
        <v>1</v>
      </c>
      <c r="C36" s="36" t="s">
        <v>2</v>
      </c>
      <c r="D36" s="21" t="s">
        <v>38</v>
      </c>
      <c r="E36" s="22" t="s">
        <v>3</v>
      </c>
      <c r="F36" s="23" t="s">
        <v>4</v>
      </c>
      <c r="G36" s="23" t="s">
        <v>5</v>
      </c>
      <c r="H36" s="23" t="s">
        <v>16</v>
      </c>
    </row>
    <row r="37" spans="1:8">
      <c r="A37" s="2">
        <v>1</v>
      </c>
      <c r="B37" s="2" t="s">
        <v>6</v>
      </c>
      <c r="C37" s="18">
        <v>0.77800000000000002</v>
      </c>
      <c r="D37" s="29">
        <v>0.77900000000000003</v>
      </c>
      <c r="E37" s="9">
        <f>(C37/D37)*100</f>
        <v>99.871630295250327</v>
      </c>
      <c r="F37" s="9">
        <f>ABS(D37-C37)</f>
        <v>1.0000000000000009E-3</v>
      </c>
      <c r="G37" s="9" t="s">
        <v>7</v>
      </c>
      <c r="H37" s="9">
        <f>ABS((C37-D37)/$H$35)</f>
        <v>3.4482758620689682E-2</v>
      </c>
    </row>
    <row r="38" spans="1:8">
      <c r="A38" s="8">
        <v>59</v>
      </c>
      <c r="B38" s="8" t="s">
        <v>8</v>
      </c>
      <c r="C38" s="19">
        <v>0.78</v>
      </c>
      <c r="D38" s="29">
        <v>0.77900000000000003</v>
      </c>
      <c r="E38" s="9">
        <f t="shared" ref="E38:E43" si="3">(C38/D38)*100</f>
        <v>100.12836970474967</v>
      </c>
      <c r="F38" s="8">
        <f t="shared" ref="F38:F43" si="4">ABS(D38-C38)</f>
        <v>1.0000000000000009E-3</v>
      </c>
      <c r="G38" s="8" t="s">
        <v>7</v>
      </c>
      <c r="H38" s="9">
        <f t="shared" ref="H38:H43" si="5">ABS((C38-D38)/$H$35)</f>
        <v>3.4482758620689682E-2</v>
      </c>
    </row>
    <row r="39" spans="1:8">
      <c r="A39" s="8">
        <v>198</v>
      </c>
      <c r="B39" s="8" t="s">
        <v>10</v>
      </c>
      <c r="C39" s="19">
        <v>0.79300000000000004</v>
      </c>
      <c r="D39" s="29">
        <v>0.77900000000000003</v>
      </c>
      <c r="E39" s="9">
        <f t="shared" si="3"/>
        <v>101.79717586649551</v>
      </c>
      <c r="F39" s="8">
        <f t="shared" si="4"/>
        <v>1.4000000000000012E-2</v>
      </c>
      <c r="G39" s="8" t="s">
        <v>7</v>
      </c>
      <c r="H39" s="9">
        <f t="shared" si="5"/>
        <v>0.48275862068965558</v>
      </c>
    </row>
    <row r="40" spans="1:8">
      <c r="A40" s="8">
        <v>297</v>
      </c>
      <c r="B40" s="8" t="s">
        <v>11</v>
      </c>
      <c r="C40" s="19">
        <v>0.80079999999999996</v>
      </c>
      <c r="D40" s="29">
        <v>0.77900000000000003</v>
      </c>
      <c r="E40" s="9">
        <f t="shared" si="3"/>
        <v>102.79845956354299</v>
      </c>
      <c r="F40" s="8">
        <f t="shared" si="4"/>
        <v>2.1799999999999931E-2</v>
      </c>
      <c r="G40" s="8" t="s">
        <v>7</v>
      </c>
      <c r="H40" s="9">
        <f t="shared" si="5"/>
        <v>0.7517241379310321</v>
      </c>
    </row>
    <row r="41" spans="1:8">
      <c r="A41" s="8">
        <v>318</v>
      </c>
      <c r="B41" s="8" t="s">
        <v>13</v>
      </c>
      <c r="C41" s="19">
        <v>0.79500000000000004</v>
      </c>
      <c r="D41" s="29">
        <v>0.77900000000000003</v>
      </c>
      <c r="E41" s="9">
        <f t="shared" si="3"/>
        <v>102.05391527599488</v>
      </c>
      <c r="F41" s="8">
        <f t="shared" si="4"/>
        <v>1.6000000000000014E-2</v>
      </c>
      <c r="G41" s="8" t="s">
        <v>7</v>
      </c>
      <c r="H41" s="9">
        <f t="shared" si="5"/>
        <v>0.55172413793103492</v>
      </c>
    </row>
    <row r="42" spans="1:8">
      <c r="A42" s="8">
        <v>319</v>
      </c>
      <c r="B42" s="10" t="s">
        <v>14</v>
      </c>
      <c r="C42" s="30">
        <v>0.77600000000000002</v>
      </c>
      <c r="D42" s="29">
        <v>0.77900000000000003</v>
      </c>
      <c r="E42" s="9">
        <f t="shared" si="3"/>
        <v>99.614890885750967</v>
      </c>
      <c r="F42" s="8">
        <f t="shared" si="4"/>
        <v>3.0000000000000027E-3</v>
      </c>
      <c r="G42" s="8" t="s">
        <v>7</v>
      </c>
      <c r="H42" s="9">
        <f t="shared" si="5"/>
        <v>0.10344827586206905</v>
      </c>
    </row>
    <row r="43" spans="1:8" customFormat="1">
      <c r="A43" s="8">
        <v>320</v>
      </c>
      <c r="B43" s="8" t="s">
        <v>15</v>
      </c>
      <c r="C43" s="19">
        <v>0.75600000000000001</v>
      </c>
      <c r="D43" s="29">
        <v>0.77900000000000003</v>
      </c>
      <c r="E43" s="9">
        <f t="shared" si="3"/>
        <v>97.047496790757378</v>
      </c>
      <c r="F43" s="9">
        <f t="shared" si="4"/>
        <v>2.300000000000002E-2</v>
      </c>
      <c r="G43" s="8" t="s">
        <v>7</v>
      </c>
      <c r="H43" s="9">
        <f t="shared" si="5"/>
        <v>0.79310344827586277</v>
      </c>
    </row>
  </sheetData>
  <conditionalFormatting sqref="H3:H11">
    <cfRule type="cellIs" dxfId="53" priority="10" operator="greaterThan">
      <formula>2</formula>
    </cfRule>
    <cfRule type="cellIs" dxfId="52" priority="11" operator="between">
      <formula>1.01</formula>
      <formula>2</formula>
    </cfRule>
    <cfRule type="cellIs" dxfId="51" priority="12" operator="lessThanOrEqual">
      <formula>1</formula>
    </cfRule>
  </conditionalFormatting>
  <conditionalFormatting sqref="H37:H43">
    <cfRule type="cellIs" dxfId="50" priority="7" operator="greaterThan">
      <formula>2</formula>
    </cfRule>
    <cfRule type="cellIs" dxfId="49" priority="8" operator="between">
      <formula>1.01</formula>
      <formula>2</formula>
    </cfRule>
    <cfRule type="cellIs" dxfId="48" priority="9" operator="lessThanOrEqual">
      <formula>1</formula>
    </cfRule>
  </conditionalFormatting>
  <conditionalFormatting sqref="H43">
    <cfRule type="cellIs" dxfId="47" priority="4" operator="greaterThan">
      <formula>2</formula>
    </cfRule>
    <cfRule type="cellIs" dxfId="46" priority="5" operator="between">
      <formula>1.01</formula>
      <formula>2</formula>
    </cfRule>
    <cfRule type="cellIs" dxfId="45" priority="6" operator="lessThanOrEqual">
      <formula>1</formula>
    </cfRule>
  </conditionalFormatting>
  <conditionalFormatting sqref="H43">
    <cfRule type="cellIs" dxfId="44" priority="1" operator="greaterThan">
      <formula>2</formula>
    </cfRule>
    <cfRule type="cellIs" dxfId="43" priority="2" operator="between">
      <formula>1.01</formula>
      <formula>2</formula>
    </cfRule>
    <cfRule type="cellIs" dxfId="42" priority="3" operator="lessThanOrEqual">
      <formula>1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J24" sqref="J24"/>
    </sheetView>
  </sheetViews>
  <sheetFormatPr defaultRowHeight="15"/>
  <cols>
    <col min="1" max="1" width="9.140625" style="5"/>
    <col min="2" max="2" width="10.42578125" style="5" bestFit="1" customWidth="1"/>
    <col min="3" max="3" width="15" style="5" bestFit="1" customWidth="1"/>
    <col min="4" max="6" width="9.140625" style="5"/>
    <col min="7" max="7" width="12" style="5" bestFit="1" customWidth="1"/>
    <col min="8" max="16384" width="9.140625" style="5"/>
  </cols>
  <sheetData>
    <row r="1" spans="1:8" s="43" customFormat="1" ht="18.75">
      <c r="A1" s="39" t="s">
        <v>55</v>
      </c>
      <c r="B1" s="39"/>
      <c r="C1" s="39"/>
      <c r="D1" s="39"/>
      <c r="E1" s="39"/>
      <c r="F1" s="39"/>
      <c r="G1" s="38" t="s">
        <v>19</v>
      </c>
      <c r="H1" s="39">
        <v>1.0999999999999999E-2</v>
      </c>
    </row>
    <row r="2" spans="1:8" s="37" customFormat="1" ht="45">
      <c r="A2" s="36" t="s">
        <v>0</v>
      </c>
      <c r="B2" s="36" t="s">
        <v>1</v>
      </c>
      <c r="C2" s="36" t="s">
        <v>2</v>
      </c>
      <c r="D2" s="21" t="s">
        <v>39</v>
      </c>
      <c r="E2" s="22" t="s">
        <v>3</v>
      </c>
      <c r="F2" s="23" t="s">
        <v>4</v>
      </c>
      <c r="G2" s="23" t="s">
        <v>5</v>
      </c>
      <c r="H2" s="23" t="s">
        <v>16</v>
      </c>
    </row>
    <row r="3" spans="1:8">
      <c r="A3" s="2">
        <v>1</v>
      </c>
      <c r="B3" s="8" t="s">
        <v>6</v>
      </c>
      <c r="C3" s="18">
        <v>0.21199999999999999</v>
      </c>
      <c r="D3" s="29">
        <v>0.22</v>
      </c>
      <c r="E3" s="9">
        <f>(C3/D3)*100</f>
        <v>96.36363636363636</v>
      </c>
      <c r="F3" s="9">
        <f>ABS(D3-C3)</f>
        <v>8.0000000000000071E-3</v>
      </c>
      <c r="G3" s="9" t="s">
        <v>7</v>
      </c>
      <c r="H3" s="9">
        <f>ABS((C3-D3)/$H$1)</f>
        <v>0.72727272727272796</v>
      </c>
    </row>
    <row r="4" spans="1:8">
      <c r="A4" s="8">
        <v>59</v>
      </c>
      <c r="B4" s="8" t="s">
        <v>8</v>
      </c>
      <c r="C4" s="19">
        <v>0.22</v>
      </c>
      <c r="D4" s="29">
        <v>0.22</v>
      </c>
      <c r="E4" s="9">
        <f t="shared" ref="E4:E6" si="0">(C4/D4)*100</f>
        <v>100</v>
      </c>
      <c r="F4" s="8">
        <f t="shared" ref="F4:F6" si="1">ABS(D4-C4)</f>
        <v>0</v>
      </c>
      <c r="G4" s="8" t="s">
        <v>7</v>
      </c>
      <c r="H4" s="9">
        <f>ABS((C4-D4)/$H$1)</f>
        <v>0</v>
      </c>
    </row>
    <row r="5" spans="1:8">
      <c r="A5" s="8">
        <v>105</v>
      </c>
      <c r="B5" s="8" t="s">
        <v>9</v>
      </c>
      <c r="C5" s="19">
        <v>0.22</v>
      </c>
      <c r="D5" s="29">
        <v>0.22</v>
      </c>
      <c r="E5" s="9">
        <f t="shared" si="0"/>
        <v>100</v>
      </c>
      <c r="F5" s="8">
        <f t="shared" si="1"/>
        <v>0</v>
      </c>
      <c r="G5" s="8" t="s">
        <v>7</v>
      </c>
      <c r="H5" s="9">
        <f t="shared" ref="H5:H6" si="2">ABS((C5-D5)/$H$1)</f>
        <v>0</v>
      </c>
    </row>
    <row r="6" spans="1:8">
      <c r="A6" s="8">
        <v>297</v>
      </c>
      <c r="B6" s="8" t="s">
        <v>11</v>
      </c>
      <c r="C6" s="19">
        <v>0.23050000000000001</v>
      </c>
      <c r="D6" s="29">
        <v>0.22</v>
      </c>
      <c r="E6" s="9">
        <f t="shared" si="0"/>
        <v>104.77272727272728</v>
      </c>
      <c r="F6" s="8">
        <f t="shared" si="1"/>
        <v>1.0500000000000009E-2</v>
      </c>
      <c r="G6" s="8" t="s">
        <v>7</v>
      </c>
      <c r="H6" s="9">
        <f t="shared" si="2"/>
        <v>0.95454545454545547</v>
      </c>
    </row>
    <row r="7" spans="1:8">
      <c r="A7" s="8">
        <v>316</v>
      </c>
      <c r="B7" s="10" t="s">
        <v>12</v>
      </c>
      <c r="C7" s="30">
        <v>0.22109999999999999</v>
      </c>
      <c r="D7" s="29">
        <v>0.22</v>
      </c>
      <c r="E7" s="9">
        <f>(C7/D7)*100</f>
        <v>100.49999999999999</v>
      </c>
      <c r="F7" s="8">
        <f>ABS(D7-C7)</f>
        <v>1.0999999999999899E-3</v>
      </c>
      <c r="G7" s="8" t="s">
        <v>7</v>
      </c>
      <c r="H7" s="9">
        <f>ABS((C7-D7)/$H$1)</f>
        <v>9.999999999999909E-2</v>
      </c>
    </row>
    <row r="8" spans="1:8">
      <c r="B8" s="11"/>
      <c r="C8" s="16"/>
    </row>
    <row r="28" spans="1:8" s="43" customFormat="1" ht="18.75">
      <c r="A28" s="39" t="s">
        <v>59</v>
      </c>
      <c r="B28" s="39"/>
      <c r="C28" s="39"/>
      <c r="D28" s="39"/>
      <c r="E28" s="39"/>
      <c r="F28" s="39"/>
      <c r="G28" s="38" t="s">
        <v>19</v>
      </c>
      <c r="H28" s="39">
        <v>2.3E-2</v>
      </c>
    </row>
    <row r="29" spans="1:8" s="37" customFormat="1" ht="45">
      <c r="A29" s="36" t="s">
        <v>0</v>
      </c>
      <c r="B29" s="36" t="s">
        <v>1</v>
      </c>
      <c r="C29" s="36" t="s">
        <v>2</v>
      </c>
      <c r="D29" s="21" t="s">
        <v>40</v>
      </c>
      <c r="E29" s="22" t="s">
        <v>3</v>
      </c>
      <c r="F29" s="23" t="s">
        <v>4</v>
      </c>
      <c r="G29" s="23" t="s">
        <v>5</v>
      </c>
      <c r="H29" s="23" t="s">
        <v>16</v>
      </c>
    </row>
    <row r="30" spans="1:8">
      <c r="A30" s="2">
        <v>1</v>
      </c>
      <c r="B30" s="2" t="s">
        <v>6</v>
      </c>
      <c r="C30" s="18">
        <v>0.58399999999999996</v>
      </c>
      <c r="D30" s="29">
        <v>0.58399999999999996</v>
      </c>
      <c r="E30" s="9">
        <f>(C30/D30)*100</f>
        <v>100</v>
      </c>
      <c r="F30" s="9">
        <f>ABS(D30-C30)</f>
        <v>0</v>
      </c>
      <c r="G30" s="9" t="s">
        <v>7</v>
      </c>
      <c r="H30" s="9">
        <f>ABS((C30-D30)/$H$28)</f>
        <v>0</v>
      </c>
    </row>
    <row r="31" spans="1:8">
      <c r="A31" s="8">
        <v>59</v>
      </c>
      <c r="B31" s="8" t="s">
        <v>8</v>
      </c>
      <c r="C31" s="19">
        <v>0.59</v>
      </c>
      <c r="D31" s="29">
        <v>0.58399999999999996</v>
      </c>
      <c r="E31" s="9">
        <f>(C31/D31)*100</f>
        <v>101.02739726027397</v>
      </c>
      <c r="F31" s="8">
        <f>ABS(D31-C31)</f>
        <v>6.0000000000000053E-3</v>
      </c>
      <c r="G31" s="8" t="s">
        <v>7</v>
      </c>
      <c r="H31" s="9">
        <f t="shared" ref="H31:H33" si="3">ABS((C31-D31)/$H$28)</f>
        <v>0.26086956521739152</v>
      </c>
    </row>
    <row r="32" spans="1:8">
      <c r="A32" s="8">
        <v>297</v>
      </c>
      <c r="B32" s="10" t="s">
        <v>11</v>
      </c>
      <c r="C32" s="30">
        <v>0.60260000000000002</v>
      </c>
      <c r="D32" s="29">
        <v>0.58399999999999996</v>
      </c>
      <c r="E32" s="9">
        <f>(C32/D32)*100</f>
        <v>103.18493150684932</v>
      </c>
      <c r="F32" s="8">
        <f>ABS(D32-C32)</f>
        <v>1.8600000000000061E-2</v>
      </c>
      <c r="G32" s="8" t="s">
        <v>7</v>
      </c>
      <c r="H32" s="9">
        <f t="shared" si="3"/>
        <v>0.8086956521739157</v>
      </c>
    </row>
    <row r="33" spans="1:8" customFormat="1">
      <c r="A33" s="8">
        <v>320</v>
      </c>
      <c r="B33" s="8" t="s">
        <v>15</v>
      </c>
      <c r="C33" s="19">
        <v>0.59399999999999997</v>
      </c>
      <c r="D33" s="29">
        <v>0.58399999999999996</v>
      </c>
      <c r="E33" s="9">
        <f>(C33/D33)*100</f>
        <v>101.71232876712328</v>
      </c>
      <c r="F33" s="9">
        <f>ABS(D33-C33)</f>
        <v>1.0000000000000009E-2</v>
      </c>
      <c r="G33" s="8" t="s">
        <v>7</v>
      </c>
      <c r="H33" s="9">
        <f t="shared" si="3"/>
        <v>0.43478260869565255</v>
      </c>
    </row>
  </sheetData>
  <conditionalFormatting sqref="H3:H7">
    <cfRule type="cellIs" dxfId="41" priority="13" operator="greaterThan">
      <formula>2</formula>
    </cfRule>
    <cfRule type="cellIs" dxfId="40" priority="14" operator="between">
      <formula>1.01</formula>
      <formula>2</formula>
    </cfRule>
    <cfRule type="cellIs" dxfId="39" priority="15" operator="lessThanOrEqual">
      <formula>1</formula>
    </cfRule>
  </conditionalFormatting>
  <conditionalFormatting sqref="H30:H33">
    <cfRule type="cellIs" dxfId="38" priority="10" operator="greaterThan">
      <formula>2</formula>
    </cfRule>
    <cfRule type="cellIs" dxfId="37" priority="11" operator="between">
      <formula>1.01</formula>
      <formula>2</formula>
    </cfRule>
    <cfRule type="cellIs" dxfId="36" priority="12" operator="lessThanOrEqual">
      <formula>1</formula>
    </cfRule>
  </conditionalFormatting>
  <conditionalFormatting sqref="H33">
    <cfRule type="cellIs" dxfId="35" priority="7" operator="greaterThan">
      <formula>2</formula>
    </cfRule>
    <cfRule type="cellIs" dxfId="34" priority="8" operator="between">
      <formula>1.01</formula>
      <formula>2</formula>
    </cfRule>
    <cfRule type="cellIs" dxfId="33" priority="9" operator="lessThanOrEqual">
      <formula>1</formula>
    </cfRule>
  </conditionalFormatting>
  <conditionalFormatting sqref="H33">
    <cfRule type="cellIs" dxfId="32" priority="4" operator="greaterThan">
      <formula>2</formula>
    </cfRule>
    <cfRule type="cellIs" dxfId="31" priority="5" operator="between">
      <formula>1.01</formula>
      <formula>2</formula>
    </cfRule>
    <cfRule type="cellIs" dxfId="30" priority="6" operator="lessThanOrEqual">
      <formula>1</formula>
    </cfRule>
  </conditionalFormatting>
  <conditionalFormatting sqref="H33">
    <cfRule type="cellIs" dxfId="29" priority="1" operator="greaterThan">
      <formula>2</formula>
    </cfRule>
    <cfRule type="cellIs" dxfId="28" priority="2" operator="between">
      <formula>1.01</formula>
      <formula>2</formula>
    </cfRule>
    <cfRule type="cellIs" dxfId="27" priority="3" operator="lessThanOrEqual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2"/>
  <sheetViews>
    <sheetView topLeftCell="A40" workbookViewId="0">
      <selection activeCell="K10" sqref="K10"/>
    </sheetView>
  </sheetViews>
  <sheetFormatPr defaultRowHeight="15"/>
  <cols>
    <col min="2" max="2" width="11.28515625" bestFit="1" customWidth="1"/>
    <col min="3" max="3" width="15" bestFit="1" customWidth="1"/>
    <col min="6" max="6" width="10.7109375" customWidth="1"/>
    <col min="7" max="7" width="12" bestFit="1" customWidth="1"/>
  </cols>
  <sheetData>
    <row r="1" spans="1:8" s="43" customFormat="1" ht="18.75">
      <c r="A1" s="39" t="s">
        <v>61</v>
      </c>
      <c r="B1" s="39"/>
      <c r="C1" s="39"/>
      <c r="D1" s="39"/>
      <c r="E1" s="39"/>
      <c r="F1" s="39"/>
      <c r="G1" s="38" t="s">
        <v>19</v>
      </c>
      <c r="H1" s="39">
        <v>7.0000000000000001E-3</v>
      </c>
    </row>
    <row r="2" spans="1:8" s="37" customFormat="1" ht="30">
      <c r="A2" s="36" t="s">
        <v>0</v>
      </c>
      <c r="B2" s="36" t="s">
        <v>1</v>
      </c>
      <c r="C2" s="36" t="s">
        <v>2</v>
      </c>
      <c r="D2" s="21" t="s">
        <v>39</v>
      </c>
      <c r="E2" s="22" t="s">
        <v>3</v>
      </c>
      <c r="F2" s="23" t="s">
        <v>4</v>
      </c>
      <c r="G2" s="23" t="s">
        <v>5</v>
      </c>
      <c r="H2" s="23" t="s">
        <v>16</v>
      </c>
    </row>
    <row r="3" spans="1:8">
      <c r="A3" s="2">
        <v>1</v>
      </c>
      <c r="B3" s="2" t="s">
        <v>6</v>
      </c>
      <c r="C3" s="18">
        <v>0.21299999999999999</v>
      </c>
      <c r="D3" s="29">
        <v>0.22</v>
      </c>
      <c r="E3" s="9">
        <f>(C3/D3)*100</f>
        <v>96.818181818181813</v>
      </c>
      <c r="F3" s="9">
        <f>ABS(D3-C3)</f>
        <v>7.0000000000000062E-3</v>
      </c>
      <c r="G3" s="9" t="s">
        <v>7</v>
      </c>
      <c r="H3" s="9">
        <f>ABS((C3-D3)/$H$1)</f>
        <v>1.0000000000000009</v>
      </c>
    </row>
    <row r="4" spans="1:8">
      <c r="A4" s="8">
        <v>59</v>
      </c>
      <c r="B4" s="8" t="s">
        <v>8</v>
      </c>
      <c r="C4" s="19">
        <v>0.22</v>
      </c>
      <c r="D4" s="29">
        <v>0.22</v>
      </c>
      <c r="E4" s="9">
        <f t="shared" ref="E4:E11" si="0">(C4/D4)*100</f>
        <v>100</v>
      </c>
      <c r="F4" s="8">
        <f t="shared" ref="F4:F11" si="1">ABS(D4-C4)</f>
        <v>0</v>
      </c>
      <c r="G4" s="8" t="s">
        <v>7</v>
      </c>
      <c r="H4" s="9">
        <f t="shared" ref="H4:H11" si="2">ABS((C4-D4)/$H$1)</f>
        <v>0</v>
      </c>
    </row>
    <row r="5" spans="1:8">
      <c r="A5" s="8">
        <v>105</v>
      </c>
      <c r="B5" s="8" t="s">
        <v>9</v>
      </c>
      <c r="C5" s="19">
        <v>0.22</v>
      </c>
      <c r="D5" s="29">
        <v>0.22</v>
      </c>
      <c r="E5" s="9">
        <f t="shared" si="0"/>
        <v>100</v>
      </c>
      <c r="F5" s="8">
        <f t="shared" si="1"/>
        <v>0</v>
      </c>
      <c r="G5" s="8" t="s">
        <v>7</v>
      </c>
      <c r="H5" s="9">
        <f t="shared" si="2"/>
        <v>0</v>
      </c>
    </row>
    <row r="6" spans="1:8">
      <c r="A6" s="8">
        <v>198</v>
      </c>
      <c r="B6" s="8" t="s">
        <v>10</v>
      </c>
      <c r="C6" s="19">
        <v>0.23499999999999999</v>
      </c>
      <c r="D6" s="29">
        <v>0.22</v>
      </c>
      <c r="E6" s="9">
        <f>(C6/D6)*100</f>
        <v>106.81818181818181</v>
      </c>
      <c r="F6" s="8">
        <f>ABS(D6-C6)</f>
        <v>1.4999999999999986E-2</v>
      </c>
      <c r="G6" s="8" t="s">
        <v>7</v>
      </c>
      <c r="H6" s="9">
        <f>ABS((C6-D6)/$H$1)</f>
        <v>2.1428571428571406</v>
      </c>
    </row>
    <row r="7" spans="1:8">
      <c r="A7" s="8">
        <v>297</v>
      </c>
      <c r="B7" s="8" t="s">
        <v>11</v>
      </c>
      <c r="C7" s="19">
        <v>0.23050000000000001</v>
      </c>
      <c r="D7" s="29">
        <v>0.22</v>
      </c>
      <c r="E7" s="9">
        <f t="shared" si="0"/>
        <v>104.77272727272728</v>
      </c>
      <c r="F7" s="8">
        <f t="shared" si="1"/>
        <v>1.0500000000000009E-2</v>
      </c>
      <c r="G7" s="8" t="s">
        <v>7</v>
      </c>
      <c r="H7" s="9">
        <f t="shared" si="2"/>
        <v>1.5000000000000013</v>
      </c>
    </row>
    <row r="8" spans="1:8">
      <c r="A8" s="8">
        <v>316</v>
      </c>
      <c r="B8" s="8" t="s">
        <v>12</v>
      </c>
      <c r="C8" s="19">
        <v>0.22120000000000001</v>
      </c>
      <c r="D8" s="29">
        <v>0.22</v>
      </c>
      <c r="E8" s="9">
        <f t="shared" si="0"/>
        <v>100.54545454545453</v>
      </c>
      <c r="F8" s="8">
        <f t="shared" si="1"/>
        <v>1.2000000000000066E-3</v>
      </c>
      <c r="G8" s="8" t="s">
        <v>7</v>
      </c>
      <c r="H8" s="9">
        <f t="shared" si="2"/>
        <v>0.17142857142857237</v>
      </c>
    </row>
    <row r="9" spans="1:8">
      <c r="A9" s="8">
        <v>318</v>
      </c>
      <c r="B9" s="8" t="s">
        <v>13</v>
      </c>
      <c r="C9" s="19">
        <v>0.221</v>
      </c>
      <c r="D9" s="29">
        <v>0.22</v>
      </c>
      <c r="E9" s="9">
        <f t="shared" si="0"/>
        <v>100.45454545454547</v>
      </c>
      <c r="F9" s="8">
        <f t="shared" si="1"/>
        <v>1.0000000000000009E-3</v>
      </c>
      <c r="G9" s="8" t="s">
        <v>7</v>
      </c>
      <c r="H9" s="9">
        <f t="shared" si="2"/>
        <v>0.14285714285714299</v>
      </c>
    </row>
    <row r="10" spans="1:8">
      <c r="A10" s="8">
        <v>319</v>
      </c>
      <c r="B10" s="8" t="s">
        <v>14</v>
      </c>
      <c r="C10" s="19">
        <v>0.217</v>
      </c>
      <c r="D10" s="29">
        <v>0.22</v>
      </c>
      <c r="E10" s="9">
        <f t="shared" si="0"/>
        <v>98.636363636363626</v>
      </c>
      <c r="F10" s="8">
        <f t="shared" si="1"/>
        <v>3.0000000000000027E-3</v>
      </c>
      <c r="G10" s="8" t="s">
        <v>7</v>
      </c>
      <c r="H10" s="9">
        <f t="shared" si="2"/>
        <v>0.42857142857142894</v>
      </c>
    </row>
    <row r="11" spans="1:8">
      <c r="A11" s="8">
        <v>320</v>
      </c>
      <c r="B11" s="10" t="s">
        <v>15</v>
      </c>
      <c r="C11" s="30">
        <v>0.222</v>
      </c>
      <c r="D11" s="29">
        <v>0.22</v>
      </c>
      <c r="E11" s="9">
        <f t="shared" si="0"/>
        <v>100.90909090909091</v>
      </c>
      <c r="F11" s="8">
        <f t="shared" si="1"/>
        <v>2.0000000000000018E-3</v>
      </c>
      <c r="G11" s="8" t="s">
        <v>7</v>
      </c>
      <c r="H11" s="9">
        <f t="shared" si="2"/>
        <v>0.28571428571428598</v>
      </c>
    </row>
    <row r="12" spans="1:8">
      <c r="B12" s="11"/>
      <c r="C12" s="16"/>
    </row>
    <row r="13" spans="1:8">
      <c r="B13" s="4"/>
      <c r="C13" s="4"/>
    </row>
    <row r="34" spans="1:8" s="43" customFormat="1" ht="18.75">
      <c r="A34" s="39" t="s">
        <v>60</v>
      </c>
      <c r="B34" s="39"/>
      <c r="C34" s="39"/>
      <c r="D34" s="39"/>
      <c r="E34" s="39"/>
      <c r="F34" s="39"/>
      <c r="G34" s="38" t="s">
        <v>19</v>
      </c>
      <c r="H34" s="39">
        <v>2.1000000000000001E-2</v>
      </c>
    </row>
    <row r="35" spans="1:8" s="37" customFormat="1" ht="30">
      <c r="A35" s="36" t="s">
        <v>0</v>
      </c>
      <c r="B35" s="36" t="s">
        <v>1</v>
      </c>
      <c r="C35" s="36" t="s">
        <v>2</v>
      </c>
      <c r="D35" s="21" t="s">
        <v>41</v>
      </c>
      <c r="E35" s="22" t="s">
        <v>3</v>
      </c>
      <c r="F35" s="23" t="s">
        <v>4</v>
      </c>
      <c r="G35" s="23" t="s">
        <v>5</v>
      </c>
      <c r="H35" s="23" t="s">
        <v>16</v>
      </c>
    </row>
    <row r="36" spans="1:8">
      <c r="A36" s="2">
        <v>1</v>
      </c>
      <c r="B36" s="2" t="s">
        <v>6</v>
      </c>
      <c r="C36" s="18">
        <v>0.58599999999999997</v>
      </c>
      <c r="D36" s="29">
        <v>0.59</v>
      </c>
      <c r="E36" s="9">
        <f>(C36/D36)*100</f>
        <v>99.322033898305079</v>
      </c>
      <c r="F36" s="9">
        <f>ABS(D36-C36)</f>
        <v>4.0000000000000036E-3</v>
      </c>
      <c r="G36" s="9" t="s">
        <v>7</v>
      </c>
      <c r="H36" s="9">
        <f>ABS((C36-D36)/$H$34)</f>
        <v>0.19047619047619063</v>
      </c>
    </row>
    <row r="37" spans="1:8">
      <c r="A37" s="2">
        <v>59</v>
      </c>
      <c r="B37" s="2" t="s">
        <v>8</v>
      </c>
      <c r="C37" s="31">
        <v>0.59</v>
      </c>
      <c r="D37" s="29">
        <v>0.59</v>
      </c>
      <c r="E37" s="18">
        <f t="shared" ref="E37:E41" si="3">(C37/D37)*100</f>
        <v>100</v>
      </c>
      <c r="F37" s="2">
        <f t="shared" ref="F37:F41" si="4">ABS(D37-C37)</f>
        <v>0</v>
      </c>
      <c r="G37" s="2" t="s">
        <v>7</v>
      </c>
      <c r="H37" s="9">
        <f t="shared" ref="H37:H42" si="5">ABS((C37-D37)/$H$34)</f>
        <v>0</v>
      </c>
    </row>
    <row r="38" spans="1:8">
      <c r="A38" s="2">
        <v>198</v>
      </c>
      <c r="B38" s="2" t="s">
        <v>10</v>
      </c>
      <c r="C38" s="31">
        <v>0.623</v>
      </c>
      <c r="D38" s="29">
        <v>0.59</v>
      </c>
      <c r="E38" s="18">
        <f t="shared" si="3"/>
        <v>105.59322033898306</v>
      </c>
      <c r="F38" s="2">
        <f t="shared" si="4"/>
        <v>3.3000000000000029E-2</v>
      </c>
      <c r="G38" s="2" t="s">
        <v>7</v>
      </c>
      <c r="H38" s="9">
        <f t="shared" si="5"/>
        <v>1.5714285714285727</v>
      </c>
    </row>
    <row r="39" spans="1:8">
      <c r="A39" s="2">
        <v>297</v>
      </c>
      <c r="B39" s="2" t="s">
        <v>11</v>
      </c>
      <c r="C39" s="31">
        <v>0.60460000000000003</v>
      </c>
      <c r="D39" s="29">
        <v>0.59</v>
      </c>
      <c r="E39" s="18">
        <f t="shared" si="3"/>
        <v>102.47457627118646</v>
      </c>
      <c r="F39" s="2">
        <f t="shared" si="4"/>
        <v>1.4600000000000057E-2</v>
      </c>
      <c r="G39" s="2" t="s">
        <v>7</v>
      </c>
      <c r="H39" s="9">
        <f t="shared" si="5"/>
        <v>0.69523809523809788</v>
      </c>
    </row>
    <row r="40" spans="1:8">
      <c r="A40" s="2">
        <v>318</v>
      </c>
      <c r="B40" s="2" t="s">
        <v>13</v>
      </c>
      <c r="C40" s="31">
        <v>0.70799999999999996</v>
      </c>
      <c r="D40" s="29">
        <v>0.59</v>
      </c>
      <c r="E40" s="18">
        <f t="shared" si="3"/>
        <v>120</v>
      </c>
      <c r="F40" s="2">
        <f t="shared" si="4"/>
        <v>0.11799999999999999</v>
      </c>
      <c r="G40" s="2" t="s">
        <v>7</v>
      </c>
      <c r="H40" s="9">
        <f t="shared" si="5"/>
        <v>5.6190476190476186</v>
      </c>
    </row>
    <row r="41" spans="1:8">
      <c r="A41" s="2">
        <v>319</v>
      </c>
      <c r="B41" s="2" t="s">
        <v>14</v>
      </c>
      <c r="C41" s="31">
        <v>0.58099999999999996</v>
      </c>
      <c r="D41" s="29">
        <v>0.59</v>
      </c>
      <c r="E41" s="18">
        <f t="shared" si="3"/>
        <v>98.474576271186436</v>
      </c>
      <c r="F41" s="2">
        <f t="shared" si="4"/>
        <v>9.000000000000008E-3</v>
      </c>
      <c r="G41" s="2" t="s">
        <v>7</v>
      </c>
      <c r="H41" s="9">
        <f t="shared" si="5"/>
        <v>0.42857142857142894</v>
      </c>
    </row>
    <row r="42" spans="1:8">
      <c r="A42" s="8">
        <v>320</v>
      </c>
      <c r="B42" s="8" t="s">
        <v>15</v>
      </c>
      <c r="C42" s="19">
        <v>0.59499999999999997</v>
      </c>
      <c r="D42" s="29">
        <v>0.59</v>
      </c>
      <c r="E42" s="9">
        <f>(C42/D42)*100</f>
        <v>100.84745762711864</v>
      </c>
      <c r="F42" s="9">
        <f>ABS(D42-C42)</f>
        <v>5.0000000000000044E-3</v>
      </c>
      <c r="G42" s="8" t="s">
        <v>7</v>
      </c>
      <c r="H42" s="9">
        <f t="shared" si="5"/>
        <v>0.2380952380952383</v>
      </c>
    </row>
  </sheetData>
  <conditionalFormatting sqref="H3:H11">
    <cfRule type="cellIs" dxfId="26" priority="16" operator="greaterThan">
      <formula>2</formula>
    </cfRule>
    <cfRule type="cellIs" dxfId="25" priority="17" operator="between">
      <formula>1.01</formula>
      <formula>2</formula>
    </cfRule>
    <cfRule type="cellIs" dxfId="24" priority="18" operator="lessThanOrEqual">
      <formula>1</formula>
    </cfRule>
  </conditionalFormatting>
  <conditionalFormatting sqref="H36:H42">
    <cfRule type="cellIs" dxfId="23" priority="13" operator="greaterThan">
      <formula>2</formula>
    </cfRule>
    <cfRule type="cellIs" dxfId="22" priority="14" operator="between">
      <formula>1.01</formula>
      <formula>2</formula>
    </cfRule>
    <cfRule type="cellIs" dxfId="21" priority="15" operator="lessThanOrEqual">
      <formula>1</formula>
    </cfRule>
  </conditionalFormatting>
  <conditionalFormatting sqref="H42">
    <cfRule type="cellIs" dxfId="20" priority="10" operator="greaterThan">
      <formula>2</formula>
    </cfRule>
    <cfRule type="cellIs" dxfId="19" priority="11" operator="between">
      <formula>1.01</formula>
      <formula>2</formula>
    </cfRule>
    <cfRule type="cellIs" dxfId="18" priority="12" operator="lessThanOrEqual">
      <formula>1</formula>
    </cfRule>
  </conditionalFormatting>
  <conditionalFormatting sqref="H42">
    <cfRule type="cellIs" dxfId="17" priority="7" operator="greaterThan">
      <formula>2</formula>
    </cfRule>
    <cfRule type="cellIs" dxfId="16" priority="8" operator="between">
      <formula>1.01</formula>
      <formula>2</formula>
    </cfRule>
    <cfRule type="cellIs" dxfId="15" priority="9" operator="lessThanOrEqual">
      <formula>1</formula>
    </cfRule>
  </conditionalFormatting>
  <conditionalFormatting sqref="H42">
    <cfRule type="cellIs" dxfId="14" priority="4" operator="greaterThan">
      <formula>2</formula>
    </cfRule>
    <cfRule type="cellIs" dxfId="13" priority="5" operator="between">
      <formula>1.01</formula>
      <formula>2</formula>
    </cfRule>
    <cfRule type="cellIs" dxfId="12" priority="6" operator="lessThanOrEqual">
      <formula>1</formula>
    </cfRule>
  </conditionalFormatting>
  <conditionalFormatting sqref="H42">
    <cfRule type="cellIs" dxfId="11" priority="1" operator="greaterThan">
      <formula>2</formula>
    </cfRule>
    <cfRule type="cellIs" dxfId="10" priority="2" operator="between">
      <formula>1.01</formula>
      <formula>2</formula>
    </cfRule>
    <cfRule type="cellIs" dxfId="9" priority="3" operator="lessThanOrEqual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J10" sqref="J10"/>
    </sheetView>
  </sheetViews>
  <sheetFormatPr defaultRowHeight="15"/>
  <cols>
    <col min="2" max="2" width="11.28515625" bestFit="1" customWidth="1"/>
    <col min="3" max="3" width="15" bestFit="1" customWidth="1"/>
    <col min="6" max="6" width="11.42578125" customWidth="1"/>
    <col min="7" max="7" width="12" bestFit="1" customWidth="1"/>
  </cols>
  <sheetData>
    <row r="1" spans="1:8" s="48" customFormat="1" ht="18.75">
      <c r="A1" s="39" t="s">
        <v>63</v>
      </c>
      <c r="B1" s="39"/>
      <c r="C1" s="39"/>
      <c r="D1" s="39"/>
      <c r="E1" s="39"/>
      <c r="F1" s="39"/>
      <c r="G1" s="38" t="s">
        <v>19</v>
      </c>
      <c r="H1" s="39">
        <v>1.2999999999999999E-2</v>
      </c>
    </row>
    <row r="2" spans="1:8" s="37" customFormat="1" ht="30">
      <c r="A2" s="36" t="s">
        <v>0</v>
      </c>
      <c r="B2" s="36" t="s">
        <v>1</v>
      </c>
      <c r="C2" s="36" t="s">
        <v>2</v>
      </c>
      <c r="D2" s="21" t="s">
        <v>42</v>
      </c>
      <c r="E2" s="22" t="s">
        <v>3</v>
      </c>
      <c r="F2" s="23" t="s">
        <v>4</v>
      </c>
      <c r="G2" s="23" t="s">
        <v>5</v>
      </c>
      <c r="H2" s="23" t="s">
        <v>16</v>
      </c>
    </row>
    <row r="3" spans="1:8">
      <c r="A3" s="2">
        <v>1</v>
      </c>
      <c r="B3" s="2" t="s">
        <v>6</v>
      </c>
      <c r="C3" s="18">
        <v>0.36399999999999999</v>
      </c>
      <c r="D3" s="29">
        <v>0.35599999999999998</v>
      </c>
      <c r="E3" s="9">
        <f>(C3/D3)*100</f>
        <v>102.24719101123596</v>
      </c>
      <c r="F3" s="9">
        <f>ABS(D3-C3)</f>
        <v>8.0000000000000071E-3</v>
      </c>
      <c r="G3" s="9" t="s">
        <v>7</v>
      </c>
      <c r="H3" s="9">
        <f>ABS((C3-D3)/$H$1)</f>
        <v>0.61538461538461597</v>
      </c>
    </row>
    <row r="4" spans="1:8">
      <c r="A4" s="2">
        <v>59</v>
      </c>
      <c r="B4" s="2" t="s">
        <v>8</v>
      </c>
      <c r="C4" s="31">
        <v>0.36</v>
      </c>
      <c r="D4" s="29">
        <v>0.35599999999999998</v>
      </c>
      <c r="E4" s="18">
        <f t="shared" ref="E4:E9" si="0">(C4/D4)*100</f>
        <v>101.12359550561798</v>
      </c>
      <c r="F4" s="2">
        <f t="shared" ref="F4:F9" si="1">ABS(D4-C4)</f>
        <v>4.0000000000000036E-3</v>
      </c>
      <c r="G4" s="2" t="s">
        <v>7</v>
      </c>
      <c r="H4" s="9">
        <f t="shared" ref="H4:H11" si="2">ABS((C4-D4)/$H$1)</f>
        <v>0.30769230769230799</v>
      </c>
    </row>
    <row r="5" spans="1:8">
      <c r="A5" s="2">
        <v>105</v>
      </c>
      <c r="B5" s="2" t="s">
        <v>9</v>
      </c>
      <c r="C5" s="31">
        <v>0.35599999999999998</v>
      </c>
      <c r="D5" s="29">
        <v>0.35599999999999998</v>
      </c>
      <c r="E5" s="18">
        <f t="shared" si="0"/>
        <v>100</v>
      </c>
      <c r="F5" s="2">
        <f t="shared" si="1"/>
        <v>0</v>
      </c>
      <c r="G5" s="2" t="s">
        <v>7</v>
      </c>
      <c r="H5" s="9">
        <f t="shared" si="2"/>
        <v>0</v>
      </c>
    </row>
    <row r="6" spans="1:8">
      <c r="A6" s="2">
        <v>198</v>
      </c>
      <c r="B6" s="2" t="s">
        <v>10</v>
      </c>
      <c r="C6" s="31">
        <v>0.34200000000000003</v>
      </c>
      <c r="D6" s="29">
        <v>0.35599999999999998</v>
      </c>
      <c r="E6" s="18">
        <f t="shared" si="0"/>
        <v>96.067415730337089</v>
      </c>
      <c r="F6" s="2">
        <f>ABS(D6-C6)</f>
        <v>1.3999999999999957E-2</v>
      </c>
      <c r="G6" s="2" t="s">
        <v>7</v>
      </c>
      <c r="H6" s="9">
        <f t="shared" si="2"/>
        <v>1.0769230769230738</v>
      </c>
    </row>
    <row r="7" spans="1:8">
      <c r="A7" s="2">
        <v>297</v>
      </c>
      <c r="B7" s="2" t="s">
        <v>11</v>
      </c>
      <c r="C7" s="31">
        <v>0.32069999999999999</v>
      </c>
      <c r="D7" s="29">
        <v>0.35599999999999998</v>
      </c>
      <c r="E7" s="18">
        <f>(C7/D7)*100</f>
        <v>90.084269662921344</v>
      </c>
      <c r="F7" s="2">
        <f t="shared" si="1"/>
        <v>3.5299999999999998E-2</v>
      </c>
      <c r="G7" s="2" t="s">
        <v>7</v>
      </c>
      <c r="H7" s="9">
        <f t="shared" si="2"/>
        <v>2.7153846153846155</v>
      </c>
    </row>
    <row r="8" spans="1:8">
      <c r="A8" s="2">
        <v>316</v>
      </c>
      <c r="B8" s="2" t="s">
        <v>12</v>
      </c>
      <c r="C8" s="31">
        <v>0.37280000000000002</v>
      </c>
      <c r="D8" s="29">
        <v>0.35599999999999998</v>
      </c>
      <c r="E8" s="18">
        <f t="shared" si="0"/>
        <v>104.71910112359552</v>
      </c>
      <c r="F8" s="2">
        <f t="shared" si="1"/>
        <v>1.6800000000000037E-2</v>
      </c>
      <c r="G8" s="2" t="s">
        <v>7</v>
      </c>
      <c r="H8" s="9">
        <f t="shared" si="2"/>
        <v>1.2923076923076953</v>
      </c>
    </row>
    <row r="9" spans="1:8">
      <c r="A9" s="2">
        <v>318</v>
      </c>
      <c r="B9" s="2" t="s">
        <v>13</v>
      </c>
      <c r="C9" s="49">
        <v>0.53190000000000004</v>
      </c>
      <c r="D9" s="29">
        <v>0.35599999999999998</v>
      </c>
      <c r="E9" s="18">
        <f t="shared" si="0"/>
        <v>149.41011235955057</v>
      </c>
      <c r="F9" s="2">
        <f t="shared" si="1"/>
        <v>0.17590000000000006</v>
      </c>
      <c r="G9" s="2" t="s">
        <v>7</v>
      </c>
      <c r="H9" s="9">
        <f t="shared" si="2"/>
        <v>13.530769230769236</v>
      </c>
    </row>
    <row r="10" spans="1:8">
      <c r="A10" s="2">
        <v>319</v>
      </c>
      <c r="B10" s="2" t="s">
        <v>14</v>
      </c>
      <c r="C10" s="31">
        <v>0.35599999999999998</v>
      </c>
      <c r="D10" s="29">
        <v>0.35599999999999998</v>
      </c>
      <c r="E10" s="18">
        <f>(C10/D10)*100</f>
        <v>100</v>
      </c>
      <c r="F10" s="2">
        <f>ABS(D10-C10)</f>
        <v>0</v>
      </c>
      <c r="G10" s="2" t="s">
        <v>7</v>
      </c>
      <c r="H10" s="9">
        <f t="shared" si="2"/>
        <v>0</v>
      </c>
    </row>
    <row r="11" spans="1:8">
      <c r="A11" s="33">
        <v>320</v>
      </c>
      <c r="B11" s="33" t="s">
        <v>15</v>
      </c>
      <c r="C11" s="35">
        <v>0.33300000000000002</v>
      </c>
      <c r="D11" s="29">
        <v>0.35599999999999998</v>
      </c>
      <c r="E11" s="18">
        <f>(C11/D11)*100</f>
        <v>93.539325842696641</v>
      </c>
      <c r="F11" s="2">
        <f>ABS(D11-C11)</f>
        <v>2.2999999999999965E-2</v>
      </c>
      <c r="G11" s="2" t="s">
        <v>7</v>
      </c>
      <c r="H11" s="9">
        <f t="shared" si="2"/>
        <v>1.7692307692307667</v>
      </c>
    </row>
    <row r="12" spans="1:8">
      <c r="A12" s="32"/>
      <c r="B12" s="17"/>
      <c r="C12" s="34"/>
    </row>
    <row r="13" spans="1:8">
      <c r="A13" s="4"/>
      <c r="B13" s="4"/>
      <c r="C13" s="4"/>
    </row>
    <row r="34" spans="1:8" s="43" customFormat="1" ht="18.75">
      <c r="A34" s="39" t="s">
        <v>62</v>
      </c>
      <c r="B34" s="39"/>
      <c r="C34" s="39"/>
      <c r="D34" s="39"/>
      <c r="E34" s="39"/>
      <c r="F34" s="39"/>
      <c r="G34" s="38" t="s">
        <v>19</v>
      </c>
      <c r="H34" s="39">
        <v>2.5999999999999999E-2</v>
      </c>
    </row>
    <row r="35" spans="1:8" s="37" customFormat="1" ht="30">
      <c r="A35" s="36" t="s">
        <v>0</v>
      </c>
      <c r="B35" s="36" t="s">
        <v>1</v>
      </c>
      <c r="C35" s="36" t="s">
        <v>2</v>
      </c>
      <c r="D35" s="21" t="s">
        <v>43</v>
      </c>
      <c r="E35" s="22" t="s">
        <v>3</v>
      </c>
      <c r="F35" s="23" t="s">
        <v>4</v>
      </c>
      <c r="G35" s="23" t="s">
        <v>5</v>
      </c>
      <c r="H35" s="23" t="s">
        <v>16</v>
      </c>
    </row>
    <row r="36" spans="1:8">
      <c r="A36" s="2">
        <v>1</v>
      </c>
      <c r="B36" s="2" t="s">
        <v>6</v>
      </c>
      <c r="C36" s="18">
        <v>0.72099999999999997</v>
      </c>
      <c r="D36" s="29">
        <v>0.71499999999999997</v>
      </c>
      <c r="E36" s="9">
        <f>(C36/D36)*100</f>
        <v>100.83916083916084</v>
      </c>
      <c r="F36" s="9">
        <f>ABS(D36-C36)</f>
        <v>6.0000000000000053E-3</v>
      </c>
      <c r="G36" s="9" t="s">
        <v>7</v>
      </c>
      <c r="H36" s="9">
        <f>ABS((C36-D36)/$H$34)</f>
        <v>0.23076923076923098</v>
      </c>
    </row>
    <row r="37" spans="1:8">
      <c r="A37" s="2">
        <v>59</v>
      </c>
      <c r="B37" s="2" t="s">
        <v>8</v>
      </c>
      <c r="C37" s="31">
        <v>0.72</v>
      </c>
      <c r="D37" s="29">
        <v>0.71499999999999997</v>
      </c>
      <c r="E37" s="18">
        <f t="shared" ref="E37:E41" si="3">(C37/D37)*100</f>
        <v>100.69930069930071</v>
      </c>
      <c r="F37" s="2">
        <f t="shared" ref="F37:F41" si="4">ABS(D37-C37)</f>
        <v>5.0000000000000044E-3</v>
      </c>
      <c r="G37" s="2" t="s">
        <v>7</v>
      </c>
      <c r="H37" s="9">
        <f>ABS((C37-D37)/$H$34)</f>
        <v>0.19230769230769248</v>
      </c>
    </row>
    <row r="38" spans="1:8">
      <c r="A38" s="2">
        <v>198</v>
      </c>
      <c r="B38" s="2" t="s">
        <v>10</v>
      </c>
      <c r="C38" s="31">
        <v>0.70199999999999996</v>
      </c>
      <c r="D38" s="29">
        <v>0.71499999999999997</v>
      </c>
      <c r="E38" s="18">
        <f t="shared" si="3"/>
        <v>98.181818181818187</v>
      </c>
      <c r="F38" s="2">
        <f t="shared" si="4"/>
        <v>1.3000000000000012E-2</v>
      </c>
      <c r="G38" s="2" t="s">
        <v>7</v>
      </c>
      <c r="H38" s="9">
        <f t="shared" ref="H38:H41" si="5">ABS((C38-D38)/$H$34)</f>
        <v>0.50000000000000044</v>
      </c>
    </row>
    <row r="39" spans="1:8">
      <c r="A39" s="2">
        <v>297</v>
      </c>
      <c r="B39" s="2" t="s">
        <v>11</v>
      </c>
      <c r="C39" s="31">
        <v>0.64859999999999995</v>
      </c>
      <c r="D39" s="29">
        <v>0.71499999999999997</v>
      </c>
      <c r="E39" s="18">
        <f t="shared" si="3"/>
        <v>90.713286713286706</v>
      </c>
      <c r="F39" s="2">
        <f t="shared" si="4"/>
        <v>6.6400000000000015E-2</v>
      </c>
      <c r="G39" s="2" t="s">
        <v>7</v>
      </c>
      <c r="H39" s="9">
        <f t="shared" si="5"/>
        <v>2.5538461538461545</v>
      </c>
    </row>
    <row r="40" spans="1:8">
      <c r="A40" s="2">
        <v>318</v>
      </c>
      <c r="B40" s="2" t="s">
        <v>13</v>
      </c>
      <c r="C40" s="31">
        <v>0.71499999999999997</v>
      </c>
      <c r="D40" s="29">
        <v>0.71499999999999997</v>
      </c>
      <c r="E40" s="18">
        <f t="shared" si="3"/>
        <v>100</v>
      </c>
      <c r="F40" s="2">
        <f t="shared" si="4"/>
        <v>0</v>
      </c>
      <c r="G40" s="2" t="s">
        <v>7</v>
      </c>
      <c r="H40" s="9">
        <f t="shared" si="5"/>
        <v>0</v>
      </c>
    </row>
    <row r="41" spans="1:8">
      <c r="A41" s="2">
        <v>319</v>
      </c>
      <c r="B41" s="2" t="s">
        <v>14</v>
      </c>
      <c r="C41" s="31">
        <v>0.72</v>
      </c>
      <c r="D41" s="29">
        <v>0.71499999999999997</v>
      </c>
      <c r="E41" s="18">
        <f t="shared" si="3"/>
        <v>100.69930069930071</v>
      </c>
      <c r="F41" s="2">
        <f t="shared" si="4"/>
        <v>5.0000000000000044E-3</v>
      </c>
      <c r="G41" s="2" t="s">
        <v>7</v>
      </c>
      <c r="H41" s="9">
        <f t="shared" si="5"/>
        <v>0.19230769230769248</v>
      </c>
    </row>
    <row r="42" spans="1:8">
      <c r="A42" s="2">
        <v>320</v>
      </c>
      <c r="B42" s="2" t="s">
        <v>15</v>
      </c>
      <c r="C42" s="31">
        <v>0.63</v>
      </c>
      <c r="D42" s="29">
        <v>0.71499999999999997</v>
      </c>
      <c r="E42" s="18">
        <f>(C42/D42)*100</f>
        <v>88.111888111888121</v>
      </c>
      <c r="F42" s="2">
        <f>ABS(D42-C42)</f>
        <v>8.4999999999999964E-2</v>
      </c>
      <c r="G42" s="2" t="s">
        <v>7</v>
      </c>
      <c r="H42" s="9">
        <f>ABS((C42-D42)/$H$34)</f>
        <v>3.2692307692307678</v>
      </c>
    </row>
  </sheetData>
  <conditionalFormatting sqref="H3:H11">
    <cfRule type="cellIs" dxfId="8" priority="7" operator="greaterThan">
      <formula>2</formula>
    </cfRule>
    <cfRule type="cellIs" dxfId="7" priority="8" operator="between">
      <formula>1.01</formula>
      <formula>2</formula>
    </cfRule>
    <cfRule type="cellIs" dxfId="6" priority="9" operator="lessThanOrEqual">
      <formula>1</formula>
    </cfRule>
  </conditionalFormatting>
  <conditionalFormatting sqref="H36:H42">
    <cfRule type="cellIs" dxfId="5" priority="4" operator="greaterThan">
      <formula>2</formula>
    </cfRule>
    <cfRule type="cellIs" dxfId="4" priority="5" operator="between">
      <formula>1.01</formula>
      <formula>2</formula>
    </cfRule>
    <cfRule type="cellIs" dxfId="3" priority="6" operator="lessThanOrEqual">
      <formula>1</formula>
    </cfRule>
  </conditionalFormatting>
  <conditionalFormatting sqref="H42">
    <cfRule type="cellIs" dxfId="2" priority="1" operator="greaterThan">
      <formula>2</formula>
    </cfRule>
    <cfRule type="cellIs" dxfId="1" priority="2" operator="between">
      <formula>1.01</formula>
      <formula>2</formula>
    </cfRule>
    <cfRule type="cellIs" dxfId="0" priority="3" operator="lessThanOr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TN</vt:lpstr>
      <vt:lpstr>TP</vt:lpstr>
      <vt:lpstr>TKN</vt:lpstr>
      <vt:lpstr>NH3</vt:lpstr>
      <vt:lpstr>NO3</vt:lpstr>
      <vt:lpstr>NO2+NO3</vt:lpstr>
      <vt:lpstr>PO4</vt:lpstr>
    </vt:vector>
  </TitlesOfParts>
  <Company>U.S. EPA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lrubin</dc:creator>
  <cp:lastModifiedBy>lrubin</cp:lastModifiedBy>
  <dcterms:created xsi:type="dcterms:W3CDTF">2013-01-02T20:56:29Z</dcterms:created>
  <dcterms:modified xsi:type="dcterms:W3CDTF">2013-04-23T15:23:45Z</dcterms:modified>
</cp:coreProperties>
</file>