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onitoring\FRESH-G\QA\USGS Reference samples\"/>
    </mc:Choice>
  </mc:AlternateContent>
  <bookViews>
    <workbookView xWindow="120" yWindow="90" windowWidth="15180" windowHeight="8070" activeTab="6"/>
  </bookViews>
  <sheets>
    <sheet name="TN" sheetId="1" r:id="rId1"/>
    <sheet name="TP" sheetId="2" r:id="rId2"/>
    <sheet name="TKN" sheetId="3" r:id="rId3"/>
    <sheet name="NH3" sheetId="4" r:id="rId4"/>
    <sheet name="NO3" sheetId="5" r:id="rId5"/>
    <sheet name="PO4" sheetId="7" r:id="rId6"/>
    <sheet name="NO2+NO3" sheetId="6" r:id="rId7"/>
  </sheets>
  <calcPr calcId="152511"/>
</workbook>
</file>

<file path=xl/calcChain.xml><?xml version="1.0" encoding="utf-8"?>
<calcChain xmlns="http://schemas.openxmlformats.org/spreadsheetml/2006/main">
  <c r="E46" i="6" l="1"/>
  <c r="F46" i="6"/>
  <c r="H46" i="6"/>
  <c r="E41" i="6"/>
  <c r="F41" i="6"/>
  <c r="H41" i="6"/>
  <c r="E6" i="6"/>
  <c r="F6" i="6"/>
  <c r="H6" i="6"/>
  <c r="E45" i="7"/>
  <c r="F45" i="7"/>
  <c r="H45" i="7"/>
  <c r="E40" i="7"/>
  <c r="F40" i="7"/>
  <c r="H40" i="7"/>
  <c r="E6" i="7"/>
  <c r="F6" i="7"/>
  <c r="H6" i="7"/>
  <c r="E34" i="5"/>
  <c r="F34" i="5"/>
  <c r="H34" i="5"/>
  <c r="E6" i="5"/>
  <c r="F6" i="5"/>
  <c r="H6" i="5"/>
  <c r="E45" i="4"/>
  <c r="F45" i="4"/>
  <c r="H45" i="4"/>
  <c r="E40" i="4"/>
  <c r="F40" i="4"/>
  <c r="H40" i="4"/>
  <c r="E6" i="4"/>
  <c r="F6" i="4"/>
  <c r="H6" i="4"/>
  <c r="E44" i="2" l="1"/>
  <c r="F44" i="2"/>
  <c r="H44" i="2"/>
  <c r="E39" i="2"/>
  <c r="F39" i="2"/>
  <c r="H39" i="2"/>
  <c r="E6" i="2"/>
  <c r="F6" i="2"/>
  <c r="H6" i="2"/>
  <c r="E43" i="1"/>
  <c r="F43" i="1"/>
  <c r="H43" i="1"/>
  <c r="E38" i="1"/>
  <c r="F38" i="1"/>
  <c r="H38" i="1"/>
  <c r="E6" i="1"/>
  <c r="F6" i="1"/>
  <c r="H6" i="1"/>
  <c r="H5" i="4" l="1"/>
  <c r="E3" i="1"/>
  <c r="H37" i="2"/>
  <c r="H38" i="4"/>
  <c r="H3" i="1"/>
  <c r="H7" i="5"/>
  <c r="H8" i="5"/>
  <c r="H3" i="3"/>
  <c r="H43" i="2"/>
  <c r="H40" i="2"/>
  <c r="H3" i="2"/>
  <c r="H39" i="1"/>
  <c r="H40" i="1"/>
  <c r="H7" i="1"/>
  <c r="H39" i="7"/>
  <c r="H41" i="7"/>
  <c r="H42" i="7"/>
  <c r="H43" i="7"/>
  <c r="H44" i="7"/>
  <c r="H38" i="7"/>
  <c r="F38" i="7"/>
  <c r="E38" i="7"/>
  <c r="E8" i="7"/>
  <c r="F7" i="7"/>
  <c r="H3" i="7"/>
  <c r="H4" i="7"/>
  <c r="H5" i="7"/>
  <c r="H7" i="7"/>
  <c r="H8" i="7"/>
  <c r="H9" i="7"/>
  <c r="H10" i="7"/>
  <c r="H11" i="7"/>
  <c r="H12" i="7"/>
  <c r="F3" i="7"/>
  <c r="E3" i="7"/>
  <c r="H40" i="6"/>
  <c r="H42" i="6"/>
  <c r="H43" i="6"/>
  <c r="H44" i="6"/>
  <c r="H45" i="6"/>
  <c r="H39" i="6"/>
  <c r="F39" i="6"/>
  <c r="E39" i="6"/>
  <c r="H7" i="6"/>
  <c r="E7" i="6"/>
  <c r="F7" i="6"/>
  <c r="F3" i="6"/>
  <c r="H4" i="6"/>
  <c r="H5" i="6"/>
  <c r="H8" i="6"/>
  <c r="H9" i="6"/>
  <c r="H10" i="6"/>
  <c r="H11" i="6"/>
  <c r="H12" i="6"/>
  <c r="H3" i="6"/>
  <c r="E3" i="6"/>
  <c r="H33" i="5"/>
  <c r="H35" i="5"/>
  <c r="H32" i="5"/>
  <c r="F32" i="5"/>
  <c r="E32" i="5"/>
  <c r="E8" i="5"/>
  <c r="F8" i="5"/>
  <c r="F3" i="5"/>
  <c r="H4" i="5"/>
  <c r="H5" i="5"/>
  <c r="H3" i="5"/>
  <c r="E3" i="5"/>
  <c r="H39" i="4"/>
  <c r="H41" i="4"/>
  <c r="H42" i="4"/>
  <c r="H43" i="4"/>
  <c r="H44" i="4"/>
  <c r="F38" i="4"/>
  <c r="E38" i="4"/>
  <c r="H9" i="4"/>
  <c r="H4" i="4"/>
  <c r="H7" i="4"/>
  <c r="H8" i="4"/>
  <c r="H10" i="4"/>
  <c r="H11" i="4"/>
  <c r="H12" i="4"/>
  <c r="H3" i="4"/>
  <c r="F11" i="4"/>
  <c r="F3" i="4"/>
  <c r="E3" i="4"/>
  <c r="E10" i="4"/>
  <c r="H30" i="3"/>
  <c r="F30" i="3"/>
  <c r="E30" i="3"/>
  <c r="E28" i="3"/>
  <c r="H29" i="3"/>
  <c r="H28" i="3"/>
  <c r="F29" i="3"/>
  <c r="E29" i="3"/>
  <c r="F28" i="3"/>
  <c r="H4" i="3"/>
  <c r="H5" i="3"/>
  <c r="F5" i="3"/>
  <c r="F4" i="3"/>
  <c r="E4" i="3"/>
  <c r="E5" i="3"/>
  <c r="F3" i="3"/>
  <c r="E3" i="3"/>
  <c r="H38" i="2"/>
  <c r="H41" i="2"/>
  <c r="H42" i="2"/>
  <c r="F37" i="2"/>
  <c r="F38" i="2"/>
  <c r="F40" i="2"/>
  <c r="F41" i="2"/>
  <c r="F42" i="2"/>
  <c r="F43" i="2"/>
  <c r="E38" i="2"/>
  <c r="E40" i="2"/>
  <c r="E41" i="2"/>
  <c r="E42" i="2"/>
  <c r="E43" i="2"/>
  <c r="E37" i="2"/>
  <c r="F3" i="2"/>
  <c r="E3" i="2"/>
  <c r="H4" i="2"/>
  <c r="H5" i="2"/>
  <c r="H7" i="2"/>
  <c r="H8" i="2"/>
  <c r="H9" i="2"/>
  <c r="H10" i="2"/>
  <c r="H11" i="2"/>
  <c r="H12" i="2"/>
  <c r="H37" i="1"/>
  <c r="H41" i="1"/>
  <c r="H42" i="1"/>
  <c r="H36" i="1"/>
  <c r="F37" i="1"/>
  <c r="F39" i="1"/>
  <c r="F40" i="1"/>
  <c r="F41" i="1"/>
  <c r="F42" i="1"/>
  <c r="F36" i="1"/>
  <c r="E37" i="1"/>
  <c r="E39" i="1"/>
  <c r="E40" i="1"/>
  <c r="E41" i="1"/>
  <c r="E42" i="1"/>
  <c r="E36" i="1"/>
  <c r="H4" i="1"/>
  <c r="H5" i="1"/>
  <c r="H8" i="1"/>
  <c r="H9" i="1"/>
  <c r="H10" i="1"/>
  <c r="H11" i="1"/>
  <c r="H12" i="1"/>
  <c r="F4" i="1"/>
  <c r="F5" i="1"/>
  <c r="F7" i="1"/>
  <c r="F8" i="1"/>
  <c r="F9" i="1"/>
  <c r="F10" i="1"/>
  <c r="F11" i="1"/>
  <c r="F12" i="1"/>
  <c r="F3" i="1"/>
  <c r="E4" i="1"/>
  <c r="E5" i="1"/>
  <c r="E7" i="1"/>
  <c r="E8" i="1"/>
  <c r="E9" i="1"/>
  <c r="E10" i="1"/>
  <c r="E11" i="1"/>
  <c r="E12" i="1"/>
  <c r="F44" i="7"/>
  <c r="E44" i="7"/>
  <c r="F43" i="7"/>
  <c r="E43" i="7"/>
  <c r="F42" i="7"/>
  <c r="E42" i="7"/>
  <c r="F41" i="7"/>
  <c r="E41" i="7"/>
  <c r="F39" i="7"/>
  <c r="E39" i="7"/>
  <c r="F12" i="7"/>
  <c r="E12" i="7"/>
  <c r="F11" i="7"/>
  <c r="E11" i="7"/>
  <c r="F10" i="7"/>
  <c r="E10" i="7"/>
  <c r="F9" i="7"/>
  <c r="E9" i="7"/>
  <c r="F8" i="7"/>
  <c r="E7" i="7"/>
  <c r="F5" i="7"/>
  <c r="E5" i="7"/>
  <c r="F4" i="7"/>
  <c r="E4" i="7"/>
  <c r="F45" i="6"/>
  <c r="E45" i="6"/>
  <c r="F44" i="6"/>
  <c r="E44" i="6"/>
  <c r="F43" i="6"/>
  <c r="E43" i="6"/>
  <c r="F42" i="6"/>
  <c r="E42" i="6"/>
  <c r="F40" i="6"/>
  <c r="E40" i="6"/>
  <c r="F12" i="6"/>
  <c r="E12" i="6"/>
  <c r="F11" i="6"/>
  <c r="E11" i="6"/>
  <c r="F10" i="6"/>
  <c r="E10" i="6"/>
  <c r="F9" i="6"/>
  <c r="E9" i="6"/>
  <c r="F8" i="6"/>
  <c r="E8" i="6"/>
  <c r="F5" i="6"/>
  <c r="E5" i="6"/>
  <c r="F4" i="6"/>
  <c r="E4" i="6"/>
  <c r="F35" i="5"/>
  <c r="E35" i="5"/>
  <c r="F33" i="5"/>
  <c r="E33" i="5"/>
  <c r="F7" i="5"/>
  <c r="E7" i="5"/>
  <c r="F5" i="5"/>
  <c r="E5" i="5"/>
  <c r="F4" i="5"/>
  <c r="E4" i="5"/>
  <c r="F44" i="4"/>
  <c r="E44" i="4"/>
  <c r="F43" i="4"/>
  <c r="E43" i="4"/>
  <c r="F42" i="4"/>
  <c r="E42" i="4"/>
  <c r="F41" i="4"/>
  <c r="E41" i="4"/>
  <c r="F39" i="4"/>
  <c r="E39" i="4"/>
  <c r="F12" i="4"/>
  <c r="E12" i="4"/>
  <c r="E11" i="4"/>
  <c r="F10" i="4"/>
  <c r="F9" i="4"/>
  <c r="E9" i="4"/>
  <c r="F8" i="4"/>
  <c r="E8" i="4"/>
  <c r="F7" i="4"/>
  <c r="E7" i="4"/>
  <c r="F5" i="4"/>
  <c r="E5" i="4"/>
  <c r="F4" i="4"/>
  <c r="E4" i="4"/>
  <c r="F12" i="2"/>
  <c r="E12" i="2"/>
  <c r="F11" i="2"/>
  <c r="E11" i="2"/>
  <c r="F10" i="2"/>
  <c r="E10" i="2"/>
  <c r="F9" i="2"/>
  <c r="E9" i="2"/>
  <c r="F8" i="2"/>
  <c r="E8" i="2"/>
  <c r="F7" i="2"/>
  <c r="E7" i="2"/>
  <c r="F5" i="2"/>
  <c r="E5" i="2"/>
  <c r="F4" i="2"/>
  <c r="E4" i="2"/>
</calcChain>
</file>

<file path=xl/sharedStrings.xml><?xml version="1.0" encoding="utf-8"?>
<sst xmlns="http://schemas.openxmlformats.org/spreadsheetml/2006/main" count="377" uniqueCount="67">
  <si>
    <t>Lab ID</t>
  </si>
  <si>
    <t>Lab</t>
  </si>
  <si>
    <t>Reported Value</t>
  </si>
  <si>
    <t>% Recovery</t>
  </si>
  <si>
    <t>Diff. From MPV</t>
  </si>
  <si>
    <t>Method</t>
  </si>
  <si>
    <t>NWML</t>
  </si>
  <si>
    <t>Colorimetric</t>
  </si>
  <si>
    <t>DCLS</t>
  </si>
  <si>
    <t>PADEP</t>
  </si>
  <si>
    <t>DHMH</t>
  </si>
  <si>
    <t>DNREC</t>
  </si>
  <si>
    <t>ODU</t>
  </si>
  <si>
    <t>CBL</t>
  </si>
  <si>
    <t>FairfaxDPW</t>
  </si>
  <si>
    <t>Horn Point</t>
  </si>
  <si>
    <t xml:space="preserve">Absolute Z Value </t>
  </si>
  <si>
    <t>Fairfax DPW</t>
  </si>
  <si>
    <t xml:space="preserve">Horn Point </t>
  </si>
  <si>
    <t>F-ps=</t>
  </si>
  <si>
    <t>0.51-1.0</t>
  </si>
  <si>
    <t>1.01-1.50</t>
  </si>
  <si>
    <t>1.51-2.0</t>
  </si>
  <si>
    <t>&gt;2.0</t>
  </si>
  <si>
    <t>&lt;0.5</t>
  </si>
  <si>
    <t>Rating</t>
  </si>
  <si>
    <t>Excellent</t>
  </si>
  <si>
    <t xml:space="preserve">Good </t>
  </si>
  <si>
    <t>Satisfactory</t>
  </si>
  <si>
    <t>Marginal</t>
  </si>
  <si>
    <t>Unsatisfactory</t>
  </si>
  <si>
    <t>Absolute Z Value Equation</t>
  </si>
  <si>
    <t>(Uh-Lh)/1.349</t>
  </si>
  <si>
    <t>Uh=</t>
  </si>
  <si>
    <t>Lh=</t>
  </si>
  <si>
    <t>Median of the upper half of reported Values</t>
  </si>
  <si>
    <t>Median of the lower half of reported values</t>
  </si>
  <si>
    <t xml:space="preserve">N-125 (Low Conc.)  Spring 2015    Total Nitrogen (mg/L)  </t>
  </si>
  <si>
    <t>MPV (0.464)</t>
  </si>
  <si>
    <t>OWML</t>
  </si>
  <si>
    <t xml:space="preserve">N-126 (High Conc.)   Spring 2015    Total Nitrogen (mg/L)  </t>
  </si>
  <si>
    <t>MPV (1.86)</t>
  </si>
  <si>
    <t xml:space="preserve">N-125 (Low Conc.)  Spring 2015  Total Phosphorus (mg/L)  </t>
  </si>
  <si>
    <t>MPV (0.243)</t>
  </si>
  <si>
    <t xml:space="preserve">N-126 (High Conc.)  Spring 2015   Total Phosphorus (mg/L)  </t>
  </si>
  <si>
    <t>MPV (0.491)</t>
  </si>
  <si>
    <t>N-125 (Low Conc.)  Spring 2015  Ammonia + Organic Nitrogen (mg/L)</t>
  </si>
  <si>
    <t>MPV (0.162)</t>
  </si>
  <si>
    <t>&lt; 1.00</t>
  </si>
  <si>
    <t>-</t>
  </si>
  <si>
    <t>N-126 (High Conc.)  Spring 2015  Ammonia + Organic Nitrogen (mg/L)</t>
  </si>
  <si>
    <t>MPV (0.392)</t>
  </si>
  <si>
    <t>N-125 (Low Conc.)  Spring 2015 Ammonia  (mg/L)</t>
  </si>
  <si>
    <t>MPV (0.137)</t>
  </si>
  <si>
    <t>N-126 (High Conc.)  Spring 2015 Ammonia  (mg/L)</t>
  </si>
  <si>
    <t>MPV (0.328)</t>
  </si>
  <si>
    <t>N-125 (Low Conc.)   Spring 2015  Nitrate (mg/L)</t>
  </si>
  <si>
    <t>MPV (0.310)</t>
  </si>
  <si>
    <t>N-126 (High Conc.)   Spring 2015 Nitrate (mg/L)</t>
  </si>
  <si>
    <t>MPV (1.47)</t>
  </si>
  <si>
    <t>N-125 (Low Conc.) Spring 2015   Orthophosphate (mg/L)</t>
  </si>
  <si>
    <t>MPV (0.222)</t>
  </si>
  <si>
    <t>N-126 (High Conc.) Spring 2015  Orthophosphate (mg/L)</t>
  </si>
  <si>
    <t>N-125 (Low Conc.) Spring 2015  Nitrite + Nitrate (mg/L)</t>
  </si>
  <si>
    <t>MPV (0.307)</t>
  </si>
  <si>
    <t>N-126 (High Conc.) Spring 2015 Nitrite + Nitrate (mg/L)</t>
  </si>
  <si>
    <t>MPV (1.48)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</si>
</sst>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6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Verdana"/>
      <family val="2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FFC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3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0000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>
      <alignment vertical="top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Font="1"/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2" fillId="0" borderId="3" xfId="0" applyFont="1" applyFill="1" applyBorder="1"/>
    <xf numFmtId="0" fontId="0" fillId="0" borderId="0" xfId="0" applyFill="1"/>
    <xf numFmtId="0" fontId="2" fillId="0" borderId="3" xfId="0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0" fillId="2" borderId="4" xfId="0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 wrapText="1"/>
    </xf>
    <xf numFmtId="2" fontId="1" fillId="2" borderId="4" xfId="0" applyNumberFormat="1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5" fillId="0" borderId="1" xfId="0" applyFont="1" applyBorder="1"/>
    <xf numFmtId="0" fontId="4" fillId="0" borderId="1" xfId="0" applyFont="1" applyBorder="1"/>
    <xf numFmtId="0" fontId="6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0" borderId="0" xfId="0" applyFont="1"/>
    <xf numFmtId="0" fontId="8" fillId="3" borderId="0" xfId="0" applyFont="1" applyFill="1" applyBorder="1" applyAlignment="1">
      <alignment horizontal="right"/>
    </xf>
    <xf numFmtId="0" fontId="8" fillId="3" borderId="0" xfId="0" applyFont="1" applyFill="1" applyBorder="1" applyAlignment="1">
      <alignment horizontal="left"/>
    </xf>
    <xf numFmtId="0" fontId="9" fillId="0" borderId="0" xfId="0" applyFont="1"/>
    <xf numFmtId="0" fontId="10" fillId="0" borderId="0" xfId="0" applyFont="1"/>
    <xf numFmtId="0" fontId="11" fillId="3" borderId="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right"/>
    </xf>
    <xf numFmtId="0" fontId="12" fillId="0" borderId="0" xfId="0" applyFont="1"/>
    <xf numFmtId="0" fontId="13" fillId="0" borderId="0" xfId="0" applyFont="1"/>
    <xf numFmtId="0" fontId="14" fillId="0" borderId="1" xfId="0" applyFont="1" applyBorder="1"/>
    <xf numFmtId="0" fontId="0" fillId="4" borderId="7" xfId="0" applyFill="1" applyBorder="1"/>
    <xf numFmtId="0" fontId="0" fillId="4" borderId="0" xfId="0" applyFill="1" applyBorder="1"/>
    <xf numFmtId="0" fontId="0" fillId="4" borderId="8" xfId="0" applyFill="1" applyBorder="1"/>
    <xf numFmtId="164" fontId="0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8" fillId="3" borderId="0" xfId="0" applyNumberFormat="1" applyFont="1" applyFill="1" applyBorder="1" applyAlignment="1">
      <alignment horizontal="left"/>
    </xf>
    <xf numFmtId="165" fontId="0" fillId="0" borderId="1" xfId="0" applyNumberFormat="1" applyFont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2" fontId="3" fillId="0" borderId="1" xfId="0" applyNumberFormat="1" applyFont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/>
    <xf numFmtId="164" fontId="0" fillId="0" borderId="1" xfId="0" applyNumberFormat="1" applyFill="1" applyBorder="1" applyAlignment="1">
      <alignment horizontal="center"/>
    </xf>
    <xf numFmtId="164" fontId="15" fillId="0" borderId="0" xfId="0" applyNumberFormat="1" applyFont="1" applyAlignment="1">
      <alignment horizontal="center"/>
    </xf>
    <xf numFmtId="164" fontId="15" fillId="0" borderId="1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5" fontId="0" fillId="0" borderId="4" xfId="0" applyNumberFormat="1" applyFont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64" fontId="15" fillId="5" borderId="1" xfId="0" applyNumberFormat="1" applyFont="1" applyFill="1" applyBorder="1" applyAlignment="1">
      <alignment horizontal="center"/>
    </xf>
    <xf numFmtId="0" fontId="0" fillId="0" borderId="3" xfId="0" applyFill="1" applyBorder="1" applyAlignment="1"/>
    <xf numFmtId="164" fontId="2" fillId="5" borderId="1" xfId="0" applyNumberFormat="1" applyFont="1" applyFill="1" applyBorder="1" applyAlignment="1">
      <alignment horizontal="center"/>
    </xf>
    <xf numFmtId="0" fontId="7" fillId="0" borderId="0" xfId="0" applyFont="1" applyFill="1"/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64" fontId="2" fillId="5" borderId="2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horizontal="left"/>
    </xf>
    <xf numFmtId="0" fontId="14" fillId="0" borderId="1" xfId="0" applyFont="1" applyBorder="1" applyAlignment="1">
      <alignment horizontal="left" wrapText="1"/>
    </xf>
    <xf numFmtId="0" fontId="14" fillId="0" borderId="5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left"/>
    </xf>
    <xf numFmtId="0" fontId="0" fillId="0" borderId="1" xfId="0" applyFont="1" applyBorder="1"/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164" fontId="3" fillId="5" borderId="1" xfId="0" applyNumberFormat="1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" fontId="0" fillId="0" borderId="0" xfId="0" applyNumberFormat="1" applyFont="1" applyBorder="1" applyAlignment="1">
      <alignment horizontal="center"/>
    </xf>
  </cellXfs>
  <cellStyles count="1">
    <cellStyle name="Normal" xfId="0" builtinId="0"/>
  </cellStyles>
  <dxfs count="39">
    <dxf>
      <font>
        <color rgb="FF00B050"/>
      </font>
    </dxf>
    <dxf>
      <font>
        <color rgb="FFFFC00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FF0000"/>
      </font>
    </dxf>
  </dxfs>
  <tableStyles count="0" defaultTableStyle="TableStyleMedium9" defaultPivotStyle="PivotStyleLight16"/>
  <colors>
    <mruColors>
      <color rgb="FFFFCC00"/>
      <color rgb="FF00B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TN!$C$2</c:f>
              <c:strCache>
                <c:ptCount val="1"/>
                <c:pt idx="0">
                  <c:v>Reported Value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TN!$B$3:$B$12</c:f>
              <c:strCache>
                <c:ptCount val="10"/>
                <c:pt idx="0">
                  <c:v>NWML</c:v>
                </c:pt>
                <c:pt idx="1">
                  <c:v>DCLS</c:v>
                </c:pt>
                <c:pt idx="2">
                  <c:v>PADEP</c:v>
                </c:pt>
                <c:pt idx="3">
                  <c:v>OWML</c:v>
                </c:pt>
                <c:pt idx="4">
                  <c:v>DHMH</c:v>
                </c:pt>
                <c:pt idx="5">
                  <c:v>DNREC</c:v>
                </c:pt>
                <c:pt idx="6">
                  <c:v>ODU</c:v>
                </c:pt>
                <c:pt idx="7">
                  <c:v>CBL</c:v>
                </c:pt>
                <c:pt idx="8">
                  <c:v>FairfaxDPW</c:v>
                </c:pt>
                <c:pt idx="9">
                  <c:v>Horn Point</c:v>
                </c:pt>
              </c:strCache>
            </c:strRef>
          </c:cat>
          <c:val>
            <c:numRef>
              <c:f>TN!$C$3:$C$12</c:f>
              <c:numCache>
                <c:formatCode>0.000</c:formatCode>
                <c:ptCount val="10"/>
                <c:pt idx="0">
                  <c:v>0.46300000000000002</c:v>
                </c:pt>
                <c:pt idx="1">
                  <c:v>0.48299999999999998</c:v>
                </c:pt>
                <c:pt idx="2">
                  <c:v>0.46</c:v>
                </c:pt>
                <c:pt idx="3">
                  <c:v>0.51</c:v>
                </c:pt>
                <c:pt idx="4">
                  <c:v>0.48299999999999998</c:v>
                </c:pt>
                <c:pt idx="5">
                  <c:v>0.48399999999999999</c:v>
                </c:pt>
                <c:pt idx="6">
                  <c:v>0.46500000000000002</c:v>
                </c:pt>
                <c:pt idx="7">
                  <c:v>0.433</c:v>
                </c:pt>
                <c:pt idx="8">
                  <c:v>0.61599999999999999</c:v>
                </c:pt>
                <c:pt idx="9">
                  <c:v>0.439</c:v>
                </c:pt>
              </c:numCache>
            </c:numRef>
          </c:val>
        </c:ser>
        <c:ser>
          <c:idx val="2"/>
          <c:order val="2"/>
          <c:tx>
            <c:strRef>
              <c:f>TN!$H$2</c:f>
              <c:strCache>
                <c:ptCount val="1"/>
                <c:pt idx="0">
                  <c:v>Absolute Z Value 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-3.24324324324323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7254327590106187E-17"/>
                  <c:y val="-5.40540540540540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0320777066515023E-3"/>
                  <c:y val="-2.8828828828828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9.6205717528552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7.4508655180212375E-17"/>
                  <c:y val="-3.9639639639639637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>
                        <a:solidFill>
                          <a:sysClr val="windowText" lastClr="000000"/>
                        </a:solidFill>
                      </a:defRPr>
                    </a:pPr>
                    <a:fld id="{9C655D80-794D-4705-ADBF-1B4CF65E332C}" type="VALUE">
                      <a:rPr lang="en-US">
                        <a:solidFill>
                          <a:sysClr val="windowText" lastClr="000000"/>
                        </a:solidFill>
                      </a:rPr>
                      <a:pPr>
                        <a:defRPr>
                          <a:solidFill>
                            <a:sysClr val="windowText" lastClr="000000"/>
                          </a:solidFill>
                        </a:defRPr>
                      </a:pPr>
                      <a:t>[VALUE]</a:t>
                    </a:fld>
                    <a:endParaRPr lang="en-US"/>
                  </a:p>
                </c:rich>
              </c:tx>
              <c:spPr>
                <a:solidFill>
                  <a:sysClr val="window" lastClr="FFFFFF"/>
                </a:solidFill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5"/>
              <c:layout>
                <c:manualLayout>
                  <c:x val="2.0320777066514277E-3"/>
                  <c:y val="-5.76576576576576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0320777066515023E-3"/>
                  <c:y val="-2.16216216216216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-6.84684684684684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spPr>
                <a:solidFill>
                  <a:srgbClr val="FF0000"/>
                </a:solidFill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"/>
                  <c:y val="-6.48648648648649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TN!$H$3:$H$12</c:f>
              <c:numCache>
                <c:formatCode>0.00</c:formatCode>
                <c:ptCount val="10"/>
                <c:pt idx="0">
                  <c:v>1.8867924528301903E-2</c:v>
                </c:pt>
                <c:pt idx="1">
                  <c:v>0.3584905660377351</c:v>
                </c:pt>
                <c:pt idx="2">
                  <c:v>7.5471698113207614E-2</c:v>
                </c:pt>
                <c:pt idx="3">
                  <c:v>0.86792452830188649</c:v>
                </c:pt>
                <c:pt idx="4">
                  <c:v>0.3584905660377351</c:v>
                </c:pt>
                <c:pt idx="5">
                  <c:v>0.37735849056603704</c:v>
                </c:pt>
                <c:pt idx="6">
                  <c:v>1.8867924528301903E-2</c:v>
                </c:pt>
                <c:pt idx="7">
                  <c:v>0.58490566037735903</c:v>
                </c:pt>
                <c:pt idx="8">
                  <c:v>2.8679245283018862</c:v>
                </c:pt>
                <c:pt idx="9">
                  <c:v>0.47169811320754762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3042712"/>
        <c:axId val="323041928"/>
      </c:barChart>
      <c:lineChart>
        <c:grouping val="standard"/>
        <c:varyColors val="0"/>
        <c:ser>
          <c:idx val="1"/>
          <c:order val="1"/>
          <c:tx>
            <c:strRef>
              <c:f>TN!$D$2</c:f>
              <c:strCache>
                <c:ptCount val="1"/>
                <c:pt idx="0">
                  <c:v>MPV (0.464)</c:v>
                </c:pt>
              </c:strCache>
            </c:strRef>
          </c:tx>
          <c:spPr>
            <a:ln w="3175">
              <a:solidFill>
                <a:schemeClr val="tx1"/>
              </a:solidFill>
            </a:ln>
          </c:spPr>
          <c:marker>
            <c:symbol val="none"/>
          </c:marker>
          <c:val>
            <c:numRef>
              <c:f>TN!$D$3:$D$12</c:f>
              <c:numCache>
                <c:formatCode>0.000</c:formatCode>
                <c:ptCount val="10"/>
                <c:pt idx="0">
                  <c:v>0.46400000000000002</c:v>
                </c:pt>
                <c:pt idx="1">
                  <c:v>0.46400000000000002</c:v>
                </c:pt>
                <c:pt idx="2">
                  <c:v>0.46400000000000002</c:v>
                </c:pt>
                <c:pt idx="3">
                  <c:v>0.46400000000000002</c:v>
                </c:pt>
                <c:pt idx="4">
                  <c:v>0.46400000000000002</c:v>
                </c:pt>
                <c:pt idx="5">
                  <c:v>0.46400000000000002</c:v>
                </c:pt>
                <c:pt idx="6">
                  <c:v>0.46400000000000002</c:v>
                </c:pt>
                <c:pt idx="7">
                  <c:v>0.46400000000000002</c:v>
                </c:pt>
                <c:pt idx="8">
                  <c:v>0.46400000000000002</c:v>
                </c:pt>
                <c:pt idx="9">
                  <c:v>0.46400000000000002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042712"/>
        <c:axId val="323041928"/>
      </c:lineChart>
      <c:catAx>
        <c:axId val="323042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23041928"/>
        <c:crosses val="autoZero"/>
        <c:auto val="1"/>
        <c:lblAlgn val="ctr"/>
        <c:lblOffset val="100"/>
        <c:noMultiLvlLbl val="0"/>
      </c:catAx>
      <c:valAx>
        <c:axId val="323041928"/>
        <c:scaling>
          <c:orientation val="minMax"/>
        </c:scaling>
        <c:delete val="0"/>
        <c:axPos val="l"/>
        <c:majorGridlines>
          <c:spPr>
            <a:ln>
              <a:solidFill>
                <a:prstClr val="black">
                  <a:alpha val="10000"/>
                </a:prstClr>
              </a:solidFill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sz="1200" b="0">
                    <a:solidFill>
                      <a:schemeClr val="tx2">
                        <a:lumMod val="60000"/>
                        <a:lumOff val="40000"/>
                      </a:schemeClr>
                    </a:solidFill>
                  </a:defRPr>
                </a:pPr>
                <a:r>
                  <a:rPr lang="en-US" sz="1200" b="0">
                    <a:solidFill>
                      <a:schemeClr val="tx2">
                        <a:lumMod val="60000"/>
                        <a:lumOff val="40000"/>
                      </a:schemeClr>
                    </a:solidFill>
                  </a:rPr>
                  <a:t>Reported Values (mg/L)</a:t>
                </a:r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crossAx val="32304271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'NO3'!$C$31</c:f>
              <c:strCache>
                <c:ptCount val="1"/>
                <c:pt idx="0">
                  <c:v>Reported Value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'NO3'!$B$32:$B$35</c:f>
              <c:strCache>
                <c:ptCount val="4"/>
                <c:pt idx="0">
                  <c:v>NWML</c:v>
                </c:pt>
                <c:pt idx="1">
                  <c:v>DCLS</c:v>
                </c:pt>
                <c:pt idx="2">
                  <c:v>OWML</c:v>
                </c:pt>
                <c:pt idx="3">
                  <c:v>DNREC</c:v>
                </c:pt>
              </c:strCache>
            </c:strRef>
          </c:cat>
          <c:val>
            <c:numRef>
              <c:f>'NO3'!$C$32:$C$35</c:f>
              <c:numCache>
                <c:formatCode>0.000</c:formatCode>
                <c:ptCount val="4"/>
                <c:pt idx="0">
                  <c:v>1.44</c:v>
                </c:pt>
                <c:pt idx="1">
                  <c:v>1.48</c:v>
                </c:pt>
                <c:pt idx="2">
                  <c:v>1.58</c:v>
                </c:pt>
                <c:pt idx="3">
                  <c:v>1.417</c:v>
                </c:pt>
              </c:numCache>
            </c:numRef>
          </c:val>
        </c:ser>
        <c:ser>
          <c:idx val="2"/>
          <c:order val="2"/>
          <c:tx>
            <c:strRef>
              <c:f>'NO3'!$H$31</c:f>
              <c:strCache>
                <c:ptCount val="1"/>
                <c:pt idx="0">
                  <c:v>Absolute Z Value 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4.438805989728598E-17"/>
                  <c:y val="-8.49256900212314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8349545806718811E-3"/>
                  <c:y val="-5.46727518932744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5.037888041276032E-2"/>
                </c:manualLayout>
              </c:layout>
              <c:spPr>
                <a:solidFill>
                  <a:srgbClr val="FFC000"/>
                </a:solidFill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0.12314225053078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'NO3'!$B$32:$B$35</c:f>
              <c:strCache>
                <c:ptCount val="4"/>
                <c:pt idx="0">
                  <c:v>NWML</c:v>
                </c:pt>
                <c:pt idx="1">
                  <c:v>DCLS</c:v>
                </c:pt>
                <c:pt idx="2">
                  <c:v>OWML</c:v>
                </c:pt>
                <c:pt idx="3">
                  <c:v>DNREC</c:v>
                </c:pt>
              </c:strCache>
            </c:strRef>
          </c:cat>
          <c:val>
            <c:numRef>
              <c:f>'NO3'!$H$32:$H$35</c:f>
              <c:numCache>
                <c:formatCode>0.00</c:formatCode>
                <c:ptCount val="4"/>
                <c:pt idx="0">
                  <c:v>0.40540540540540576</c:v>
                </c:pt>
                <c:pt idx="1">
                  <c:v>0.13513513513513525</c:v>
                </c:pt>
                <c:pt idx="2">
                  <c:v>1.486486486486488</c:v>
                </c:pt>
                <c:pt idx="3">
                  <c:v>0.71621621621621534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5577768"/>
        <c:axId val="325578160"/>
      </c:barChart>
      <c:lineChart>
        <c:grouping val="standard"/>
        <c:varyColors val="0"/>
        <c:ser>
          <c:idx val="1"/>
          <c:order val="1"/>
          <c:tx>
            <c:strRef>
              <c:f>'NO3'!$D$31</c:f>
              <c:strCache>
                <c:ptCount val="1"/>
                <c:pt idx="0">
                  <c:v>MPV (1.47)</c:v>
                </c:pt>
              </c:strCache>
            </c:strRef>
          </c:tx>
          <c:spPr>
            <a:ln w="3175">
              <a:solidFill>
                <a:prstClr val="black"/>
              </a:solidFill>
            </a:ln>
          </c:spPr>
          <c:marker>
            <c:symbol val="none"/>
          </c:marker>
          <c:cat>
            <c:strRef>
              <c:f>'NO3'!$B$32:$B$35</c:f>
              <c:strCache>
                <c:ptCount val="4"/>
                <c:pt idx="0">
                  <c:v>NWML</c:v>
                </c:pt>
                <c:pt idx="1">
                  <c:v>DCLS</c:v>
                </c:pt>
                <c:pt idx="2">
                  <c:v>OWML</c:v>
                </c:pt>
                <c:pt idx="3">
                  <c:v>DNREC</c:v>
                </c:pt>
              </c:strCache>
            </c:strRef>
          </c:cat>
          <c:val>
            <c:numRef>
              <c:f>'NO3'!$D$32:$D$35</c:f>
              <c:numCache>
                <c:formatCode>0.00</c:formatCode>
                <c:ptCount val="4"/>
                <c:pt idx="0">
                  <c:v>1.47</c:v>
                </c:pt>
                <c:pt idx="1">
                  <c:v>1.47</c:v>
                </c:pt>
                <c:pt idx="2">
                  <c:v>1.47</c:v>
                </c:pt>
                <c:pt idx="3">
                  <c:v>1.47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577768"/>
        <c:axId val="325578160"/>
      </c:lineChart>
      <c:catAx>
        <c:axId val="325577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25578160"/>
        <c:crosses val="autoZero"/>
        <c:auto val="1"/>
        <c:lblAlgn val="ctr"/>
        <c:lblOffset val="100"/>
        <c:noMultiLvlLbl val="0"/>
      </c:catAx>
      <c:valAx>
        <c:axId val="325578160"/>
        <c:scaling>
          <c:orientation val="minMax"/>
        </c:scaling>
        <c:delete val="0"/>
        <c:axPos val="l"/>
        <c:majorGridlines>
          <c:spPr>
            <a:ln>
              <a:solidFill>
                <a:prstClr val="black">
                  <a:alpha val="10000"/>
                </a:prstClr>
              </a:solidFill>
            </a:ln>
          </c:spPr>
        </c:majorGridlines>
        <c:numFmt formatCode="0.000" sourceLinked="1"/>
        <c:majorTickMark val="out"/>
        <c:minorTickMark val="none"/>
        <c:tickLblPos val="nextTo"/>
        <c:crossAx val="32557776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'PO4'!$C$2</c:f>
              <c:strCache>
                <c:ptCount val="1"/>
                <c:pt idx="0">
                  <c:v>Reported Value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'PO4'!$B$3:$B$12</c:f>
              <c:strCache>
                <c:ptCount val="10"/>
                <c:pt idx="0">
                  <c:v>NWML</c:v>
                </c:pt>
                <c:pt idx="1">
                  <c:v>DCLS</c:v>
                </c:pt>
                <c:pt idx="2">
                  <c:v>PADEP</c:v>
                </c:pt>
                <c:pt idx="3">
                  <c:v>OWML</c:v>
                </c:pt>
                <c:pt idx="4">
                  <c:v>DHMH</c:v>
                </c:pt>
                <c:pt idx="5">
                  <c:v>DNREC</c:v>
                </c:pt>
                <c:pt idx="6">
                  <c:v>ODU</c:v>
                </c:pt>
                <c:pt idx="7">
                  <c:v>CBL</c:v>
                </c:pt>
                <c:pt idx="8">
                  <c:v>FairfaxDPW</c:v>
                </c:pt>
                <c:pt idx="9">
                  <c:v>Horn Point</c:v>
                </c:pt>
              </c:strCache>
            </c:strRef>
          </c:cat>
          <c:val>
            <c:numRef>
              <c:f>'PO4'!$C$3:$C$12</c:f>
              <c:numCache>
                <c:formatCode>0.000</c:formatCode>
                <c:ptCount val="10"/>
                <c:pt idx="0">
                  <c:v>0.221</c:v>
                </c:pt>
                <c:pt idx="1">
                  <c:v>0.20499999999999999</c:v>
                </c:pt>
                <c:pt idx="2">
                  <c:v>0.22500000000000001</c:v>
                </c:pt>
                <c:pt idx="3">
                  <c:v>0.23</c:v>
                </c:pt>
                <c:pt idx="4">
                  <c:v>0.222</c:v>
                </c:pt>
                <c:pt idx="5">
                  <c:v>0.221</c:v>
                </c:pt>
                <c:pt idx="6">
                  <c:v>0.22189999999999999</c:v>
                </c:pt>
                <c:pt idx="7">
                  <c:v>0.217</c:v>
                </c:pt>
                <c:pt idx="8">
                  <c:v>0.218</c:v>
                </c:pt>
                <c:pt idx="9">
                  <c:v>0.21199999999999999</c:v>
                </c:pt>
              </c:numCache>
            </c:numRef>
          </c:val>
        </c:ser>
        <c:ser>
          <c:idx val="2"/>
          <c:order val="2"/>
          <c:tx>
            <c:strRef>
              <c:f>'PO4'!$H$2</c:f>
              <c:strCache>
                <c:ptCount val="1"/>
                <c:pt idx="0">
                  <c:v>Absolute Z Value 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-4.548967188120052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2.2162256243168543E-2"/>
                </c:manualLayout>
              </c:layout>
              <c:spPr>
                <a:solidFill>
                  <a:srgbClr val="FF0000"/>
                </a:solidFill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0690165263916906E-3"/>
                  <c:y val="-7.234180608060603E-2"/>
                </c:manualLayout>
              </c:layout>
              <c:spPr>
                <a:noFill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0.1593525345140876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0690165263916906E-3"/>
                  <c:y val="-4.0666123631097839E-2"/>
                </c:manualLayout>
              </c:layout>
              <c:spPr>
                <a:noFill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-4.296302484735826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8.572570836120532E-4"/>
                  <c:y val="-3.0977533643838418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>
                        <a:solidFill>
                          <a:sysClr val="windowText" lastClr="000000"/>
                        </a:solidFill>
                      </a:rPr>
                      <a:t>0.66</a:t>
                    </a:r>
                  </a:p>
                </c:rich>
              </c:tx>
              <c:spPr>
                <a:noFill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-0.1150979204522511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517261258489042E-16"/>
                  <c:y val="-9.849356363611053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"/>
                  <c:y val="-9.7207544017210046E-2"/>
                </c:manualLayout>
              </c:layout>
              <c:spPr>
                <a:solidFill>
                  <a:srgbClr val="FFC000"/>
                </a:solidFill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'PO4'!$B$3:$B$12</c:f>
              <c:strCache>
                <c:ptCount val="10"/>
                <c:pt idx="0">
                  <c:v>NWML</c:v>
                </c:pt>
                <c:pt idx="1">
                  <c:v>DCLS</c:v>
                </c:pt>
                <c:pt idx="2">
                  <c:v>PADEP</c:v>
                </c:pt>
                <c:pt idx="3">
                  <c:v>OWML</c:v>
                </c:pt>
                <c:pt idx="4">
                  <c:v>DHMH</c:v>
                </c:pt>
                <c:pt idx="5">
                  <c:v>DNREC</c:v>
                </c:pt>
                <c:pt idx="6">
                  <c:v>ODU</c:v>
                </c:pt>
                <c:pt idx="7">
                  <c:v>CBL</c:v>
                </c:pt>
                <c:pt idx="8">
                  <c:v>FairfaxDPW</c:v>
                </c:pt>
                <c:pt idx="9">
                  <c:v>Horn Point</c:v>
                </c:pt>
              </c:strCache>
            </c:strRef>
          </c:cat>
          <c:val>
            <c:numRef>
              <c:f>'PO4'!$H$3:$H$12</c:f>
              <c:numCache>
                <c:formatCode>0.0</c:formatCode>
                <c:ptCount val="10"/>
                <c:pt idx="0">
                  <c:v>0.12500000000000011</c:v>
                </c:pt>
                <c:pt idx="1">
                  <c:v>2.1250000000000018</c:v>
                </c:pt>
                <c:pt idx="2">
                  <c:v>0.37500000000000033</c:v>
                </c:pt>
                <c:pt idx="3">
                  <c:v>1.0000000000000009</c:v>
                </c:pt>
                <c:pt idx="4">
                  <c:v>0</c:v>
                </c:pt>
                <c:pt idx="5">
                  <c:v>0.12500000000000011</c:v>
                </c:pt>
                <c:pt idx="6">
                  <c:v>1.2500000000002093E-2</c:v>
                </c:pt>
                <c:pt idx="7">
                  <c:v>0.62500000000000056</c:v>
                </c:pt>
                <c:pt idx="8">
                  <c:v>0.50000000000000044</c:v>
                </c:pt>
                <c:pt idx="9">
                  <c:v>1.2500000000000011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5578944"/>
        <c:axId val="326448888"/>
      </c:barChart>
      <c:lineChart>
        <c:grouping val="standard"/>
        <c:varyColors val="0"/>
        <c:ser>
          <c:idx val="1"/>
          <c:order val="1"/>
          <c:tx>
            <c:strRef>
              <c:f>'PO4'!$D$2</c:f>
              <c:strCache>
                <c:ptCount val="1"/>
                <c:pt idx="0">
                  <c:v>MPV (0.222)</c:v>
                </c:pt>
              </c:strCache>
            </c:strRef>
          </c:tx>
          <c:spPr>
            <a:ln w="3175">
              <a:solidFill>
                <a:prstClr val="black"/>
              </a:solidFill>
            </a:ln>
          </c:spPr>
          <c:marker>
            <c:symbol val="none"/>
          </c:marker>
          <c:cat>
            <c:strRef>
              <c:f>'PO4'!$B$3:$B$12</c:f>
              <c:strCache>
                <c:ptCount val="10"/>
                <c:pt idx="0">
                  <c:v>NWML</c:v>
                </c:pt>
                <c:pt idx="1">
                  <c:v>DCLS</c:v>
                </c:pt>
                <c:pt idx="2">
                  <c:v>PADEP</c:v>
                </c:pt>
                <c:pt idx="3">
                  <c:v>OWML</c:v>
                </c:pt>
                <c:pt idx="4">
                  <c:v>DHMH</c:v>
                </c:pt>
                <c:pt idx="5">
                  <c:v>DNREC</c:v>
                </c:pt>
                <c:pt idx="6">
                  <c:v>ODU</c:v>
                </c:pt>
                <c:pt idx="7">
                  <c:v>CBL</c:v>
                </c:pt>
                <c:pt idx="8">
                  <c:v>FairfaxDPW</c:v>
                </c:pt>
                <c:pt idx="9">
                  <c:v>Horn Point</c:v>
                </c:pt>
              </c:strCache>
            </c:strRef>
          </c:cat>
          <c:val>
            <c:numRef>
              <c:f>'PO4'!$D$3:$D$12</c:f>
              <c:numCache>
                <c:formatCode>0.000</c:formatCode>
                <c:ptCount val="10"/>
                <c:pt idx="0">
                  <c:v>0.222</c:v>
                </c:pt>
                <c:pt idx="1">
                  <c:v>0.222</c:v>
                </c:pt>
                <c:pt idx="2">
                  <c:v>0.222</c:v>
                </c:pt>
                <c:pt idx="3">
                  <c:v>0.222</c:v>
                </c:pt>
                <c:pt idx="4">
                  <c:v>0.222</c:v>
                </c:pt>
                <c:pt idx="5">
                  <c:v>0.222</c:v>
                </c:pt>
                <c:pt idx="6">
                  <c:v>0.222</c:v>
                </c:pt>
                <c:pt idx="7">
                  <c:v>0.222</c:v>
                </c:pt>
                <c:pt idx="8">
                  <c:v>0.222</c:v>
                </c:pt>
                <c:pt idx="9">
                  <c:v>0.222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578944"/>
        <c:axId val="326448888"/>
      </c:lineChart>
      <c:catAx>
        <c:axId val="3255789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26448888"/>
        <c:crosses val="autoZero"/>
        <c:auto val="1"/>
        <c:lblAlgn val="ctr"/>
        <c:lblOffset val="100"/>
        <c:noMultiLvlLbl val="0"/>
      </c:catAx>
      <c:valAx>
        <c:axId val="326448888"/>
        <c:scaling>
          <c:orientation val="minMax"/>
        </c:scaling>
        <c:delete val="0"/>
        <c:axPos val="l"/>
        <c:majorGridlines>
          <c:spPr>
            <a:ln>
              <a:solidFill>
                <a:prstClr val="black">
                  <a:alpha val="10000"/>
                </a:prstClr>
              </a:solidFill>
            </a:ln>
          </c:spPr>
        </c:majorGridlines>
        <c:numFmt formatCode="0.000" sourceLinked="1"/>
        <c:majorTickMark val="out"/>
        <c:minorTickMark val="none"/>
        <c:tickLblPos val="nextTo"/>
        <c:crossAx val="32557894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'PO4'!$C$37</c:f>
              <c:strCache>
                <c:ptCount val="1"/>
                <c:pt idx="0">
                  <c:v>Reported Value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'PO4'!$B$38:$B$45</c:f>
              <c:strCache>
                <c:ptCount val="8"/>
                <c:pt idx="0">
                  <c:v>NWML</c:v>
                </c:pt>
                <c:pt idx="1">
                  <c:v>DCLS</c:v>
                </c:pt>
                <c:pt idx="2">
                  <c:v>OWML</c:v>
                </c:pt>
                <c:pt idx="3">
                  <c:v>DHMH</c:v>
                </c:pt>
                <c:pt idx="4">
                  <c:v>DNREC</c:v>
                </c:pt>
                <c:pt idx="5">
                  <c:v>CBL</c:v>
                </c:pt>
                <c:pt idx="6">
                  <c:v>FairfaxDPW</c:v>
                </c:pt>
                <c:pt idx="7">
                  <c:v>Horn Point</c:v>
                </c:pt>
              </c:strCache>
            </c:strRef>
          </c:cat>
          <c:val>
            <c:numRef>
              <c:f>'PO4'!$C$38:$C$45</c:f>
              <c:numCache>
                <c:formatCode>0.00</c:formatCode>
                <c:ptCount val="8"/>
                <c:pt idx="0" formatCode="0.000">
                  <c:v>0.41699999999999998</c:v>
                </c:pt>
                <c:pt idx="1">
                  <c:v>0.45600000000000002</c:v>
                </c:pt>
                <c:pt idx="2">
                  <c:v>0.44</c:v>
                </c:pt>
                <c:pt idx="3" formatCode="0.000">
                  <c:v>0.49199999999999999</c:v>
                </c:pt>
                <c:pt idx="4" formatCode="0.000">
                  <c:v>0.49</c:v>
                </c:pt>
                <c:pt idx="5" formatCode="0.000">
                  <c:v>0.46</c:v>
                </c:pt>
                <c:pt idx="6" formatCode="0.000">
                  <c:v>0.46300000000000002</c:v>
                </c:pt>
                <c:pt idx="7" formatCode="0.000">
                  <c:v>0.48499999999999999</c:v>
                </c:pt>
              </c:numCache>
            </c:numRef>
          </c:val>
        </c:ser>
        <c:ser>
          <c:idx val="2"/>
          <c:order val="2"/>
          <c:tx>
            <c:strRef>
              <c:f>'PO4'!$H$37</c:f>
              <c:strCache>
                <c:ptCount val="1"/>
                <c:pt idx="0">
                  <c:v>Absolute Z Value </c:v>
                </c:pt>
              </c:strCache>
            </c:strRef>
          </c:tx>
          <c:invertIfNegative val="0"/>
          <c:dLbls>
            <c:dLbl>
              <c:idx val="0"/>
              <c:spPr>
                <a:solidFill>
                  <a:srgbClr val="FFC000"/>
                </a:solidFill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7.526881720430107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9359744292838845E-3"/>
                  <c:y val="-0.164874551971326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098490905001571E-17"/>
                  <c:y val="-0.1827956989247312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7.098490905001571E-17"/>
                  <c:y val="-0.16845878136200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-4.3010752688172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4196981810003142E-16"/>
                  <c:y val="-3.58422939068101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4196981810003142E-16"/>
                  <c:y val="-0.150537634408602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'PO4'!$B$38:$B$45</c:f>
              <c:strCache>
                <c:ptCount val="8"/>
                <c:pt idx="0">
                  <c:v>NWML</c:v>
                </c:pt>
                <c:pt idx="1">
                  <c:v>DCLS</c:v>
                </c:pt>
                <c:pt idx="2">
                  <c:v>OWML</c:v>
                </c:pt>
                <c:pt idx="3">
                  <c:v>DHMH</c:v>
                </c:pt>
                <c:pt idx="4">
                  <c:v>DNREC</c:v>
                </c:pt>
                <c:pt idx="5">
                  <c:v>CBL</c:v>
                </c:pt>
                <c:pt idx="6">
                  <c:v>FairfaxDPW</c:v>
                </c:pt>
                <c:pt idx="7">
                  <c:v>Horn Point</c:v>
                </c:pt>
              </c:strCache>
            </c:strRef>
          </c:cat>
          <c:val>
            <c:numRef>
              <c:f>'PO4'!$H$38:$H$45</c:f>
              <c:numCache>
                <c:formatCode>0.0</c:formatCode>
                <c:ptCount val="8"/>
                <c:pt idx="0">
                  <c:v>1.2368421052631591</c:v>
                </c:pt>
                <c:pt idx="1">
                  <c:v>0.21052631578947387</c:v>
                </c:pt>
                <c:pt idx="2">
                  <c:v>0.63157894736842168</c:v>
                </c:pt>
                <c:pt idx="3">
                  <c:v>0.73684210526315708</c:v>
                </c:pt>
                <c:pt idx="4">
                  <c:v>0.6842105263157886</c:v>
                </c:pt>
                <c:pt idx="5">
                  <c:v>0.10526315789473693</c:v>
                </c:pt>
                <c:pt idx="6">
                  <c:v>2.6315789473684233E-2</c:v>
                </c:pt>
                <c:pt idx="7">
                  <c:v>0.55263157894736747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6449672"/>
        <c:axId val="326450064"/>
      </c:barChart>
      <c:lineChart>
        <c:grouping val="standard"/>
        <c:varyColors val="0"/>
        <c:ser>
          <c:idx val="1"/>
          <c:order val="1"/>
          <c:tx>
            <c:strRef>
              <c:f>'PO4'!$D$37</c:f>
              <c:strCache>
                <c:ptCount val="1"/>
                <c:pt idx="0">
                  <c:v>MPV (0.464)</c:v>
                </c:pt>
              </c:strCache>
            </c:strRef>
          </c:tx>
          <c:spPr>
            <a:ln w="3175">
              <a:solidFill>
                <a:prstClr val="black"/>
              </a:solidFill>
            </a:ln>
          </c:spPr>
          <c:marker>
            <c:symbol val="none"/>
          </c:marker>
          <c:cat>
            <c:strRef>
              <c:f>'PO4'!$B$38:$B$44</c:f>
              <c:strCache>
                <c:ptCount val="7"/>
                <c:pt idx="0">
                  <c:v>NWML</c:v>
                </c:pt>
                <c:pt idx="1">
                  <c:v>DCLS</c:v>
                </c:pt>
                <c:pt idx="2">
                  <c:v>OWML</c:v>
                </c:pt>
                <c:pt idx="3">
                  <c:v>DHMH</c:v>
                </c:pt>
                <c:pt idx="4">
                  <c:v>DNREC</c:v>
                </c:pt>
                <c:pt idx="5">
                  <c:v>CBL</c:v>
                </c:pt>
                <c:pt idx="6">
                  <c:v>FairfaxDPW</c:v>
                </c:pt>
              </c:strCache>
            </c:strRef>
          </c:cat>
          <c:val>
            <c:numRef>
              <c:f>'PO4'!$D$38:$D$45</c:f>
              <c:numCache>
                <c:formatCode>0.000</c:formatCode>
                <c:ptCount val="8"/>
                <c:pt idx="0">
                  <c:v>0.46400000000000002</c:v>
                </c:pt>
                <c:pt idx="1">
                  <c:v>0.46400000000000002</c:v>
                </c:pt>
                <c:pt idx="2">
                  <c:v>0.46400000000000002</c:v>
                </c:pt>
                <c:pt idx="3">
                  <c:v>0.46400000000000002</c:v>
                </c:pt>
                <c:pt idx="4">
                  <c:v>0.46400000000000002</c:v>
                </c:pt>
                <c:pt idx="5">
                  <c:v>0.46400000000000002</c:v>
                </c:pt>
                <c:pt idx="6">
                  <c:v>0.46400000000000002</c:v>
                </c:pt>
                <c:pt idx="7">
                  <c:v>0.46400000000000002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449672"/>
        <c:axId val="326450064"/>
      </c:lineChart>
      <c:catAx>
        <c:axId val="326449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26450064"/>
        <c:crosses val="autoZero"/>
        <c:auto val="1"/>
        <c:lblAlgn val="ctr"/>
        <c:lblOffset val="100"/>
        <c:noMultiLvlLbl val="0"/>
      </c:catAx>
      <c:valAx>
        <c:axId val="326450064"/>
        <c:scaling>
          <c:orientation val="minMax"/>
        </c:scaling>
        <c:delete val="0"/>
        <c:axPos val="l"/>
        <c:majorGridlines>
          <c:spPr>
            <a:ln>
              <a:solidFill>
                <a:prstClr val="black">
                  <a:alpha val="10000"/>
                </a:prstClr>
              </a:solidFill>
            </a:ln>
          </c:spPr>
        </c:majorGridlines>
        <c:numFmt formatCode="0.000" sourceLinked="1"/>
        <c:majorTickMark val="out"/>
        <c:minorTickMark val="none"/>
        <c:tickLblPos val="nextTo"/>
        <c:crossAx val="32644967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'NO2+NO3'!$C$2</c:f>
              <c:strCache>
                <c:ptCount val="1"/>
                <c:pt idx="0">
                  <c:v>Reported Value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'NO2+NO3'!$B$3:$B$12</c:f>
              <c:strCache>
                <c:ptCount val="10"/>
                <c:pt idx="0">
                  <c:v>NWML</c:v>
                </c:pt>
                <c:pt idx="1">
                  <c:v>DCLS</c:v>
                </c:pt>
                <c:pt idx="2">
                  <c:v>PADEP</c:v>
                </c:pt>
                <c:pt idx="3">
                  <c:v>OWML</c:v>
                </c:pt>
                <c:pt idx="4">
                  <c:v>DHMH</c:v>
                </c:pt>
                <c:pt idx="5">
                  <c:v>DNREC</c:v>
                </c:pt>
                <c:pt idx="6">
                  <c:v>ODU</c:v>
                </c:pt>
                <c:pt idx="7">
                  <c:v>CBL</c:v>
                </c:pt>
                <c:pt idx="8">
                  <c:v>FairfaxDPW</c:v>
                </c:pt>
                <c:pt idx="9">
                  <c:v>Horn Point</c:v>
                </c:pt>
              </c:strCache>
            </c:strRef>
          </c:cat>
          <c:val>
            <c:numRef>
              <c:f>'NO2+NO3'!$C$3:$C$12</c:f>
              <c:numCache>
                <c:formatCode>0.000</c:formatCode>
                <c:ptCount val="10"/>
                <c:pt idx="0">
                  <c:v>0.29199999999999998</c:v>
                </c:pt>
                <c:pt idx="1">
                  <c:v>0.30599999999999999</c:v>
                </c:pt>
                <c:pt idx="2">
                  <c:v>0.28999999999999998</c:v>
                </c:pt>
                <c:pt idx="3">
                  <c:v>0.34</c:v>
                </c:pt>
                <c:pt idx="4">
                  <c:v>0.314</c:v>
                </c:pt>
                <c:pt idx="5">
                  <c:v>0.27900000000000003</c:v>
                </c:pt>
                <c:pt idx="6">
                  <c:v>0.31440000000000001</c:v>
                </c:pt>
                <c:pt idx="7">
                  <c:v>0.31</c:v>
                </c:pt>
                <c:pt idx="8">
                  <c:v>0.30599999999999999</c:v>
                </c:pt>
                <c:pt idx="9">
                  <c:v>0.29699999999999999</c:v>
                </c:pt>
              </c:numCache>
            </c:numRef>
          </c:val>
        </c:ser>
        <c:ser>
          <c:idx val="2"/>
          <c:order val="2"/>
          <c:tx>
            <c:strRef>
              <c:f>'NO2+NO3'!$H$2</c:f>
              <c:strCache>
                <c:ptCount val="1"/>
                <c:pt idx="0">
                  <c:v>Absolute Z Value 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1.8851538866374077E-17"/>
                  <c:y val="-0.1488672759811237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2.91262061702198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0997915106370059E-3"/>
                  <c:y val="-0.1682847467612704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r>
                      <a:rPr lang="en-US">
                        <a:solidFill>
                          <a:sysClr val="windowText" lastClr="000000"/>
                        </a:solidFill>
                      </a:rPr>
                      <a:t>1.9</a:t>
                    </a:r>
                  </a:p>
                </c:rich>
              </c:tx>
              <c:spPr>
                <a:solidFill>
                  <a:srgbClr val="FFC000"/>
                </a:solidFill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8.090612825061074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-2.9126206170219868E-2"/>
                </c:manualLayout>
              </c:layout>
              <c:spPr>
                <a:solidFill>
                  <a:srgbClr val="FFC000"/>
                </a:solidFill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"/>
                  <c:y val="-9.06148636406841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056555269922879E-3"/>
                  <c:y val="-4.8543676950366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"/>
                  <c:y val="-2.9126206170219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5081231093099262E-16"/>
                  <c:y val="-0.106796089290806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'NO2+NO3'!$B$3:$B$12</c:f>
              <c:strCache>
                <c:ptCount val="10"/>
                <c:pt idx="0">
                  <c:v>NWML</c:v>
                </c:pt>
                <c:pt idx="1">
                  <c:v>DCLS</c:v>
                </c:pt>
                <c:pt idx="2">
                  <c:v>PADEP</c:v>
                </c:pt>
                <c:pt idx="3">
                  <c:v>OWML</c:v>
                </c:pt>
                <c:pt idx="4">
                  <c:v>DHMH</c:v>
                </c:pt>
                <c:pt idx="5">
                  <c:v>DNREC</c:v>
                </c:pt>
                <c:pt idx="6">
                  <c:v>ODU</c:v>
                </c:pt>
                <c:pt idx="7">
                  <c:v>CBL</c:v>
                </c:pt>
                <c:pt idx="8">
                  <c:v>FairfaxDPW</c:v>
                </c:pt>
                <c:pt idx="9">
                  <c:v>Horn Point</c:v>
                </c:pt>
              </c:strCache>
            </c:strRef>
          </c:cat>
          <c:val>
            <c:numRef>
              <c:f>'NO2+NO3'!$H$3:$H$12</c:f>
              <c:numCache>
                <c:formatCode>0.0</c:formatCode>
                <c:ptCount val="10"/>
                <c:pt idx="0">
                  <c:v>0.88235294117647134</c:v>
                </c:pt>
                <c:pt idx="1">
                  <c:v>5.8823529411764754E-2</c:v>
                </c:pt>
                <c:pt idx="2">
                  <c:v>1.0000000000000009</c:v>
                </c:pt>
                <c:pt idx="3">
                  <c:v>1.9411764705882368</c:v>
                </c:pt>
                <c:pt idx="4">
                  <c:v>0.41176470588235325</c:v>
                </c:pt>
                <c:pt idx="5">
                  <c:v>1.6470588235294099</c:v>
                </c:pt>
                <c:pt idx="6">
                  <c:v>0.43529411764705983</c:v>
                </c:pt>
                <c:pt idx="7">
                  <c:v>0.17647058823529427</c:v>
                </c:pt>
                <c:pt idx="8">
                  <c:v>5.8823529411764754E-2</c:v>
                </c:pt>
                <c:pt idx="9">
                  <c:v>0.58823529411764752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6450848"/>
        <c:axId val="326451240"/>
      </c:barChart>
      <c:lineChart>
        <c:grouping val="standard"/>
        <c:varyColors val="0"/>
        <c:ser>
          <c:idx val="1"/>
          <c:order val="1"/>
          <c:tx>
            <c:strRef>
              <c:f>'NO2+NO3'!$D$2</c:f>
              <c:strCache>
                <c:ptCount val="1"/>
                <c:pt idx="0">
                  <c:v>MPV (0.307)</c:v>
                </c:pt>
              </c:strCache>
            </c:strRef>
          </c:tx>
          <c:spPr>
            <a:ln w="3175">
              <a:solidFill>
                <a:prstClr val="black"/>
              </a:solidFill>
            </a:ln>
          </c:spPr>
          <c:marker>
            <c:symbol val="none"/>
          </c:marker>
          <c:cat>
            <c:strRef>
              <c:f>'NO2+NO3'!$B$3:$B$12</c:f>
              <c:strCache>
                <c:ptCount val="10"/>
                <c:pt idx="0">
                  <c:v>NWML</c:v>
                </c:pt>
                <c:pt idx="1">
                  <c:v>DCLS</c:v>
                </c:pt>
                <c:pt idx="2">
                  <c:v>PADEP</c:v>
                </c:pt>
                <c:pt idx="3">
                  <c:v>OWML</c:v>
                </c:pt>
                <c:pt idx="4">
                  <c:v>DHMH</c:v>
                </c:pt>
                <c:pt idx="5">
                  <c:v>DNREC</c:v>
                </c:pt>
                <c:pt idx="6">
                  <c:v>ODU</c:v>
                </c:pt>
                <c:pt idx="7">
                  <c:v>CBL</c:v>
                </c:pt>
                <c:pt idx="8">
                  <c:v>FairfaxDPW</c:v>
                </c:pt>
                <c:pt idx="9">
                  <c:v>Horn Point</c:v>
                </c:pt>
              </c:strCache>
            </c:strRef>
          </c:cat>
          <c:val>
            <c:numRef>
              <c:f>'NO2+NO3'!$D$3:$D$12</c:f>
              <c:numCache>
                <c:formatCode>0.000</c:formatCode>
                <c:ptCount val="10"/>
                <c:pt idx="0">
                  <c:v>0.307</c:v>
                </c:pt>
                <c:pt idx="1">
                  <c:v>0.307</c:v>
                </c:pt>
                <c:pt idx="2">
                  <c:v>0.307</c:v>
                </c:pt>
                <c:pt idx="3">
                  <c:v>0.307</c:v>
                </c:pt>
                <c:pt idx="4">
                  <c:v>0.307</c:v>
                </c:pt>
                <c:pt idx="5">
                  <c:v>0.307</c:v>
                </c:pt>
                <c:pt idx="6">
                  <c:v>0.307</c:v>
                </c:pt>
                <c:pt idx="7">
                  <c:v>0.307</c:v>
                </c:pt>
                <c:pt idx="8">
                  <c:v>0.307</c:v>
                </c:pt>
                <c:pt idx="9">
                  <c:v>0.307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450848"/>
        <c:axId val="326451240"/>
      </c:lineChart>
      <c:catAx>
        <c:axId val="32645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0"/>
            </a:pPr>
            <a:endParaRPr lang="en-US"/>
          </a:p>
        </c:txPr>
        <c:crossAx val="326451240"/>
        <c:crosses val="autoZero"/>
        <c:auto val="1"/>
        <c:lblAlgn val="ctr"/>
        <c:lblOffset val="100"/>
        <c:noMultiLvlLbl val="0"/>
      </c:catAx>
      <c:valAx>
        <c:axId val="326451240"/>
        <c:scaling>
          <c:orientation val="minMax"/>
        </c:scaling>
        <c:delete val="0"/>
        <c:axPos val="l"/>
        <c:majorGridlines>
          <c:spPr>
            <a:ln>
              <a:solidFill>
                <a:prstClr val="black">
                  <a:alpha val="10000"/>
                </a:prstClr>
              </a:solidFill>
            </a:ln>
          </c:spPr>
        </c:majorGridlines>
        <c:numFmt formatCode="0.000" sourceLinked="1"/>
        <c:majorTickMark val="out"/>
        <c:minorTickMark val="none"/>
        <c:tickLblPos val="nextTo"/>
        <c:crossAx val="32645084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'NO2+NO3'!$C$38</c:f>
              <c:strCache>
                <c:ptCount val="1"/>
                <c:pt idx="0">
                  <c:v>Reported Value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'NO2+NO3'!$B$39:$B$46</c:f>
              <c:strCache>
                <c:ptCount val="8"/>
                <c:pt idx="0">
                  <c:v>NWML</c:v>
                </c:pt>
                <c:pt idx="1">
                  <c:v>DCLS</c:v>
                </c:pt>
                <c:pt idx="2">
                  <c:v>OWML</c:v>
                </c:pt>
                <c:pt idx="3">
                  <c:v>DHMH</c:v>
                </c:pt>
                <c:pt idx="4">
                  <c:v>DNREC</c:v>
                </c:pt>
                <c:pt idx="5">
                  <c:v>CBL</c:v>
                </c:pt>
                <c:pt idx="6">
                  <c:v>FairfaxDPW</c:v>
                </c:pt>
                <c:pt idx="7">
                  <c:v>Horn Point</c:v>
                </c:pt>
              </c:strCache>
            </c:strRef>
          </c:cat>
          <c:val>
            <c:numRef>
              <c:f>'NO2+NO3'!$C$39:$C$46</c:f>
              <c:numCache>
                <c:formatCode>0.000</c:formatCode>
                <c:ptCount val="8"/>
                <c:pt idx="0">
                  <c:v>1.44</c:v>
                </c:pt>
                <c:pt idx="1">
                  <c:v>1.48</c:v>
                </c:pt>
                <c:pt idx="2">
                  <c:v>1.58</c:v>
                </c:pt>
                <c:pt idx="3">
                  <c:v>1.4750000000000001</c:v>
                </c:pt>
                <c:pt idx="4">
                  <c:v>1.419</c:v>
                </c:pt>
                <c:pt idx="5">
                  <c:v>1.5289999999999999</c:v>
                </c:pt>
                <c:pt idx="6">
                  <c:v>1.48</c:v>
                </c:pt>
                <c:pt idx="7">
                  <c:v>1.47</c:v>
                </c:pt>
              </c:numCache>
            </c:numRef>
          </c:val>
        </c:ser>
        <c:ser>
          <c:idx val="2"/>
          <c:order val="2"/>
          <c:tx>
            <c:strRef>
              <c:f>'NO2+NO3'!$H$38</c:f>
              <c:strCache>
                <c:ptCount val="1"/>
                <c:pt idx="0">
                  <c:v>Absolute Z Value 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2870211549456832E-3"/>
                  <c:y val="-0.1055408970976253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3.1662269129287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3.5180299032541711E-2"/>
                </c:manualLayout>
              </c:layout>
              <c:spPr>
                <a:solidFill>
                  <a:srgbClr val="FF0000"/>
                </a:solidFill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3.51802990325418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spPr>
                <a:solidFill>
                  <a:srgbClr val="FFC000"/>
                </a:solidFill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solidFill>
                  <a:srgbClr val="FFC000"/>
                </a:solidFill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-3.8698328935795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2.2870211549456832E-3"/>
                  <c:y val="-4.92524186455584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'NO2+NO3'!$B$39:$B$46</c:f>
              <c:strCache>
                <c:ptCount val="8"/>
                <c:pt idx="0">
                  <c:v>NWML</c:v>
                </c:pt>
                <c:pt idx="1">
                  <c:v>DCLS</c:v>
                </c:pt>
                <c:pt idx="2">
                  <c:v>OWML</c:v>
                </c:pt>
                <c:pt idx="3">
                  <c:v>DHMH</c:v>
                </c:pt>
                <c:pt idx="4">
                  <c:v>DNREC</c:v>
                </c:pt>
                <c:pt idx="5">
                  <c:v>CBL</c:v>
                </c:pt>
                <c:pt idx="6">
                  <c:v>FairfaxDPW</c:v>
                </c:pt>
                <c:pt idx="7">
                  <c:v>Horn Point</c:v>
                </c:pt>
              </c:strCache>
            </c:strRef>
          </c:cat>
          <c:val>
            <c:numRef>
              <c:f>'NO2+NO3'!$H$39:$H$46</c:f>
              <c:numCache>
                <c:formatCode>0.00</c:formatCode>
                <c:ptCount val="8"/>
                <c:pt idx="0">
                  <c:v>0.85106382978723483</c:v>
                </c:pt>
                <c:pt idx="1">
                  <c:v>0</c:v>
                </c:pt>
                <c:pt idx="2">
                  <c:v>2.1276595744680868</c:v>
                </c:pt>
                <c:pt idx="3">
                  <c:v>0.10638297872340199</c:v>
                </c:pt>
                <c:pt idx="4">
                  <c:v>1.2978723404255308</c:v>
                </c:pt>
                <c:pt idx="5">
                  <c:v>1.0425531914893602</c:v>
                </c:pt>
                <c:pt idx="6">
                  <c:v>0</c:v>
                </c:pt>
                <c:pt idx="7">
                  <c:v>0.21276595744680871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6452024"/>
        <c:axId val="326452416"/>
      </c:barChart>
      <c:lineChart>
        <c:grouping val="standard"/>
        <c:varyColors val="0"/>
        <c:ser>
          <c:idx val="1"/>
          <c:order val="1"/>
          <c:tx>
            <c:strRef>
              <c:f>'NO2+NO3'!$D$38</c:f>
              <c:strCache>
                <c:ptCount val="1"/>
                <c:pt idx="0">
                  <c:v>MPV (1.48)</c:v>
                </c:pt>
              </c:strCache>
            </c:strRef>
          </c:tx>
          <c:spPr>
            <a:ln w="3175">
              <a:solidFill>
                <a:prstClr val="black"/>
              </a:solidFill>
            </a:ln>
          </c:spPr>
          <c:marker>
            <c:symbol val="none"/>
          </c:marker>
          <c:cat>
            <c:strRef>
              <c:f>'NO2+NO3'!$B$39:$B$45</c:f>
              <c:strCache>
                <c:ptCount val="7"/>
                <c:pt idx="0">
                  <c:v>NWML</c:v>
                </c:pt>
                <c:pt idx="1">
                  <c:v>DCLS</c:v>
                </c:pt>
                <c:pt idx="2">
                  <c:v>OWML</c:v>
                </c:pt>
                <c:pt idx="3">
                  <c:v>DHMH</c:v>
                </c:pt>
                <c:pt idx="4">
                  <c:v>DNREC</c:v>
                </c:pt>
                <c:pt idx="5">
                  <c:v>CBL</c:v>
                </c:pt>
                <c:pt idx="6">
                  <c:v>FairfaxDPW</c:v>
                </c:pt>
              </c:strCache>
            </c:strRef>
          </c:cat>
          <c:val>
            <c:numRef>
              <c:f>'NO2+NO3'!$D$39:$D$46</c:f>
              <c:numCache>
                <c:formatCode>0.00</c:formatCode>
                <c:ptCount val="8"/>
                <c:pt idx="0">
                  <c:v>1.48</c:v>
                </c:pt>
                <c:pt idx="1">
                  <c:v>1.48</c:v>
                </c:pt>
                <c:pt idx="2">
                  <c:v>1.48</c:v>
                </c:pt>
                <c:pt idx="3">
                  <c:v>1.48</c:v>
                </c:pt>
                <c:pt idx="4">
                  <c:v>1.48</c:v>
                </c:pt>
                <c:pt idx="5">
                  <c:v>1.48</c:v>
                </c:pt>
                <c:pt idx="6">
                  <c:v>1.48</c:v>
                </c:pt>
                <c:pt idx="7">
                  <c:v>1.48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452024"/>
        <c:axId val="326452416"/>
      </c:lineChart>
      <c:catAx>
        <c:axId val="3264520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26452416"/>
        <c:crosses val="autoZero"/>
        <c:auto val="1"/>
        <c:lblAlgn val="ctr"/>
        <c:lblOffset val="100"/>
        <c:noMultiLvlLbl val="0"/>
      </c:catAx>
      <c:valAx>
        <c:axId val="326452416"/>
        <c:scaling>
          <c:orientation val="minMax"/>
        </c:scaling>
        <c:delete val="0"/>
        <c:axPos val="l"/>
        <c:majorGridlines>
          <c:spPr>
            <a:ln>
              <a:solidFill>
                <a:prstClr val="black">
                  <a:alpha val="10000"/>
                </a:prstClr>
              </a:solidFill>
            </a:ln>
          </c:spPr>
        </c:majorGridlines>
        <c:numFmt formatCode="0.000" sourceLinked="1"/>
        <c:majorTickMark val="out"/>
        <c:minorTickMark val="none"/>
        <c:tickLblPos val="nextTo"/>
        <c:crossAx val="32645202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TN!$C$35</c:f>
              <c:strCache>
                <c:ptCount val="1"/>
                <c:pt idx="0">
                  <c:v>Reported Value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TN!$B$36:$B$43</c:f>
              <c:strCache>
                <c:ptCount val="8"/>
                <c:pt idx="0">
                  <c:v>NWML</c:v>
                </c:pt>
                <c:pt idx="1">
                  <c:v>DCLS</c:v>
                </c:pt>
                <c:pt idx="2">
                  <c:v>OWML</c:v>
                </c:pt>
                <c:pt idx="3">
                  <c:v>DHMH</c:v>
                </c:pt>
                <c:pt idx="4">
                  <c:v>DNREC</c:v>
                </c:pt>
                <c:pt idx="5">
                  <c:v>CBL</c:v>
                </c:pt>
                <c:pt idx="6">
                  <c:v>Fairfax DPW</c:v>
                </c:pt>
                <c:pt idx="7">
                  <c:v>Horn Point</c:v>
                </c:pt>
              </c:strCache>
            </c:strRef>
          </c:cat>
          <c:val>
            <c:numRef>
              <c:f>TN!$C$36:$C$43</c:f>
              <c:numCache>
                <c:formatCode>0.00</c:formatCode>
                <c:ptCount val="8"/>
                <c:pt idx="0" formatCode="0.000">
                  <c:v>1.89</c:v>
                </c:pt>
                <c:pt idx="1">
                  <c:v>1.86</c:v>
                </c:pt>
                <c:pt idx="2">
                  <c:v>1.81</c:v>
                </c:pt>
                <c:pt idx="3" formatCode="0.000">
                  <c:v>1.861</c:v>
                </c:pt>
                <c:pt idx="4" formatCode="0.000">
                  <c:v>2.0310000000000001</c:v>
                </c:pt>
                <c:pt idx="5" formatCode="0.000">
                  <c:v>1.8420000000000001</c:v>
                </c:pt>
                <c:pt idx="6" formatCode="0.000">
                  <c:v>1.82</c:v>
                </c:pt>
                <c:pt idx="7" formatCode="0.000">
                  <c:v>1.92</c:v>
                </c:pt>
              </c:numCache>
            </c:numRef>
          </c:val>
        </c:ser>
        <c:ser>
          <c:idx val="2"/>
          <c:order val="2"/>
          <c:tx>
            <c:strRef>
              <c:f>TN!$H$35</c:f>
              <c:strCache>
                <c:ptCount val="1"/>
                <c:pt idx="0">
                  <c:v>Absolute Z Value 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1260439377949678E-3"/>
                  <c:y val="-6.00938967136150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8977021927024397E-17"/>
                  <c:y val="-2.25352112676056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8.63849765258215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3.7558685446009391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>
                        <a:solidFill>
                          <a:sysClr val="windowText" lastClr="000000"/>
                        </a:solidFill>
                      </a:defRPr>
                    </a:pPr>
                    <a:fld id="{30FDDA6C-FA6D-494C-8354-FC48B7E05E5E}" type="VALUE">
                      <a:rPr lang="en-US">
                        <a:solidFill>
                          <a:sysClr val="windowText" lastClr="000000"/>
                        </a:solidFill>
                      </a:rPr>
                      <a:pPr>
                        <a:defRPr>
                          <a:solidFill>
                            <a:sysClr val="windowText" lastClr="000000"/>
                          </a:solidFill>
                        </a:defRPr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-2.1260439377949678E-3"/>
                  <c:y val="-4.1314553990610327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>
                        <a:solidFill>
                          <a:sysClr val="windowText" lastClr="000000"/>
                        </a:solidFill>
                      </a:defRPr>
                    </a:pPr>
                    <a:fld id="{B4747D33-AD2E-4470-99E6-68B7756B990F}" type="VALUE">
                      <a:rPr lang="en-US">
                        <a:solidFill>
                          <a:sysClr val="windowText" lastClr="000000"/>
                        </a:solidFill>
                      </a:rPr>
                      <a:pPr>
                        <a:defRPr>
                          <a:solidFill>
                            <a:sysClr val="windowText" lastClr="000000"/>
                          </a:solidFill>
                        </a:defRPr>
                      </a:pPr>
                      <a:t>[VALUE]</a:t>
                    </a:fld>
                    <a:endParaRPr lang="en-US"/>
                  </a:p>
                </c:rich>
              </c:tx>
              <c:spPr>
                <a:solidFill>
                  <a:srgbClr val="FF0000"/>
                </a:solidFill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5"/>
              <c:layout>
                <c:manualLayout>
                  <c:x val="-1.5590808770809759E-16"/>
                  <c:y val="-4.507042253521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"/>
                  <c:y val="-6.7605633802816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2.1260439377949678E-3"/>
                  <c:y val="-9.38967136150234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TN!$B$36:$B$43</c:f>
              <c:strCache>
                <c:ptCount val="8"/>
                <c:pt idx="0">
                  <c:v>NWML</c:v>
                </c:pt>
                <c:pt idx="1">
                  <c:v>DCLS</c:v>
                </c:pt>
                <c:pt idx="2">
                  <c:v>OWML</c:v>
                </c:pt>
                <c:pt idx="3">
                  <c:v>DHMH</c:v>
                </c:pt>
                <c:pt idx="4">
                  <c:v>DNREC</c:v>
                </c:pt>
                <c:pt idx="5">
                  <c:v>CBL</c:v>
                </c:pt>
                <c:pt idx="6">
                  <c:v>Fairfax DPW</c:v>
                </c:pt>
                <c:pt idx="7">
                  <c:v>Horn Point</c:v>
                </c:pt>
              </c:strCache>
            </c:strRef>
          </c:cat>
          <c:val>
            <c:numRef>
              <c:f>TN!$H$36:$H$43</c:f>
              <c:numCache>
                <c:formatCode>0.00</c:formatCode>
                <c:ptCount val="8"/>
                <c:pt idx="0">
                  <c:v>0.39473684210526061</c:v>
                </c:pt>
                <c:pt idx="1">
                  <c:v>0</c:v>
                </c:pt>
                <c:pt idx="2">
                  <c:v>0.65789473684210587</c:v>
                </c:pt>
                <c:pt idx="3">
                  <c:v>1.3157894736840656E-2</c:v>
                </c:pt>
                <c:pt idx="4">
                  <c:v>2.2500000000000004</c:v>
                </c:pt>
                <c:pt idx="5">
                  <c:v>0.2368421052631581</c:v>
                </c:pt>
                <c:pt idx="6">
                  <c:v>0.52631578947368474</c:v>
                </c:pt>
                <c:pt idx="7">
                  <c:v>0.78947368421052411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4327280"/>
        <c:axId val="323178520"/>
      </c:barChart>
      <c:lineChart>
        <c:grouping val="standard"/>
        <c:varyColors val="0"/>
        <c:ser>
          <c:idx val="1"/>
          <c:order val="1"/>
          <c:tx>
            <c:strRef>
              <c:f>TN!$D$35</c:f>
              <c:strCache>
                <c:ptCount val="1"/>
                <c:pt idx="0">
                  <c:v>MPV (1.86)</c:v>
                </c:pt>
              </c:strCache>
            </c:strRef>
          </c:tx>
          <c:spPr>
            <a:ln w="3175">
              <a:solidFill>
                <a:schemeClr val="tx1"/>
              </a:solidFill>
            </a:ln>
          </c:spPr>
          <c:marker>
            <c:symbol val="none"/>
          </c:marker>
          <c:val>
            <c:numRef>
              <c:f>TN!$D$36:$D$43</c:f>
              <c:numCache>
                <c:formatCode>0.00</c:formatCode>
                <c:ptCount val="8"/>
                <c:pt idx="0">
                  <c:v>1.86</c:v>
                </c:pt>
                <c:pt idx="1">
                  <c:v>1.86</c:v>
                </c:pt>
                <c:pt idx="2">
                  <c:v>1.86</c:v>
                </c:pt>
                <c:pt idx="3">
                  <c:v>1.86</c:v>
                </c:pt>
                <c:pt idx="4">
                  <c:v>1.86</c:v>
                </c:pt>
                <c:pt idx="5">
                  <c:v>1.86</c:v>
                </c:pt>
                <c:pt idx="6">
                  <c:v>1.86</c:v>
                </c:pt>
                <c:pt idx="7">
                  <c:v>1.86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327280"/>
        <c:axId val="323178520"/>
      </c:lineChart>
      <c:catAx>
        <c:axId val="324327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23178520"/>
        <c:crosses val="autoZero"/>
        <c:auto val="1"/>
        <c:lblAlgn val="ctr"/>
        <c:lblOffset val="100"/>
        <c:noMultiLvlLbl val="0"/>
      </c:catAx>
      <c:valAx>
        <c:axId val="323178520"/>
        <c:scaling>
          <c:orientation val="minMax"/>
        </c:scaling>
        <c:delete val="0"/>
        <c:axPos val="l"/>
        <c:majorGridlines>
          <c:spPr>
            <a:ln>
              <a:solidFill>
                <a:prstClr val="black">
                  <a:alpha val="10000"/>
                </a:prstClr>
              </a:solidFill>
            </a:ln>
          </c:spPr>
        </c:majorGridlines>
        <c:numFmt formatCode="0.000" sourceLinked="1"/>
        <c:majorTickMark val="out"/>
        <c:minorTickMark val="none"/>
        <c:tickLblPos val="nextTo"/>
        <c:crossAx val="32432728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TP!$C$2</c:f>
              <c:strCache>
                <c:ptCount val="1"/>
                <c:pt idx="0">
                  <c:v>Reported Value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TP!$B$3:$B$12</c:f>
              <c:strCache>
                <c:ptCount val="10"/>
                <c:pt idx="0">
                  <c:v>NWML</c:v>
                </c:pt>
                <c:pt idx="1">
                  <c:v>DCLS</c:v>
                </c:pt>
                <c:pt idx="2">
                  <c:v>PADEP</c:v>
                </c:pt>
                <c:pt idx="3">
                  <c:v>OWML</c:v>
                </c:pt>
                <c:pt idx="4">
                  <c:v>DHMH</c:v>
                </c:pt>
                <c:pt idx="5">
                  <c:v>DNREC</c:v>
                </c:pt>
                <c:pt idx="6">
                  <c:v>ODU</c:v>
                </c:pt>
                <c:pt idx="7">
                  <c:v>CBL</c:v>
                </c:pt>
                <c:pt idx="8">
                  <c:v>FairfaxDPW</c:v>
                </c:pt>
                <c:pt idx="9">
                  <c:v>Horn Point</c:v>
                </c:pt>
              </c:strCache>
            </c:strRef>
          </c:cat>
          <c:val>
            <c:numRef>
              <c:f>TP!$C$3:$C$12</c:f>
              <c:numCache>
                <c:formatCode>0.000</c:formatCode>
                <c:ptCount val="10"/>
                <c:pt idx="0">
                  <c:v>0.247</c:v>
                </c:pt>
                <c:pt idx="1">
                  <c:v>0.23699999999999999</c:v>
                </c:pt>
                <c:pt idx="2">
                  <c:v>0.26200000000000001</c:v>
                </c:pt>
                <c:pt idx="3">
                  <c:v>0.25</c:v>
                </c:pt>
                <c:pt idx="4">
                  <c:v>0.24299999999999999</c:v>
                </c:pt>
                <c:pt idx="5">
                  <c:v>0.24099999999999999</c:v>
                </c:pt>
                <c:pt idx="6">
                  <c:v>0.24590000000000001</c:v>
                </c:pt>
                <c:pt idx="7">
                  <c:v>0.23860000000000001</c:v>
                </c:pt>
                <c:pt idx="8">
                  <c:v>0.24099999999999999</c:v>
                </c:pt>
                <c:pt idx="9">
                  <c:v>0.24</c:v>
                </c:pt>
              </c:numCache>
            </c:numRef>
          </c:val>
        </c:ser>
        <c:ser>
          <c:idx val="2"/>
          <c:order val="2"/>
          <c:tx>
            <c:strRef>
              <c:f>TP!$H$2</c:f>
              <c:strCache>
                <c:ptCount val="1"/>
                <c:pt idx="0">
                  <c:v>Absolute Z Value 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-8.3550913838120106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>
                        <a:solidFill>
                          <a:sysClr val="windowText" lastClr="000000"/>
                        </a:solidFill>
                      </a:defRPr>
                    </a:pPr>
                    <a:fld id="{FEA386C9-7E1F-44FB-AE99-268D4B9DFB59}" type="VALUE">
                      <a:rPr lang="en-US">
                        <a:solidFill>
                          <a:sysClr val="windowText" lastClr="000000"/>
                        </a:solidFill>
                      </a:rPr>
                      <a:pPr>
                        <a:defRPr>
                          <a:solidFill>
                            <a:sysClr val="windowText" lastClr="000000"/>
                          </a:solidFill>
                        </a:defRPr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0"/>
                  <c:y val="-0.118363794604003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5530603053316587E-7"/>
                  <c:y val="-4.0404329624086306E-2"/>
                </c:manualLayout>
              </c:layout>
              <c:spPr>
                <a:solidFill>
                  <a:srgbClr val="FF0000"/>
                </a:solidFill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0.132288946910356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3.13315926892951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-5.91818973020018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9612279139869576E-3"/>
                  <c:y val="-6.61444734551784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9612279139870296E-3"/>
                  <c:y val="-9.05134899912968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"/>
                  <c:y val="-6.26631853785901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"/>
                  <c:y val="-7.31070496083550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TP!$H$3:$H$12</c:f>
              <c:numCache>
                <c:formatCode>0.00</c:formatCode>
                <c:ptCount val="10"/>
                <c:pt idx="0">
                  <c:v>0.44444444444444486</c:v>
                </c:pt>
                <c:pt idx="1">
                  <c:v>0.6666666666666673</c:v>
                </c:pt>
                <c:pt idx="2">
                  <c:v>2.1111111111111129</c:v>
                </c:pt>
                <c:pt idx="3">
                  <c:v>0.77777777777777857</c:v>
                </c:pt>
                <c:pt idx="4">
                  <c:v>0</c:v>
                </c:pt>
                <c:pt idx="5">
                  <c:v>0.22222222222222243</c:v>
                </c:pt>
                <c:pt idx="6">
                  <c:v>0.32222222222222374</c:v>
                </c:pt>
                <c:pt idx="7">
                  <c:v>0.48888888888888749</c:v>
                </c:pt>
                <c:pt idx="8">
                  <c:v>0.22222222222222243</c:v>
                </c:pt>
                <c:pt idx="9">
                  <c:v>0.33333333333333365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3179696"/>
        <c:axId val="323180088"/>
      </c:barChart>
      <c:lineChart>
        <c:grouping val="standard"/>
        <c:varyColors val="0"/>
        <c:ser>
          <c:idx val="1"/>
          <c:order val="1"/>
          <c:tx>
            <c:strRef>
              <c:f>TP!$D$2</c:f>
              <c:strCache>
                <c:ptCount val="1"/>
                <c:pt idx="0">
                  <c:v>MPV (0.243)</c:v>
                </c:pt>
              </c:strCache>
            </c:strRef>
          </c:tx>
          <c:spPr>
            <a:ln w="3175">
              <a:solidFill>
                <a:prstClr val="black"/>
              </a:solidFill>
            </a:ln>
          </c:spPr>
          <c:marker>
            <c:symbol val="none"/>
          </c:marker>
          <c:val>
            <c:numRef>
              <c:f>TP!$D$3:$D$12</c:f>
              <c:numCache>
                <c:formatCode>0.000</c:formatCode>
                <c:ptCount val="10"/>
                <c:pt idx="0">
                  <c:v>0.24299999999999999</c:v>
                </c:pt>
                <c:pt idx="1">
                  <c:v>0.24299999999999999</c:v>
                </c:pt>
                <c:pt idx="2">
                  <c:v>0.24299999999999999</c:v>
                </c:pt>
                <c:pt idx="3">
                  <c:v>0.24299999999999999</c:v>
                </c:pt>
                <c:pt idx="4">
                  <c:v>0.24299999999999999</c:v>
                </c:pt>
                <c:pt idx="5">
                  <c:v>0.24299999999999999</c:v>
                </c:pt>
                <c:pt idx="6">
                  <c:v>0.24299999999999999</c:v>
                </c:pt>
                <c:pt idx="7">
                  <c:v>0.24299999999999999</c:v>
                </c:pt>
                <c:pt idx="8">
                  <c:v>0.24299999999999999</c:v>
                </c:pt>
                <c:pt idx="9">
                  <c:v>0.24299999999999999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179696"/>
        <c:axId val="323180088"/>
      </c:lineChart>
      <c:catAx>
        <c:axId val="3231796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23180088"/>
        <c:crosses val="autoZero"/>
        <c:auto val="1"/>
        <c:lblAlgn val="ctr"/>
        <c:lblOffset val="100"/>
        <c:noMultiLvlLbl val="0"/>
      </c:catAx>
      <c:valAx>
        <c:axId val="323180088"/>
        <c:scaling>
          <c:orientation val="minMax"/>
        </c:scaling>
        <c:delete val="0"/>
        <c:axPos val="l"/>
        <c:majorGridlines>
          <c:spPr>
            <a:ln>
              <a:solidFill>
                <a:prstClr val="black">
                  <a:alpha val="10000"/>
                </a:prstClr>
              </a:solidFill>
            </a:ln>
          </c:spPr>
        </c:majorGridlines>
        <c:numFmt formatCode="0.000" sourceLinked="1"/>
        <c:majorTickMark val="out"/>
        <c:minorTickMark val="none"/>
        <c:tickLblPos val="nextTo"/>
        <c:crossAx val="32317969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TP!$C$36</c:f>
              <c:strCache>
                <c:ptCount val="1"/>
                <c:pt idx="0">
                  <c:v>Reported Value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TP!$B$37:$B$44</c:f>
              <c:strCache>
                <c:ptCount val="8"/>
                <c:pt idx="0">
                  <c:v>NWML</c:v>
                </c:pt>
                <c:pt idx="1">
                  <c:v>DCLS</c:v>
                </c:pt>
                <c:pt idx="2">
                  <c:v>OWML</c:v>
                </c:pt>
                <c:pt idx="3">
                  <c:v>DHMH</c:v>
                </c:pt>
                <c:pt idx="4">
                  <c:v>DNREC</c:v>
                </c:pt>
                <c:pt idx="5">
                  <c:v>CBL</c:v>
                </c:pt>
                <c:pt idx="6">
                  <c:v>FairfaxDPW</c:v>
                </c:pt>
                <c:pt idx="7">
                  <c:v>Horn Point</c:v>
                </c:pt>
              </c:strCache>
            </c:strRef>
          </c:cat>
          <c:val>
            <c:numRef>
              <c:f>TP!$C$37:$C$44</c:f>
              <c:numCache>
                <c:formatCode>0.000</c:formatCode>
                <c:ptCount val="8"/>
                <c:pt idx="0">
                  <c:v>0.47799999999999998</c:v>
                </c:pt>
                <c:pt idx="1">
                  <c:v>0.47</c:v>
                </c:pt>
                <c:pt idx="2">
                  <c:v>0.54</c:v>
                </c:pt>
                <c:pt idx="3">
                  <c:v>0.497</c:v>
                </c:pt>
                <c:pt idx="4">
                  <c:v>0.502</c:v>
                </c:pt>
                <c:pt idx="5">
                  <c:v>0.49559999999999998</c:v>
                </c:pt>
                <c:pt idx="6">
                  <c:v>0.504</c:v>
                </c:pt>
                <c:pt idx="7">
                  <c:v>0.49099999999999999</c:v>
                </c:pt>
              </c:numCache>
            </c:numRef>
          </c:val>
        </c:ser>
        <c:ser>
          <c:idx val="2"/>
          <c:order val="2"/>
          <c:tx>
            <c:strRef>
              <c:f>TP!$H$36</c:f>
              <c:strCache>
                <c:ptCount val="1"/>
                <c:pt idx="0">
                  <c:v>Absolute Z Value 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-0.106519742883379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spPr>
                <a:solidFill>
                  <a:srgbClr val="FFCC00"/>
                </a:solidFill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solidFill>
                  <a:srgbClr val="FF0000"/>
                </a:solidFill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6.61157024793388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8.815426997245179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7537201855314502E-16"/>
                  <c:y val="-5.50964187327825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"/>
                  <c:y val="-9.91735537190082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-2.93847566574839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TP!$B$37:$B$44</c:f>
              <c:strCache>
                <c:ptCount val="8"/>
                <c:pt idx="0">
                  <c:v>NWML</c:v>
                </c:pt>
                <c:pt idx="1">
                  <c:v>DCLS</c:v>
                </c:pt>
                <c:pt idx="2">
                  <c:v>OWML</c:v>
                </c:pt>
                <c:pt idx="3">
                  <c:v>DHMH</c:v>
                </c:pt>
                <c:pt idx="4">
                  <c:v>DNREC</c:v>
                </c:pt>
                <c:pt idx="5">
                  <c:v>CBL</c:v>
                </c:pt>
                <c:pt idx="6">
                  <c:v>FairfaxDPW</c:v>
                </c:pt>
                <c:pt idx="7">
                  <c:v>Horn Point</c:v>
                </c:pt>
              </c:strCache>
            </c:strRef>
          </c:cat>
          <c:val>
            <c:numRef>
              <c:f>TP!$H$37:$H$44</c:f>
              <c:numCache>
                <c:formatCode>0.00</c:formatCode>
                <c:ptCount val="8"/>
                <c:pt idx="0">
                  <c:v>0.76470588235294179</c:v>
                </c:pt>
                <c:pt idx="1">
                  <c:v>1.2352941176470598</c:v>
                </c:pt>
                <c:pt idx="2">
                  <c:v>2.8823529411764728</c:v>
                </c:pt>
                <c:pt idx="3">
                  <c:v>0.35294117647058854</c:v>
                </c:pt>
                <c:pt idx="4">
                  <c:v>0.64705882352941224</c:v>
                </c:pt>
                <c:pt idx="5">
                  <c:v>0.27058823529411724</c:v>
                </c:pt>
                <c:pt idx="6">
                  <c:v>0.76470588235294179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3073760"/>
        <c:axId val="264680688"/>
      </c:barChart>
      <c:lineChart>
        <c:grouping val="standard"/>
        <c:varyColors val="0"/>
        <c:ser>
          <c:idx val="1"/>
          <c:order val="1"/>
          <c:tx>
            <c:strRef>
              <c:f>TP!$D$36</c:f>
              <c:strCache>
                <c:ptCount val="1"/>
                <c:pt idx="0">
                  <c:v>MPV (0.491)</c:v>
                </c:pt>
              </c:strCache>
            </c:strRef>
          </c:tx>
          <c:spPr>
            <a:ln w="3175">
              <a:solidFill>
                <a:prstClr val="black"/>
              </a:solidFill>
            </a:ln>
          </c:spPr>
          <c:marker>
            <c:symbol val="none"/>
          </c:marker>
          <c:cat>
            <c:strRef>
              <c:f>TP!$B$37:$B$43</c:f>
              <c:strCache>
                <c:ptCount val="7"/>
                <c:pt idx="0">
                  <c:v>NWML</c:v>
                </c:pt>
                <c:pt idx="1">
                  <c:v>DCLS</c:v>
                </c:pt>
                <c:pt idx="2">
                  <c:v>OWML</c:v>
                </c:pt>
                <c:pt idx="3">
                  <c:v>DHMH</c:v>
                </c:pt>
                <c:pt idx="4">
                  <c:v>DNREC</c:v>
                </c:pt>
                <c:pt idx="5">
                  <c:v>CBL</c:v>
                </c:pt>
                <c:pt idx="6">
                  <c:v>FairfaxDPW</c:v>
                </c:pt>
              </c:strCache>
            </c:strRef>
          </c:cat>
          <c:val>
            <c:numRef>
              <c:f>TP!$D$37:$D$44</c:f>
              <c:numCache>
                <c:formatCode>0.000</c:formatCode>
                <c:ptCount val="8"/>
                <c:pt idx="0">
                  <c:v>0.49099999999999999</c:v>
                </c:pt>
                <c:pt idx="1">
                  <c:v>0.49099999999999999</c:v>
                </c:pt>
                <c:pt idx="2">
                  <c:v>0.49099999999999999</c:v>
                </c:pt>
                <c:pt idx="3">
                  <c:v>0.49099999999999999</c:v>
                </c:pt>
                <c:pt idx="4">
                  <c:v>0.49099999999999999</c:v>
                </c:pt>
                <c:pt idx="5">
                  <c:v>0.49099999999999999</c:v>
                </c:pt>
                <c:pt idx="6">
                  <c:v>0.49099999999999999</c:v>
                </c:pt>
                <c:pt idx="7">
                  <c:v>0.49099999999999999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073760"/>
        <c:axId val="264680688"/>
      </c:lineChart>
      <c:catAx>
        <c:axId val="3230737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64680688"/>
        <c:crosses val="autoZero"/>
        <c:auto val="1"/>
        <c:lblAlgn val="ctr"/>
        <c:lblOffset val="100"/>
        <c:noMultiLvlLbl val="0"/>
      </c:catAx>
      <c:valAx>
        <c:axId val="264680688"/>
        <c:scaling>
          <c:orientation val="minMax"/>
        </c:scaling>
        <c:delete val="0"/>
        <c:axPos val="l"/>
        <c:majorGridlines>
          <c:spPr>
            <a:ln>
              <a:solidFill>
                <a:prstClr val="black">
                  <a:alpha val="10000"/>
                </a:prstClr>
              </a:solidFill>
            </a:ln>
          </c:spPr>
        </c:majorGridlines>
        <c:numFmt formatCode="0.000" sourceLinked="1"/>
        <c:majorTickMark val="out"/>
        <c:minorTickMark val="none"/>
        <c:tickLblPos val="nextTo"/>
        <c:spPr>
          <a:noFill/>
        </c:spPr>
        <c:crossAx val="32307376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TKN!$C$2</c:f>
              <c:strCache>
                <c:ptCount val="1"/>
                <c:pt idx="0">
                  <c:v>Reported Value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TKN!$B$3:$B$5</c:f>
              <c:strCache>
                <c:ptCount val="3"/>
                <c:pt idx="0">
                  <c:v>NWML</c:v>
                </c:pt>
                <c:pt idx="1">
                  <c:v>DCLS</c:v>
                </c:pt>
                <c:pt idx="2">
                  <c:v>FairfaxDPW</c:v>
                </c:pt>
              </c:strCache>
            </c:strRef>
          </c:cat>
          <c:val>
            <c:numRef>
              <c:f>TKN!$C$3:$C$5</c:f>
              <c:numCache>
                <c:formatCode>0.000</c:formatCode>
                <c:ptCount val="3"/>
                <c:pt idx="0">
                  <c:v>0.14399999999999999</c:v>
                </c:pt>
                <c:pt idx="1">
                  <c:v>0.13</c:v>
                </c:pt>
                <c:pt idx="2">
                  <c:v>0.31</c:v>
                </c:pt>
              </c:numCache>
            </c:numRef>
          </c:val>
        </c:ser>
        <c:ser>
          <c:idx val="2"/>
          <c:order val="2"/>
          <c:tx>
            <c:strRef>
              <c:f>TKN!$H$2</c:f>
              <c:strCache>
                <c:ptCount val="1"/>
                <c:pt idx="0">
                  <c:v>Absolute Z Value 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5.404844102166048E-3"/>
                  <c:y val="-7.87037037037037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7024220510830114E-3"/>
                  <c:y val="-0.1018518518518519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spPr>
                <a:solidFill>
                  <a:srgbClr val="FF0000"/>
                </a:solidFill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TKN!$H$3:$H$5</c:f>
              <c:numCache>
                <c:formatCode>0.00</c:formatCode>
                <c:ptCount val="3"/>
                <c:pt idx="0">
                  <c:v>0.38297872340425565</c:v>
                </c:pt>
                <c:pt idx="1">
                  <c:v>0.68085106382978722</c:v>
                </c:pt>
                <c:pt idx="2">
                  <c:v>3.1489361702127656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2535616"/>
        <c:axId val="322536008"/>
      </c:barChart>
      <c:lineChart>
        <c:grouping val="standard"/>
        <c:varyColors val="0"/>
        <c:ser>
          <c:idx val="1"/>
          <c:order val="1"/>
          <c:tx>
            <c:strRef>
              <c:f>TKN!$D$2</c:f>
              <c:strCache>
                <c:ptCount val="1"/>
                <c:pt idx="0">
                  <c:v>MPV (0.162)</c:v>
                </c:pt>
              </c:strCache>
            </c:strRef>
          </c:tx>
          <c:spPr>
            <a:ln w="3175">
              <a:solidFill>
                <a:prstClr val="black"/>
              </a:solidFill>
            </a:ln>
          </c:spPr>
          <c:marker>
            <c:symbol val="none"/>
          </c:marker>
          <c:val>
            <c:numRef>
              <c:f>TKN!$D$3:$D$5</c:f>
              <c:numCache>
                <c:formatCode>0.000</c:formatCode>
                <c:ptCount val="3"/>
                <c:pt idx="0">
                  <c:v>0.16200000000000001</c:v>
                </c:pt>
                <c:pt idx="1">
                  <c:v>0.16200000000000001</c:v>
                </c:pt>
                <c:pt idx="2">
                  <c:v>0.16200000000000001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2535616"/>
        <c:axId val="322536008"/>
      </c:lineChart>
      <c:catAx>
        <c:axId val="322535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22536008"/>
        <c:crosses val="autoZero"/>
        <c:auto val="1"/>
        <c:lblAlgn val="ctr"/>
        <c:lblOffset val="100"/>
        <c:noMultiLvlLbl val="0"/>
      </c:catAx>
      <c:valAx>
        <c:axId val="322536008"/>
        <c:scaling>
          <c:orientation val="minMax"/>
        </c:scaling>
        <c:delete val="0"/>
        <c:axPos val="l"/>
        <c:majorGridlines>
          <c:spPr>
            <a:ln>
              <a:solidFill>
                <a:prstClr val="black">
                  <a:alpha val="10000"/>
                </a:prstClr>
              </a:solidFill>
            </a:ln>
          </c:spPr>
        </c:majorGridlines>
        <c:numFmt formatCode="0.000" sourceLinked="1"/>
        <c:majorTickMark val="out"/>
        <c:minorTickMark val="none"/>
        <c:tickLblPos val="nextTo"/>
        <c:crossAx val="32253561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TKN!$C$27</c:f>
              <c:strCache>
                <c:ptCount val="1"/>
                <c:pt idx="0">
                  <c:v>Reported Value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TKN!$B$28:$B$30</c:f>
              <c:strCache>
                <c:ptCount val="3"/>
                <c:pt idx="0">
                  <c:v>NWML</c:v>
                </c:pt>
                <c:pt idx="1">
                  <c:v>DCLS</c:v>
                </c:pt>
                <c:pt idx="2">
                  <c:v>FairfaxDPW</c:v>
                </c:pt>
              </c:strCache>
            </c:strRef>
          </c:cat>
          <c:val>
            <c:numRef>
              <c:f>TKN!$C$28:$C$30</c:f>
              <c:numCache>
                <c:formatCode>0.000</c:formatCode>
                <c:ptCount val="3"/>
                <c:pt idx="0">
                  <c:v>0.40699999999999997</c:v>
                </c:pt>
                <c:pt idx="1">
                  <c:v>0.32</c:v>
                </c:pt>
                <c:pt idx="2">
                  <c:v>0.33700000000000002</c:v>
                </c:pt>
              </c:numCache>
            </c:numRef>
          </c:val>
        </c:ser>
        <c:ser>
          <c:idx val="2"/>
          <c:order val="2"/>
          <c:tx>
            <c:strRef>
              <c:f>TKN!$H$27</c:f>
              <c:strCache>
                <c:ptCount val="1"/>
                <c:pt idx="0">
                  <c:v>Absolute Z Value 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0"/>
                  <c:y val="-4.6296296296296294E-2"/>
                </c:manualLayout>
              </c:layout>
              <c:spPr>
                <a:solidFill>
                  <a:srgbClr val="FFCC00"/>
                </a:solidFill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>
                        <a:solidFill>
                          <a:sysClr val="windowText" lastClr="000000"/>
                        </a:solidFill>
                      </a:defRPr>
                    </a:pPr>
                    <a:fld id="{6E0306AF-A03A-4BCD-AD5A-327CF96E012D}" type="VALUE">
                      <a:rPr lang="en-US">
                        <a:solidFill>
                          <a:sysClr val="windowText" lastClr="000000"/>
                        </a:solidFill>
                      </a:rPr>
                      <a:pPr>
                        <a:defRPr>
                          <a:solidFill>
                            <a:sysClr val="windowText" lastClr="000000"/>
                          </a:solidFill>
                        </a:defRPr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TKN!$H$28:$H$30</c:f>
              <c:numCache>
                <c:formatCode>0.00</c:formatCode>
                <c:ptCount val="3"/>
                <c:pt idx="0">
                  <c:v>0.22727272727272663</c:v>
                </c:pt>
                <c:pt idx="1">
                  <c:v>1.0909090909090911</c:v>
                </c:pt>
                <c:pt idx="2">
                  <c:v>0.83333333333333315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2537184"/>
        <c:axId val="325575416"/>
      </c:barChart>
      <c:lineChart>
        <c:grouping val="standard"/>
        <c:varyColors val="0"/>
        <c:ser>
          <c:idx val="1"/>
          <c:order val="1"/>
          <c:tx>
            <c:strRef>
              <c:f>TKN!$D$27</c:f>
              <c:strCache>
                <c:ptCount val="1"/>
                <c:pt idx="0">
                  <c:v>MPV (0.392)</c:v>
                </c:pt>
              </c:strCache>
            </c:strRef>
          </c:tx>
          <c:spPr>
            <a:ln w="3175">
              <a:solidFill>
                <a:prstClr val="black"/>
              </a:solidFill>
            </a:ln>
          </c:spPr>
          <c:marker>
            <c:symbol val="none"/>
          </c:marker>
          <c:val>
            <c:numRef>
              <c:f>TKN!$D$28:$D$30</c:f>
              <c:numCache>
                <c:formatCode>0.000</c:formatCode>
                <c:ptCount val="3"/>
                <c:pt idx="0">
                  <c:v>0.39200000000000002</c:v>
                </c:pt>
                <c:pt idx="1">
                  <c:v>0.39200000000000002</c:v>
                </c:pt>
                <c:pt idx="2">
                  <c:v>0.39200000000000002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2537184"/>
        <c:axId val="325575416"/>
      </c:lineChart>
      <c:catAx>
        <c:axId val="3225371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25575416"/>
        <c:crosses val="autoZero"/>
        <c:auto val="1"/>
        <c:lblAlgn val="ctr"/>
        <c:lblOffset val="100"/>
        <c:noMultiLvlLbl val="0"/>
      </c:catAx>
      <c:valAx>
        <c:axId val="325575416"/>
        <c:scaling>
          <c:orientation val="minMax"/>
        </c:scaling>
        <c:delete val="0"/>
        <c:axPos val="l"/>
        <c:majorGridlines>
          <c:spPr>
            <a:ln>
              <a:solidFill>
                <a:prstClr val="black">
                  <a:alpha val="10000"/>
                </a:prstClr>
              </a:solidFill>
            </a:ln>
          </c:spPr>
        </c:majorGridlines>
        <c:numFmt formatCode="0.000" sourceLinked="1"/>
        <c:majorTickMark val="out"/>
        <c:minorTickMark val="none"/>
        <c:tickLblPos val="nextTo"/>
        <c:crossAx val="32253718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'NH3'!$C$2</c:f>
              <c:strCache>
                <c:ptCount val="1"/>
                <c:pt idx="0">
                  <c:v>Reported Value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'NH3'!$B$3:$B$12</c:f>
              <c:strCache>
                <c:ptCount val="10"/>
                <c:pt idx="0">
                  <c:v>NWML</c:v>
                </c:pt>
                <c:pt idx="1">
                  <c:v>DCLS</c:v>
                </c:pt>
                <c:pt idx="2">
                  <c:v>PADEP</c:v>
                </c:pt>
                <c:pt idx="3">
                  <c:v>OWML</c:v>
                </c:pt>
                <c:pt idx="4">
                  <c:v>DHMH</c:v>
                </c:pt>
                <c:pt idx="5">
                  <c:v>DNREC</c:v>
                </c:pt>
                <c:pt idx="6">
                  <c:v>ODU</c:v>
                </c:pt>
                <c:pt idx="7">
                  <c:v>CBL</c:v>
                </c:pt>
                <c:pt idx="8">
                  <c:v>FairfaxDPW</c:v>
                </c:pt>
                <c:pt idx="9">
                  <c:v>Horn Point </c:v>
                </c:pt>
              </c:strCache>
            </c:strRef>
          </c:cat>
          <c:val>
            <c:numRef>
              <c:f>'NH3'!$C$3:$C$12</c:f>
              <c:numCache>
                <c:formatCode>0.000</c:formatCode>
                <c:ptCount val="10"/>
                <c:pt idx="0">
                  <c:v>0.13</c:v>
                </c:pt>
                <c:pt idx="1">
                  <c:v>0.13100000000000001</c:v>
                </c:pt>
                <c:pt idx="2">
                  <c:v>0.14000000000000001</c:v>
                </c:pt>
                <c:pt idx="3">
                  <c:v>0.15</c:v>
                </c:pt>
                <c:pt idx="4">
                  <c:v>0.13400000000000001</c:v>
                </c:pt>
                <c:pt idx="5">
                  <c:v>0.13420000000000001</c:v>
                </c:pt>
                <c:pt idx="6">
                  <c:v>0.13619999999999999</c:v>
                </c:pt>
                <c:pt idx="7">
                  <c:v>0.125</c:v>
                </c:pt>
                <c:pt idx="8">
                  <c:v>0.13700000000000001</c:v>
                </c:pt>
                <c:pt idx="9">
                  <c:v>0.13600000000000001</c:v>
                </c:pt>
              </c:numCache>
            </c:numRef>
          </c:val>
        </c:ser>
        <c:ser>
          <c:idx val="2"/>
          <c:order val="2"/>
          <c:tx>
            <c:strRef>
              <c:f>'NH3'!$H$2</c:f>
              <c:strCache>
                <c:ptCount val="1"/>
                <c:pt idx="0">
                  <c:v>Absolute Z Value 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2.1634214493186357E-3"/>
                  <c:y val="-0.169828316631225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1634214493186556E-3"/>
                  <c:y val="-0.1486901112632962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9662268388932347E-17"/>
                  <c:y val="-9.03342109740560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0.289069475116979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8.3107474096131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1634214493186157E-3"/>
                  <c:y val="-8.3107474096131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"/>
                  <c:y val="-4.30249754888432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5864907355572939E-16"/>
                  <c:y val="-0.2661760831427542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"/>
                  <c:y val="-3.25203159506602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"/>
                  <c:y val="-5.05871581454713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'NH3'!$B$3:$B$12</c:f>
              <c:strCache>
                <c:ptCount val="10"/>
                <c:pt idx="0">
                  <c:v>NWML</c:v>
                </c:pt>
                <c:pt idx="1">
                  <c:v>DCLS</c:v>
                </c:pt>
                <c:pt idx="2">
                  <c:v>PADEP</c:v>
                </c:pt>
                <c:pt idx="3">
                  <c:v>OWML</c:v>
                </c:pt>
                <c:pt idx="4">
                  <c:v>DHMH</c:v>
                </c:pt>
                <c:pt idx="5">
                  <c:v>DNREC</c:v>
                </c:pt>
                <c:pt idx="6">
                  <c:v>ODU</c:v>
                </c:pt>
                <c:pt idx="7">
                  <c:v>CBL</c:v>
                </c:pt>
                <c:pt idx="8">
                  <c:v>FairfaxDPW</c:v>
                </c:pt>
                <c:pt idx="9">
                  <c:v>Horn Point </c:v>
                </c:pt>
              </c:strCache>
            </c:strRef>
          </c:cat>
          <c:val>
            <c:numRef>
              <c:f>'NH3'!$H$3:$H$12</c:f>
              <c:numCache>
                <c:formatCode>0.00</c:formatCode>
                <c:ptCount val="10"/>
                <c:pt idx="0">
                  <c:v>0.50000000000000044</c:v>
                </c:pt>
                <c:pt idx="1">
                  <c:v>0.42857142857142894</c:v>
                </c:pt>
                <c:pt idx="2">
                  <c:v>0.21428571428571447</c:v>
                </c:pt>
                <c:pt idx="3">
                  <c:v>0.92857142857142738</c:v>
                </c:pt>
                <c:pt idx="4">
                  <c:v>0.21428571428571447</c:v>
                </c:pt>
                <c:pt idx="5">
                  <c:v>0.19999999999999979</c:v>
                </c:pt>
                <c:pt idx="6">
                  <c:v>5.7142857142858779E-2</c:v>
                </c:pt>
                <c:pt idx="7">
                  <c:v>0.85714285714285787</c:v>
                </c:pt>
                <c:pt idx="8">
                  <c:v>0</c:v>
                </c:pt>
                <c:pt idx="9">
                  <c:v>7.1428571428571494E-2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2536792"/>
        <c:axId val="322535224"/>
      </c:barChart>
      <c:lineChart>
        <c:grouping val="standard"/>
        <c:varyColors val="0"/>
        <c:ser>
          <c:idx val="1"/>
          <c:order val="1"/>
          <c:tx>
            <c:strRef>
              <c:f>'NH3'!$D$2</c:f>
              <c:strCache>
                <c:ptCount val="1"/>
                <c:pt idx="0">
                  <c:v>MPV (0.137)</c:v>
                </c:pt>
              </c:strCache>
            </c:strRef>
          </c:tx>
          <c:spPr>
            <a:ln w="3175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'NH3'!$B$3:$B$12</c:f>
              <c:strCache>
                <c:ptCount val="10"/>
                <c:pt idx="0">
                  <c:v>NWML</c:v>
                </c:pt>
                <c:pt idx="1">
                  <c:v>DCLS</c:v>
                </c:pt>
                <c:pt idx="2">
                  <c:v>PADEP</c:v>
                </c:pt>
                <c:pt idx="3">
                  <c:v>OWML</c:v>
                </c:pt>
                <c:pt idx="4">
                  <c:v>DHMH</c:v>
                </c:pt>
                <c:pt idx="5">
                  <c:v>DNREC</c:v>
                </c:pt>
                <c:pt idx="6">
                  <c:v>ODU</c:v>
                </c:pt>
                <c:pt idx="7">
                  <c:v>CBL</c:v>
                </c:pt>
                <c:pt idx="8">
                  <c:v>FairfaxDPW</c:v>
                </c:pt>
                <c:pt idx="9">
                  <c:v>Horn Point </c:v>
                </c:pt>
              </c:strCache>
            </c:strRef>
          </c:cat>
          <c:val>
            <c:numRef>
              <c:f>'NH3'!$D$3:$D$12</c:f>
              <c:numCache>
                <c:formatCode>0.000</c:formatCode>
                <c:ptCount val="10"/>
                <c:pt idx="0">
                  <c:v>0.13700000000000001</c:v>
                </c:pt>
                <c:pt idx="1">
                  <c:v>0.13700000000000001</c:v>
                </c:pt>
                <c:pt idx="2">
                  <c:v>0.13700000000000001</c:v>
                </c:pt>
                <c:pt idx="3">
                  <c:v>0.13700000000000001</c:v>
                </c:pt>
                <c:pt idx="4">
                  <c:v>0.13700000000000001</c:v>
                </c:pt>
                <c:pt idx="5">
                  <c:v>0.13700000000000001</c:v>
                </c:pt>
                <c:pt idx="6">
                  <c:v>0.13700000000000001</c:v>
                </c:pt>
                <c:pt idx="7">
                  <c:v>0.13700000000000001</c:v>
                </c:pt>
                <c:pt idx="8">
                  <c:v>0.13700000000000001</c:v>
                </c:pt>
                <c:pt idx="9">
                  <c:v>0.13700000000000001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2536792"/>
        <c:axId val="322535224"/>
      </c:lineChart>
      <c:catAx>
        <c:axId val="322536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22535224"/>
        <c:crosses val="autoZero"/>
        <c:auto val="1"/>
        <c:lblAlgn val="ctr"/>
        <c:lblOffset val="100"/>
        <c:noMultiLvlLbl val="0"/>
      </c:catAx>
      <c:valAx>
        <c:axId val="322535224"/>
        <c:scaling>
          <c:orientation val="minMax"/>
        </c:scaling>
        <c:delete val="0"/>
        <c:axPos val="l"/>
        <c:majorGridlines>
          <c:spPr>
            <a:ln>
              <a:solidFill>
                <a:prstClr val="black">
                  <a:alpha val="10000"/>
                </a:prstClr>
              </a:solidFill>
            </a:ln>
          </c:spPr>
        </c:majorGridlines>
        <c:numFmt formatCode="0.000" sourceLinked="1"/>
        <c:majorTickMark val="out"/>
        <c:minorTickMark val="none"/>
        <c:tickLblPos val="nextTo"/>
        <c:crossAx val="32253679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'NH3'!$C$37</c:f>
              <c:strCache>
                <c:ptCount val="1"/>
                <c:pt idx="0">
                  <c:v>Reported Value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'NH3'!$B$38:$B$45</c:f>
              <c:strCache>
                <c:ptCount val="8"/>
                <c:pt idx="0">
                  <c:v>NWML</c:v>
                </c:pt>
                <c:pt idx="1">
                  <c:v>DCLS</c:v>
                </c:pt>
                <c:pt idx="2">
                  <c:v>OWML</c:v>
                </c:pt>
                <c:pt idx="3">
                  <c:v>DHMH</c:v>
                </c:pt>
                <c:pt idx="4">
                  <c:v>DNREC</c:v>
                </c:pt>
                <c:pt idx="5">
                  <c:v>CBL</c:v>
                </c:pt>
                <c:pt idx="6">
                  <c:v>FairfaxDPW</c:v>
                </c:pt>
                <c:pt idx="7">
                  <c:v>Horn Point</c:v>
                </c:pt>
              </c:strCache>
            </c:strRef>
          </c:cat>
          <c:val>
            <c:numRef>
              <c:f>'NH3'!$C$38:$C$45</c:f>
              <c:numCache>
                <c:formatCode>0.000</c:formatCode>
                <c:ptCount val="8"/>
                <c:pt idx="0">
                  <c:v>0.312</c:v>
                </c:pt>
                <c:pt idx="1">
                  <c:v>0.34300000000000003</c:v>
                </c:pt>
                <c:pt idx="2">
                  <c:v>0.34</c:v>
                </c:pt>
                <c:pt idx="3">
                  <c:v>0.33900000000000002</c:v>
                </c:pt>
                <c:pt idx="4">
                  <c:v>0.33169999999999999</c:v>
                </c:pt>
                <c:pt idx="5">
                  <c:v>0.32800000000000001</c:v>
                </c:pt>
                <c:pt idx="6">
                  <c:v>0.32700000000000001</c:v>
                </c:pt>
                <c:pt idx="7">
                  <c:v>0.35</c:v>
                </c:pt>
              </c:numCache>
            </c:numRef>
          </c:val>
        </c:ser>
        <c:ser>
          <c:idx val="2"/>
          <c:order val="2"/>
          <c:tx>
            <c:strRef>
              <c:f>'NH3'!$H$37</c:f>
              <c:strCache>
                <c:ptCount val="1"/>
                <c:pt idx="0">
                  <c:v>Absolute Z Value 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-0.207485227034707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2173558805797566E-3"/>
                  <c:y val="-0.1878292124490155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1086779402898397E-3"/>
                  <c:y val="-0.1605241191164802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1086779402898783E-3"/>
                  <c:y val="-0.1474201093926859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5.89680437570743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5463459593587669E-16"/>
                  <c:y val="-2.94840218785371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"/>
                  <c:y val="-3.93120291713830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2.1086779402897239E-3"/>
                  <c:y val="-0.2588041920449374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'NH3'!$B$38:$B$45</c:f>
              <c:strCache>
                <c:ptCount val="8"/>
                <c:pt idx="0">
                  <c:v>NWML</c:v>
                </c:pt>
                <c:pt idx="1">
                  <c:v>DCLS</c:v>
                </c:pt>
                <c:pt idx="2">
                  <c:v>OWML</c:v>
                </c:pt>
                <c:pt idx="3">
                  <c:v>DHMH</c:v>
                </c:pt>
                <c:pt idx="4">
                  <c:v>DNREC</c:v>
                </c:pt>
                <c:pt idx="5">
                  <c:v>CBL</c:v>
                </c:pt>
                <c:pt idx="6">
                  <c:v>FairfaxDPW</c:v>
                </c:pt>
                <c:pt idx="7">
                  <c:v>Horn Point</c:v>
                </c:pt>
              </c:strCache>
            </c:strRef>
          </c:cat>
          <c:val>
            <c:numRef>
              <c:f>'NH3'!$H$38:$H$45</c:f>
              <c:numCache>
                <c:formatCode>0.00</c:formatCode>
                <c:ptCount val="8"/>
                <c:pt idx="0">
                  <c:v>0.59259259259259311</c:v>
                </c:pt>
                <c:pt idx="1">
                  <c:v>0.55555555555555602</c:v>
                </c:pt>
                <c:pt idx="2">
                  <c:v>0.44444444444444486</c:v>
                </c:pt>
                <c:pt idx="3">
                  <c:v>0.40740740740740777</c:v>
                </c:pt>
                <c:pt idx="4">
                  <c:v>0.13703703703703635</c:v>
                </c:pt>
                <c:pt idx="5">
                  <c:v>0</c:v>
                </c:pt>
                <c:pt idx="6">
                  <c:v>3.703703703703707E-2</c:v>
                </c:pt>
                <c:pt idx="7">
                  <c:v>0.81481481481481344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2534440"/>
        <c:axId val="322534048"/>
      </c:barChart>
      <c:lineChart>
        <c:grouping val="standard"/>
        <c:varyColors val="0"/>
        <c:ser>
          <c:idx val="1"/>
          <c:order val="1"/>
          <c:tx>
            <c:strRef>
              <c:f>'NH3'!$D$37</c:f>
              <c:strCache>
                <c:ptCount val="1"/>
                <c:pt idx="0">
                  <c:v>MPV (0.328)</c:v>
                </c:pt>
              </c:strCache>
            </c:strRef>
          </c:tx>
          <c:spPr>
            <a:ln w="3175">
              <a:solidFill>
                <a:prstClr val="black"/>
              </a:solidFill>
            </a:ln>
          </c:spPr>
          <c:marker>
            <c:symbol val="none"/>
          </c:marker>
          <c:cat>
            <c:strRef>
              <c:f>'NH3'!$B$38:$B$44</c:f>
              <c:strCache>
                <c:ptCount val="7"/>
                <c:pt idx="0">
                  <c:v>NWML</c:v>
                </c:pt>
                <c:pt idx="1">
                  <c:v>DCLS</c:v>
                </c:pt>
                <c:pt idx="2">
                  <c:v>OWML</c:v>
                </c:pt>
                <c:pt idx="3">
                  <c:v>DHMH</c:v>
                </c:pt>
                <c:pt idx="4">
                  <c:v>DNREC</c:v>
                </c:pt>
                <c:pt idx="5">
                  <c:v>CBL</c:v>
                </c:pt>
                <c:pt idx="6">
                  <c:v>FairfaxDPW</c:v>
                </c:pt>
              </c:strCache>
            </c:strRef>
          </c:cat>
          <c:val>
            <c:numRef>
              <c:f>'NH3'!$D$38:$D$45</c:f>
              <c:numCache>
                <c:formatCode>0.000</c:formatCode>
                <c:ptCount val="8"/>
                <c:pt idx="0">
                  <c:v>0.32800000000000001</c:v>
                </c:pt>
                <c:pt idx="1">
                  <c:v>0.32800000000000001</c:v>
                </c:pt>
                <c:pt idx="2">
                  <c:v>0.32800000000000001</c:v>
                </c:pt>
                <c:pt idx="3">
                  <c:v>0.32800000000000001</c:v>
                </c:pt>
                <c:pt idx="4">
                  <c:v>0.32800000000000001</c:v>
                </c:pt>
                <c:pt idx="5">
                  <c:v>0.32800000000000001</c:v>
                </c:pt>
                <c:pt idx="6">
                  <c:v>0.32800000000000001</c:v>
                </c:pt>
                <c:pt idx="7" formatCode="General">
                  <c:v>0.32800000000000001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2534440"/>
        <c:axId val="322534048"/>
      </c:lineChart>
      <c:catAx>
        <c:axId val="322534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22534048"/>
        <c:crosses val="autoZero"/>
        <c:auto val="1"/>
        <c:lblAlgn val="ctr"/>
        <c:lblOffset val="100"/>
        <c:noMultiLvlLbl val="0"/>
      </c:catAx>
      <c:valAx>
        <c:axId val="322534048"/>
        <c:scaling>
          <c:orientation val="minMax"/>
        </c:scaling>
        <c:delete val="0"/>
        <c:axPos val="l"/>
        <c:majorGridlines>
          <c:spPr>
            <a:ln>
              <a:solidFill>
                <a:prstClr val="black">
                  <a:alpha val="10000"/>
                </a:prstClr>
              </a:solidFill>
            </a:ln>
          </c:spPr>
        </c:majorGridlines>
        <c:numFmt formatCode="0.000" sourceLinked="1"/>
        <c:majorTickMark val="out"/>
        <c:minorTickMark val="none"/>
        <c:tickLblPos val="nextTo"/>
        <c:crossAx val="32253444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'NO3'!$C$2</c:f>
              <c:strCache>
                <c:ptCount val="1"/>
                <c:pt idx="0">
                  <c:v>Reported Value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'NO3'!$B$3:$B$8</c:f>
              <c:strCache>
                <c:ptCount val="6"/>
                <c:pt idx="0">
                  <c:v>NWML</c:v>
                </c:pt>
                <c:pt idx="1">
                  <c:v>DCLS</c:v>
                </c:pt>
                <c:pt idx="2">
                  <c:v>PADEP</c:v>
                </c:pt>
                <c:pt idx="3">
                  <c:v>OWML</c:v>
                </c:pt>
                <c:pt idx="4">
                  <c:v>DNREC</c:v>
                </c:pt>
                <c:pt idx="5">
                  <c:v>ODU</c:v>
                </c:pt>
              </c:strCache>
            </c:strRef>
          </c:cat>
          <c:val>
            <c:numRef>
              <c:f>'NO3'!$C$3:$C$8</c:f>
              <c:numCache>
                <c:formatCode>0.000</c:formatCode>
                <c:ptCount val="6"/>
                <c:pt idx="0">
                  <c:v>0.29199999999999998</c:v>
                </c:pt>
                <c:pt idx="1">
                  <c:v>0.30599999999999999</c:v>
                </c:pt>
                <c:pt idx="2">
                  <c:v>0.28999999999999998</c:v>
                </c:pt>
                <c:pt idx="3">
                  <c:v>0.34</c:v>
                </c:pt>
                <c:pt idx="4">
                  <c:v>0.27900000000000003</c:v>
                </c:pt>
                <c:pt idx="5">
                  <c:v>0.31430000000000002</c:v>
                </c:pt>
              </c:numCache>
            </c:numRef>
          </c:val>
        </c:ser>
        <c:ser>
          <c:idx val="2"/>
          <c:order val="2"/>
          <c:tx>
            <c:strRef>
              <c:f>'NO3'!$H$2</c:f>
              <c:strCache>
                <c:ptCount val="1"/>
                <c:pt idx="0">
                  <c:v>Absolute Z Value 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-0.203174603174603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7.61904761904761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4587350217661749E-3"/>
                  <c:y val="-0.2285714285714285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0.17354497354497356"/>
                </c:manualLayout>
              </c:layout>
              <c:spPr>
                <a:solidFill>
                  <a:srgbClr val="FFCC00"/>
                </a:solidFill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6348506220470377E-16"/>
                  <c:y val="-0.22433862433862434"/>
                </c:manualLayout>
              </c:layout>
              <c:spPr>
                <a:solidFill>
                  <a:srgbClr val="FFC000"/>
                </a:solidFill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-7.1957671957672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'NO3'!$B$3:$B$8</c:f>
              <c:strCache>
                <c:ptCount val="6"/>
                <c:pt idx="0">
                  <c:v>NWML</c:v>
                </c:pt>
                <c:pt idx="1">
                  <c:v>DCLS</c:v>
                </c:pt>
                <c:pt idx="2">
                  <c:v>PADEP</c:v>
                </c:pt>
                <c:pt idx="3">
                  <c:v>OWML</c:v>
                </c:pt>
                <c:pt idx="4">
                  <c:v>DNREC</c:v>
                </c:pt>
                <c:pt idx="5">
                  <c:v>ODU</c:v>
                </c:pt>
              </c:strCache>
            </c:strRef>
          </c:cat>
          <c:val>
            <c:numRef>
              <c:f>'NO3'!$H$3:$H$8</c:f>
              <c:numCache>
                <c:formatCode>0.00</c:formatCode>
                <c:ptCount val="6"/>
                <c:pt idx="0">
                  <c:v>0.81818181818181901</c:v>
                </c:pt>
                <c:pt idx="1">
                  <c:v>0.18181818181818199</c:v>
                </c:pt>
                <c:pt idx="2">
                  <c:v>0.90909090909090995</c:v>
                </c:pt>
                <c:pt idx="3">
                  <c:v>1.3636363636363649</c:v>
                </c:pt>
                <c:pt idx="4">
                  <c:v>1.4090909090909078</c:v>
                </c:pt>
                <c:pt idx="5">
                  <c:v>0.19545454545454666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5576592"/>
        <c:axId val="325576984"/>
      </c:barChart>
      <c:lineChart>
        <c:grouping val="standard"/>
        <c:varyColors val="0"/>
        <c:ser>
          <c:idx val="1"/>
          <c:order val="1"/>
          <c:tx>
            <c:strRef>
              <c:f>'NO3'!$D$2</c:f>
              <c:strCache>
                <c:ptCount val="1"/>
                <c:pt idx="0">
                  <c:v>MPV (0.310)</c:v>
                </c:pt>
              </c:strCache>
            </c:strRef>
          </c:tx>
          <c:spPr>
            <a:ln w="3175">
              <a:solidFill>
                <a:prstClr val="black"/>
              </a:solidFill>
            </a:ln>
          </c:spPr>
          <c:marker>
            <c:symbol val="none"/>
          </c:marker>
          <c:cat>
            <c:strRef>
              <c:f>'NO3'!$B$3:$B$8</c:f>
              <c:strCache>
                <c:ptCount val="6"/>
                <c:pt idx="0">
                  <c:v>NWML</c:v>
                </c:pt>
                <c:pt idx="1">
                  <c:v>DCLS</c:v>
                </c:pt>
                <c:pt idx="2">
                  <c:v>PADEP</c:v>
                </c:pt>
                <c:pt idx="3">
                  <c:v>OWML</c:v>
                </c:pt>
                <c:pt idx="4">
                  <c:v>DNREC</c:v>
                </c:pt>
                <c:pt idx="5">
                  <c:v>ODU</c:v>
                </c:pt>
              </c:strCache>
            </c:strRef>
          </c:cat>
          <c:val>
            <c:numRef>
              <c:f>'NO3'!$D$3:$D$8</c:f>
              <c:numCache>
                <c:formatCode>0.000</c:formatCode>
                <c:ptCount val="6"/>
                <c:pt idx="0">
                  <c:v>0.31</c:v>
                </c:pt>
                <c:pt idx="1">
                  <c:v>0.31</c:v>
                </c:pt>
                <c:pt idx="2">
                  <c:v>0.31</c:v>
                </c:pt>
                <c:pt idx="3">
                  <c:v>0.31</c:v>
                </c:pt>
                <c:pt idx="4">
                  <c:v>0.31</c:v>
                </c:pt>
                <c:pt idx="5">
                  <c:v>0.31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576592"/>
        <c:axId val="325576984"/>
      </c:lineChart>
      <c:catAx>
        <c:axId val="325576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25576984"/>
        <c:crosses val="autoZero"/>
        <c:auto val="1"/>
        <c:lblAlgn val="ctr"/>
        <c:lblOffset val="100"/>
        <c:noMultiLvlLbl val="0"/>
      </c:catAx>
      <c:valAx>
        <c:axId val="325576984"/>
        <c:scaling>
          <c:orientation val="minMax"/>
        </c:scaling>
        <c:delete val="0"/>
        <c:axPos val="l"/>
        <c:majorGridlines>
          <c:spPr>
            <a:ln>
              <a:solidFill>
                <a:prstClr val="black">
                  <a:alpha val="10000"/>
                </a:prstClr>
              </a:solidFill>
            </a:ln>
          </c:spPr>
        </c:majorGridlines>
        <c:numFmt formatCode="0.000" sourceLinked="1"/>
        <c:majorTickMark val="out"/>
        <c:minorTickMark val="none"/>
        <c:tickLblPos val="nextTo"/>
        <c:crossAx val="32557659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704849</xdr:colOff>
      <xdr:row>45</xdr:row>
      <xdr:rowOff>28575</xdr:rowOff>
    </xdr:from>
    <xdr:to>
      <xdr:col>2</xdr:col>
      <xdr:colOff>361949</xdr:colOff>
      <xdr:row>46</xdr:row>
      <xdr:rowOff>66675</xdr:rowOff>
    </xdr:to>
    <xdr:sp macro="" textlink="">
      <xdr:nvSpPr>
        <xdr:cNvPr id="10" name="TextBox 9"/>
        <xdr:cNvSpPr txBox="1"/>
      </xdr:nvSpPr>
      <xdr:spPr>
        <a:xfrm>
          <a:off x="1209674" y="9172575"/>
          <a:ext cx="409575" cy="228600"/>
        </a:xfrm>
        <a:prstGeom prst="rect">
          <a:avLst/>
        </a:prstGeom>
        <a:solidFill>
          <a:srgbClr val="00B050">
            <a:alpha val="0"/>
          </a:srgb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>
              <a:solidFill>
                <a:schemeClr val="bg1"/>
              </a:solidFill>
            </a:rPr>
            <a:t>1.1</a:t>
          </a:r>
        </a:p>
      </xdr:txBody>
    </xdr:sp>
    <xdr:clientData/>
  </xdr:twoCellAnchor>
  <xdr:twoCellAnchor>
    <xdr:from>
      <xdr:col>0</xdr:col>
      <xdr:colOff>0</xdr:colOff>
      <xdr:row>14</xdr:row>
      <xdr:rowOff>9525</xdr:rowOff>
    </xdr:from>
    <xdr:to>
      <xdr:col>7</xdr:col>
      <xdr:colOff>657225</xdr:colOff>
      <xdr:row>30</xdr:row>
      <xdr:rowOff>104775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239485</xdr:colOff>
      <xdr:row>44</xdr:row>
      <xdr:rowOff>35377</xdr:rowOff>
    </xdr:from>
    <xdr:to>
      <xdr:col>7</xdr:col>
      <xdr:colOff>620485</xdr:colOff>
      <xdr:row>61</xdr:row>
      <xdr:rowOff>178252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28575</xdr:colOff>
      <xdr:row>15</xdr:row>
      <xdr:rowOff>133350</xdr:rowOff>
    </xdr:from>
    <xdr:to>
      <xdr:col>10</xdr:col>
      <xdr:colOff>752475</xdr:colOff>
      <xdr:row>17</xdr:row>
      <xdr:rowOff>114123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696075" y="3038475"/>
          <a:ext cx="2486025" cy="361773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228600</xdr:colOff>
      <xdr:row>18</xdr:row>
      <xdr:rowOff>152401</xdr:rowOff>
    </xdr:from>
    <xdr:to>
      <xdr:col>4</xdr:col>
      <xdr:colOff>723900</xdr:colOff>
      <xdr:row>20</xdr:row>
      <xdr:rowOff>47625</xdr:rowOff>
    </xdr:to>
    <xdr:sp macro="" textlink="">
      <xdr:nvSpPr>
        <xdr:cNvPr id="4" name="TextBox 3"/>
        <xdr:cNvSpPr txBox="1"/>
      </xdr:nvSpPr>
      <xdr:spPr>
        <a:xfrm>
          <a:off x="2905125" y="3581401"/>
          <a:ext cx="495300" cy="276224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>
              <a:solidFill>
                <a:schemeClr val="bg1"/>
              </a:solidFill>
            </a:rPr>
            <a:t>0.85</a:t>
          </a:r>
        </a:p>
      </xdr:txBody>
    </xdr:sp>
    <xdr:clientData/>
  </xdr:twoCellAnchor>
  <xdr:twoCellAnchor>
    <xdr:from>
      <xdr:col>0</xdr:col>
      <xdr:colOff>9525</xdr:colOff>
      <xdr:row>13</xdr:row>
      <xdr:rowOff>66674</xdr:rowOff>
    </xdr:from>
    <xdr:to>
      <xdr:col>8</xdr:col>
      <xdr:colOff>66675</xdr:colOff>
      <xdr:row>32</xdr:row>
      <xdr:rowOff>95249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68140</xdr:colOff>
      <xdr:row>45</xdr:row>
      <xdr:rowOff>57882</xdr:rowOff>
    </xdr:from>
    <xdr:to>
      <xdr:col>7</xdr:col>
      <xdr:colOff>125290</xdr:colOff>
      <xdr:row>63</xdr:row>
      <xdr:rowOff>86457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36</xdr:row>
      <xdr:rowOff>38100</xdr:rowOff>
    </xdr:from>
    <xdr:to>
      <xdr:col>5</xdr:col>
      <xdr:colOff>95250</xdr:colOff>
      <xdr:row>37</xdr:row>
      <xdr:rowOff>95250</xdr:rowOff>
    </xdr:to>
    <xdr:sp macro="" textlink="">
      <xdr:nvSpPr>
        <xdr:cNvPr id="6" name="TextBox 5"/>
        <xdr:cNvSpPr txBox="1"/>
      </xdr:nvSpPr>
      <xdr:spPr>
        <a:xfrm>
          <a:off x="2790825" y="7658100"/>
          <a:ext cx="495300" cy="24765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>
              <a:solidFill>
                <a:schemeClr val="bg1"/>
              </a:solidFill>
            </a:rPr>
            <a:t>1.77</a:t>
          </a:r>
        </a:p>
      </xdr:txBody>
    </xdr:sp>
    <xdr:clientData/>
  </xdr:twoCellAnchor>
  <xdr:twoCellAnchor>
    <xdr:from>
      <xdr:col>0</xdr:col>
      <xdr:colOff>47625</xdr:colOff>
      <xdr:row>8</xdr:row>
      <xdr:rowOff>157529</xdr:rowOff>
    </xdr:from>
    <xdr:to>
      <xdr:col>5</xdr:col>
      <xdr:colOff>981075</xdr:colOff>
      <xdr:row>23</xdr:row>
      <xdr:rowOff>43229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31</xdr:row>
      <xdr:rowOff>0</xdr:rowOff>
    </xdr:from>
    <xdr:to>
      <xdr:col>5</xdr:col>
      <xdr:colOff>952500</xdr:colOff>
      <xdr:row>45</xdr:row>
      <xdr:rowOff>76200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76200</xdr:rowOff>
    </xdr:from>
    <xdr:to>
      <xdr:col>8</xdr:col>
      <xdr:colOff>228600</xdr:colOff>
      <xdr:row>30</xdr:row>
      <xdr:rowOff>161926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38832</xdr:colOff>
      <xdr:row>46</xdr:row>
      <xdr:rowOff>8060</xdr:rowOff>
    </xdr:from>
    <xdr:to>
      <xdr:col>8</xdr:col>
      <xdr:colOff>419832</xdr:colOff>
      <xdr:row>66</xdr:row>
      <xdr:rowOff>74736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10</xdr:row>
      <xdr:rowOff>19049</xdr:rowOff>
    </xdr:from>
    <xdr:to>
      <xdr:col>8</xdr:col>
      <xdr:colOff>209550</xdr:colOff>
      <xdr:row>25</xdr:row>
      <xdr:rowOff>161924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66674</xdr:colOff>
      <xdr:row>35</xdr:row>
      <xdr:rowOff>142875</xdr:rowOff>
    </xdr:from>
    <xdr:to>
      <xdr:col>7</xdr:col>
      <xdr:colOff>380999</xdr:colOff>
      <xdr:row>51</xdr:row>
      <xdr:rowOff>85725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13</xdr:row>
      <xdr:rowOff>85724</xdr:rowOff>
    </xdr:from>
    <xdr:to>
      <xdr:col>8</xdr:col>
      <xdr:colOff>438150</xdr:colOff>
      <xdr:row>32</xdr:row>
      <xdr:rowOff>57149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46</xdr:row>
      <xdr:rowOff>0</xdr:rowOff>
    </xdr:from>
    <xdr:to>
      <xdr:col>9</xdr:col>
      <xdr:colOff>238125</xdr:colOff>
      <xdr:row>64</xdr:row>
      <xdr:rowOff>114300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790575</xdr:colOff>
      <xdr:row>52</xdr:row>
      <xdr:rowOff>142875</xdr:rowOff>
    </xdr:from>
    <xdr:to>
      <xdr:col>7</xdr:col>
      <xdr:colOff>476250</xdr:colOff>
      <xdr:row>54</xdr:row>
      <xdr:rowOff>47625</xdr:rowOff>
    </xdr:to>
    <xdr:sp macro="" textlink="">
      <xdr:nvSpPr>
        <xdr:cNvPr id="7" name="TextBox 6"/>
        <xdr:cNvSpPr txBox="1"/>
      </xdr:nvSpPr>
      <xdr:spPr>
        <a:xfrm>
          <a:off x="4591050" y="9972675"/>
          <a:ext cx="485775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>
              <a:solidFill>
                <a:schemeClr val="bg1"/>
              </a:solidFill>
            </a:rPr>
            <a:t>1.44</a:t>
          </a:r>
        </a:p>
      </xdr:txBody>
    </xdr:sp>
    <xdr:clientData/>
  </xdr:twoCellAnchor>
  <xdr:twoCellAnchor>
    <xdr:from>
      <xdr:col>0</xdr:col>
      <xdr:colOff>28574</xdr:colOff>
      <xdr:row>13</xdr:row>
      <xdr:rowOff>171449</xdr:rowOff>
    </xdr:from>
    <xdr:to>
      <xdr:col>8</xdr:col>
      <xdr:colOff>476249</xdr:colOff>
      <xdr:row>34</xdr:row>
      <xdr:rowOff>95250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76199</xdr:colOff>
      <xdr:row>47</xdr:row>
      <xdr:rowOff>76199</xdr:rowOff>
    </xdr:from>
    <xdr:to>
      <xdr:col>7</xdr:col>
      <xdr:colOff>523874</xdr:colOff>
      <xdr:row>66</xdr:row>
      <xdr:rowOff>66674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opLeftCell="A34" zoomScale="140" zoomScaleNormal="140" workbookViewId="0">
      <selection activeCell="I52" sqref="I52"/>
    </sheetView>
  </sheetViews>
  <sheetFormatPr defaultRowHeight="15" x14ac:dyDescent="0.25"/>
  <cols>
    <col min="1" max="1" width="7.5703125" customWidth="1"/>
    <col min="2" max="2" width="11.28515625" bestFit="1" customWidth="1"/>
    <col min="3" max="3" width="15" bestFit="1" customWidth="1"/>
    <col min="4" max="4" width="12.28515625" customWidth="1"/>
    <col min="5" max="5" width="11.140625" bestFit="1" customWidth="1"/>
    <col min="6" max="6" width="14.5703125" bestFit="1" customWidth="1"/>
    <col min="7" max="7" width="12" bestFit="1" customWidth="1"/>
    <col min="8" max="8" width="16.140625" bestFit="1" customWidth="1"/>
    <col min="10" max="10" width="17.28515625" bestFit="1" customWidth="1"/>
    <col min="11" max="11" width="13.7109375" bestFit="1" customWidth="1"/>
  </cols>
  <sheetData>
    <row r="1" spans="1:12" s="30" customFormat="1" ht="18.75" x14ac:dyDescent="0.3">
      <c r="A1" s="76" t="s">
        <v>37</v>
      </c>
      <c r="B1" s="76"/>
      <c r="C1" s="76"/>
      <c r="D1" s="76"/>
      <c r="E1" s="76"/>
      <c r="F1" s="76"/>
      <c r="G1" s="28" t="s">
        <v>19</v>
      </c>
      <c r="H1" s="29">
        <v>5.2999999999999999E-2</v>
      </c>
    </row>
    <row r="2" spans="1:12" s="27" customFormat="1" x14ac:dyDescent="0.25">
      <c r="A2" s="26" t="s">
        <v>0</v>
      </c>
      <c r="B2" s="26" t="s">
        <v>1</v>
      </c>
      <c r="C2" s="26" t="s">
        <v>2</v>
      </c>
      <c r="D2" s="17" t="s">
        <v>38</v>
      </c>
      <c r="E2" s="18" t="s">
        <v>3</v>
      </c>
      <c r="F2" s="19" t="s">
        <v>4</v>
      </c>
      <c r="G2" s="19" t="s">
        <v>5</v>
      </c>
      <c r="H2" s="19" t="s">
        <v>16</v>
      </c>
      <c r="J2" s="20" t="s">
        <v>16</v>
      </c>
      <c r="K2" s="20" t="s">
        <v>25</v>
      </c>
    </row>
    <row r="3" spans="1:12" x14ac:dyDescent="0.25">
      <c r="A3" s="2">
        <v>1</v>
      </c>
      <c r="B3" s="2" t="s">
        <v>6</v>
      </c>
      <c r="C3" s="58">
        <v>0.46300000000000002</v>
      </c>
      <c r="D3" s="25">
        <v>0.46400000000000002</v>
      </c>
      <c r="E3" s="45">
        <f>(C3/D3)*100</f>
        <v>99.784482758620683</v>
      </c>
      <c r="F3" s="40">
        <f>ABS(D3-C3)</f>
        <v>1.0000000000000009E-3</v>
      </c>
      <c r="G3" s="8" t="s">
        <v>7</v>
      </c>
      <c r="H3" s="8">
        <f>ABS((C3-D3)/$H$1)</f>
        <v>1.8867924528301903E-2</v>
      </c>
      <c r="J3" s="21" t="s">
        <v>24</v>
      </c>
      <c r="K3" s="22" t="s">
        <v>26</v>
      </c>
    </row>
    <row r="4" spans="1:12" x14ac:dyDescent="0.25">
      <c r="A4" s="2">
        <v>59</v>
      </c>
      <c r="B4" s="2" t="s">
        <v>8</v>
      </c>
      <c r="C4" s="41">
        <v>0.48299999999999998</v>
      </c>
      <c r="D4" s="25">
        <v>0.46400000000000002</v>
      </c>
      <c r="E4" s="45">
        <f t="shared" ref="E4:E12" si="0">(C4/D4)*100</f>
        <v>104.09482758620689</v>
      </c>
      <c r="F4" s="40">
        <f t="shared" ref="F4:F12" si="1">ABS(D4-C4)</f>
        <v>1.8999999999999961E-2</v>
      </c>
      <c r="G4" s="14" t="s">
        <v>7</v>
      </c>
      <c r="H4" s="8">
        <f t="shared" ref="H4:H12" si="2">ABS((C4-D4)/$H$1)</f>
        <v>0.3584905660377351</v>
      </c>
      <c r="J4" s="21" t="s">
        <v>20</v>
      </c>
      <c r="K4" s="22" t="s">
        <v>27</v>
      </c>
    </row>
    <row r="5" spans="1:12" x14ac:dyDescent="0.25">
      <c r="A5" s="2">
        <v>105</v>
      </c>
      <c r="B5" s="2" t="s">
        <v>9</v>
      </c>
      <c r="C5" s="41">
        <v>0.46</v>
      </c>
      <c r="D5" s="25">
        <v>0.46400000000000002</v>
      </c>
      <c r="E5" s="45">
        <f t="shared" si="0"/>
        <v>99.137931034482762</v>
      </c>
      <c r="F5" s="40">
        <f t="shared" si="1"/>
        <v>4.0000000000000036E-3</v>
      </c>
      <c r="G5" s="14" t="s">
        <v>7</v>
      </c>
      <c r="H5" s="8">
        <f t="shared" si="2"/>
        <v>7.5471698113207614E-2</v>
      </c>
      <c r="J5" s="21" t="s">
        <v>21</v>
      </c>
      <c r="K5" s="24" t="s">
        <v>28</v>
      </c>
    </row>
    <row r="6" spans="1:12" x14ac:dyDescent="0.25">
      <c r="A6" s="2">
        <v>118</v>
      </c>
      <c r="B6" s="2" t="s">
        <v>39</v>
      </c>
      <c r="C6" s="41">
        <v>0.51</v>
      </c>
      <c r="D6" s="25">
        <v>0.46400000000000002</v>
      </c>
      <c r="E6" s="45">
        <f>(C6/D6)*100</f>
        <v>109.91379310344827</v>
      </c>
      <c r="F6" s="40">
        <f t="shared" ref="F6" si="3">ABS(D6-C6)</f>
        <v>4.5999999999999985E-2</v>
      </c>
      <c r="G6" s="14" t="s">
        <v>7</v>
      </c>
      <c r="H6" s="8">
        <f t="shared" ref="H6" si="4">ABS((C6-D6)/$H$1)</f>
        <v>0.86792452830188649</v>
      </c>
      <c r="J6" s="21" t="s">
        <v>22</v>
      </c>
      <c r="K6" s="24" t="s">
        <v>29</v>
      </c>
    </row>
    <row r="7" spans="1:12" x14ac:dyDescent="0.25">
      <c r="A7" s="61">
        <v>198</v>
      </c>
      <c r="B7" s="61" t="s">
        <v>10</v>
      </c>
      <c r="C7" s="59">
        <v>0.48299999999999998</v>
      </c>
      <c r="D7" s="62">
        <v>0.46400000000000002</v>
      </c>
      <c r="E7" s="63">
        <f t="shared" si="0"/>
        <v>104.09482758620689</v>
      </c>
      <c r="F7" s="64">
        <f t="shared" si="1"/>
        <v>1.8999999999999961E-2</v>
      </c>
      <c r="G7" s="65" t="s">
        <v>7</v>
      </c>
      <c r="H7" s="66">
        <f t="shared" si="2"/>
        <v>0.3584905660377351</v>
      </c>
      <c r="J7" s="21" t="s">
        <v>23</v>
      </c>
      <c r="K7" s="23" t="s">
        <v>30</v>
      </c>
    </row>
    <row r="8" spans="1:12" x14ac:dyDescent="0.25">
      <c r="A8" s="2">
        <v>297</v>
      </c>
      <c r="B8" s="2" t="s">
        <v>11</v>
      </c>
      <c r="C8" s="41">
        <v>0.48399999999999999</v>
      </c>
      <c r="D8" s="25">
        <v>0.46400000000000002</v>
      </c>
      <c r="E8" s="45">
        <f t="shared" si="0"/>
        <v>104.31034482758619</v>
      </c>
      <c r="F8" s="40">
        <f t="shared" si="1"/>
        <v>1.9999999999999962E-2</v>
      </c>
      <c r="G8" s="14" t="s">
        <v>7</v>
      </c>
      <c r="H8" s="8">
        <f t="shared" si="2"/>
        <v>0.37735849056603704</v>
      </c>
    </row>
    <row r="9" spans="1:12" x14ac:dyDescent="0.25">
      <c r="A9" s="2">
        <v>316</v>
      </c>
      <c r="B9" s="2" t="s">
        <v>12</v>
      </c>
      <c r="C9" s="60">
        <v>0.46500000000000002</v>
      </c>
      <c r="D9" s="25">
        <v>0.46400000000000002</v>
      </c>
      <c r="E9" s="45">
        <f t="shared" si="0"/>
        <v>100.21551724137932</v>
      </c>
      <c r="F9" s="40">
        <f t="shared" si="1"/>
        <v>1.0000000000000009E-3</v>
      </c>
      <c r="G9" s="14" t="s">
        <v>7</v>
      </c>
      <c r="H9" s="8">
        <f t="shared" si="2"/>
        <v>1.8867924528301903E-2</v>
      </c>
    </row>
    <row r="10" spans="1:12" x14ac:dyDescent="0.25">
      <c r="A10" s="2">
        <v>318</v>
      </c>
      <c r="B10" s="2" t="s">
        <v>13</v>
      </c>
      <c r="C10" s="60">
        <v>0.433</v>
      </c>
      <c r="D10" s="25">
        <v>0.46400000000000002</v>
      </c>
      <c r="E10" s="45">
        <f t="shared" si="0"/>
        <v>93.318965517241367</v>
      </c>
      <c r="F10" s="40">
        <f t="shared" si="1"/>
        <v>3.1000000000000028E-2</v>
      </c>
      <c r="G10" s="14" t="s">
        <v>7</v>
      </c>
      <c r="H10" s="8">
        <f t="shared" si="2"/>
        <v>0.58490566037735903</v>
      </c>
      <c r="I10" s="3"/>
      <c r="J10" s="3"/>
      <c r="K10" s="3"/>
      <c r="L10" s="3"/>
    </row>
    <row r="11" spans="1:12" x14ac:dyDescent="0.25">
      <c r="A11" s="2">
        <v>319</v>
      </c>
      <c r="B11" s="2" t="s">
        <v>14</v>
      </c>
      <c r="C11" s="67">
        <v>0.61599999999999999</v>
      </c>
      <c r="D11" s="25">
        <v>0.46400000000000002</v>
      </c>
      <c r="E11" s="45">
        <f t="shared" si="0"/>
        <v>132.75862068965517</v>
      </c>
      <c r="F11" s="40">
        <f t="shared" si="1"/>
        <v>0.15199999999999997</v>
      </c>
      <c r="G11" s="14" t="s">
        <v>7</v>
      </c>
      <c r="H11" s="8">
        <f t="shared" si="2"/>
        <v>2.8679245283018862</v>
      </c>
      <c r="I11" s="3"/>
      <c r="J11" s="3"/>
      <c r="K11" s="3"/>
      <c r="L11" s="3"/>
    </row>
    <row r="12" spans="1:12" x14ac:dyDescent="0.25">
      <c r="A12" s="2">
        <v>320</v>
      </c>
      <c r="B12" s="2" t="s">
        <v>15</v>
      </c>
      <c r="C12" s="60">
        <v>0.439</v>
      </c>
      <c r="D12" s="25">
        <v>0.46400000000000002</v>
      </c>
      <c r="E12" s="45">
        <f t="shared" si="0"/>
        <v>94.612068965517238</v>
      </c>
      <c r="F12" s="40">
        <f t="shared" si="1"/>
        <v>2.5000000000000022E-2</v>
      </c>
      <c r="G12" s="14" t="s">
        <v>7</v>
      </c>
      <c r="H12" s="8">
        <f t="shared" si="2"/>
        <v>0.47169811320754762</v>
      </c>
      <c r="I12" s="3"/>
      <c r="J12" s="3"/>
      <c r="K12" s="3"/>
      <c r="L12" s="3"/>
    </row>
    <row r="13" spans="1:12" x14ac:dyDescent="0.25">
      <c r="A13" s="57"/>
      <c r="B13" s="57"/>
      <c r="C13" s="57"/>
      <c r="D13" s="57"/>
      <c r="E13" s="51"/>
      <c r="F13" s="52"/>
      <c r="G13" s="53"/>
      <c r="H13" s="52"/>
      <c r="I13" s="3"/>
      <c r="J13" s="3"/>
      <c r="K13" s="3"/>
      <c r="L13" s="3"/>
    </row>
    <row r="15" spans="1:12" x14ac:dyDescent="0.25">
      <c r="A15" s="1"/>
      <c r="B15" s="3"/>
      <c r="C15" s="3"/>
      <c r="I15" s="80" t="s">
        <v>31</v>
      </c>
      <c r="J15" s="80"/>
      <c r="K15" s="80"/>
    </row>
    <row r="16" spans="1:12" x14ac:dyDescent="0.25">
      <c r="I16" s="37"/>
      <c r="J16" s="38"/>
      <c r="K16" s="39"/>
    </row>
    <row r="17" spans="9:11" x14ac:dyDescent="0.25">
      <c r="I17" s="37"/>
      <c r="J17" s="38"/>
      <c r="K17" s="39"/>
    </row>
    <row r="18" spans="9:11" x14ac:dyDescent="0.25">
      <c r="I18" s="37"/>
      <c r="J18" s="38"/>
      <c r="K18" s="39"/>
    </row>
    <row r="19" spans="9:11" ht="15.75" x14ac:dyDescent="0.25">
      <c r="I19" s="36" t="s">
        <v>19</v>
      </c>
      <c r="J19" s="78" t="s">
        <v>32</v>
      </c>
      <c r="K19" s="79"/>
    </row>
    <row r="20" spans="9:11" ht="30" customHeight="1" x14ac:dyDescent="0.25">
      <c r="I20" s="36" t="s">
        <v>33</v>
      </c>
      <c r="J20" s="77" t="s">
        <v>35</v>
      </c>
      <c r="K20" s="77"/>
    </row>
    <row r="21" spans="9:11" ht="29.25" customHeight="1" x14ac:dyDescent="0.25">
      <c r="I21" s="36" t="s">
        <v>34</v>
      </c>
      <c r="J21" s="77" t="s">
        <v>36</v>
      </c>
      <c r="K21" s="77"/>
    </row>
    <row r="33" spans="1:8" s="31" customFormat="1" ht="18.75" x14ac:dyDescent="0.3">
      <c r="A33"/>
      <c r="B33"/>
      <c r="C33"/>
      <c r="D33"/>
      <c r="E33"/>
      <c r="F33"/>
      <c r="G33"/>
      <c r="H33"/>
    </row>
    <row r="34" spans="1:8" s="27" customFormat="1" ht="18.75" x14ac:dyDescent="0.3">
      <c r="A34" s="76" t="s">
        <v>40</v>
      </c>
      <c r="B34" s="76"/>
      <c r="C34" s="76"/>
      <c r="D34" s="76"/>
      <c r="E34" s="76"/>
      <c r="F34" s="76"/>
      <c r="G34" s="28" t="s">
        <v>19</v>
      </c>
      <c r="H34" s="29">
        <v>7.5999999999999998E-2</v>
      </c>
    </row>
    <row r="35" spans="1:8" ht="30" x14ac:dyDescent="0.25">
      <c r="A35" s="26" t="s">
        <v>0</v>
      </c>
      <c r="B35" s="26" t="s">
        <v>1</v>
      </c>
      <c r="C35" s="26" t="s">
        <v>2</v>
      </c>
      <c r="D35" s="17" t="s">
        <v>41</v>
      </c>
      <c r="E35" s="18" t="s">
        <v>3</v>
      </c>
      <c r="F35" s="19" t="s">
        <v>4</v>
      </c>
      <c r="G35" s="19" t="s">
        <v>5</v>
      </c>
      <c r="H35" s="19" t="s">
        <v>16</v>
      </c>
    </row>
    <row r="36" spans="1:8" x14ac:dyDescent="0.25">
      <c r="A36" s="2">
        <v>1</v>
      </c>
      <c r="B36" s="2" t="s">
        <v>6</v>
      </c>
      <c r="C36" s="41">
        <v>1.89</v>
      </c>
      <c r="D36" s="15">
        <v>1.86</v>
      </c>
      <c r="E36" s="45">
        <f>(C36/D36)*100</f>
        <v>101.61290322580645</v>
      </c>
      <c r="F36" s="40">
        <f>ABS(D36-C36)</f>
        <v>2.9999999999999805E-2</v>
      </c>
      <c r="G36" s="8" t="s">
        <v>7</v>
      </c>
      <c r="H36" s="8">
        <f t="shared" ref="H36:H42" si="5">ABS((C36-D36)/$H$34)</f>
        <v>0.39473684210526061</v>
      </c>
    </row>
    <row r="37" spans="1:8" x14ac:dyDescent="0.25">
      <c r="A37" s="2">
        <v>59</v>
      </c>
      <c r="B37" s="2" t="s">
        <v>8</v>
      </c>
      <c r="C37" s="14">
        <v>1.86</v>
      </c>
      <c r="D37" s="15">
        <v>1.86</v>
      </c>
      <c r="E37" s="45">
        <f t="shared" ref="E37:E42" si="6">(C37/D37)*100</f>
        <v>100</v>
      </c>
      <c r="F37" s="40">
        <f t="shared" ref="F37:F42" si="7">ABS(D37-C37)</f>
        <v>0</v>
      </c>
      <c r="G37" s="2" t="s">
        <v>7</v>
      </c>
      <c r="H37" s="8">
        <f t="shared" si="5"/>
        <v>0</v>
      </c>
    </row>
    <row r="38" spans="1:8" x14ac:dyDescent="0.25">
      <c r="A38" s="2">
        <v>118</v>
      </c>
      <c r="B38" s="2" t="s">
        <v>39</v>
      </c>
      <c r="C38" s="14">
        <v>1.81</v>
      </c>
      <c r="D38" s="15">
        <v>1.86</v>
      </c>
      <c r="E38" s="45">
        <f t="shared" ref="E38" si="8">(C38/D38)*100</f>
        <v>97.311827956989248</v>
      </c>
      <c r="F38" s="40">
        <f t="shared" ref="F38" si="9">ABS(D38-C38)</f>
        <v>5.0000000000000044E-2</v>
      </c>
      <c r="G38" s="2" t="s">
        <v>7</v>
      </c>
      <c r="H38" s="8">
        <f t="shared" ref="H38" si="10">ABS((C38-D38)/$H$34)</f>
        <v>0.65789473684210587</v>
      </c>
    </row>
    <row r="39" spans="1:8" x14ac:dyDescent="0.25">
      <c r="A39" s="2">
        <v>198</v>
      </c>
      <c r="B39" s="2" t="s">
        <v>10</v>
      </c>
      <c r="C39" s="41">
        <v>1.861</v>
      </c>
      <c r="D39" s="15">
        <v>1.86</v>
      </c>
      <c r="E39" s="45">
        <f t="shared" si="6"/>
        <v>100.05376344086021</v>
      </c>
      <c r="F39" s="40">
        <f t="shared" si="7"/>
        <v>9.9999999999988987E-4</v>
      </c>
      <c r="G39" s="2" t="s">
        <v>7</v>
      </c>
      <c r="H39" s="8">
        <f t="shared" si="5"/>
        <v>1.3157894736840656E-2</v>
      </c>
    </row>
    <row r="40" spans="1:8" x14ac:dyDescent="0.25">
      <c r="A40" s="2">
        <v>297</v>
      </c>
      <c r="B40" s="2" t="s">
        <v>11</v>
      </c>
      <c r="C40" s="49">
        <v>2.0310000000000001</v>
      </c>
      <c r="D40" s="15">
        <v>1.86</v>
      </c>
      <c r="E40" s="45">
        <f t="shared" si="6"/>
        <v>109.19354838709678</v>
      </c>
      <c r="F40" s="40">
        <f t="shared" si="7"/>
        <v>0.17100000000000004</v>
      </c>
      <c r="G40" s="2" t="s">
        <v>7</v>
      </c>
      <c r="H40" s="8">
        <f t="shared" si="5"/>
        <v>2.2500000000000004</v>
      </c>
    </row>
    <row r="41" spans="1:8" x14ac:dyDescent="0.25">
      <c r="A41" s="2">
        <v>318</v>
      </c>
      <c r="B41" s="2" t="s">
        <v>13</v>
      </c>
      <c r="C41" s="41">
        <v>1.8420000000000001</v>
      </c>
      <c r="D41" s="15">
        <v>1.86</v>
      </c>
      <c r="E41" s="45">
        <f t="shared" si="6"/>
        <v>99.032258064516128</v>
      </c>
      <c r="F41" s="40">
        <f t="shared" si="7"/>
        <v>1.8000000000000016E-2</v>
      </c>
      <c r="G41" s="2" t="s">
        <v>7</v>
      </c>
      <c r="H41" s="8">
        <f t="shared" si="5"/>
        <v>0.2368421052631581</v>
      </c>
    </row>
    <row r="42" spans="1:8" x14ac:dyDescent="0.25">
      <c r="A42" s="2">
        <v>319</v>
      </c>
      <c r="B42" s="2" t="s">
        <v>17</v>
      </c>
      <c r="C42" s="41">
        <v>1.82</v>
      </c>
      <c r="D42" s="15">
        <v>1.86</v>
      </c>
      <c r="E42" s="45">
        <f t="shared" si="6"/>
        <v>97.849462365591393</v>
      </c>
      <c r="F42" s="40">
        <f t="shared" si="7"/>
        <v>4.0000000000000036E-2</v>
      </c>
      <c r="G42" s="2" t="s">
        <v>7</v>
      </c>
      <c r="H42" s="8">
        <f t="shared" si="5"/>
        <v>0.52631578947368474</v>
      </c>
    </row>
    <row r="43" spans="1:8" x14ac:dyDescent="0.25">
      <c r="A43" s="2">
        <v>320</v>
      </c>
      <c r="B43" s="2" t="s">
        <v>15</v>
      </c>
      <c r="C43" s="41">
        <v>1.92</v>
      </c>
      <c r="D43" s="15">
        <v>1.86</v>
      </c>
      <c r="E43" s="45">
        <f t="shared" ref="E43" si="11">(C43/D43)*100</f>
        <v>103.2258064516129</v>
      </c>
      <c r="F43" s="40">
        <f t="shared" ref="F43" si="12">ABS(D43-C43)</f>
        <v>5.9999999999999831E-2</v>
      </c>
      <c r="G43" s="2" t="s">
        <v>7</v>
      </c>
      <c r="H43" s="8">
        <f t="shared" ref="H43" si="13">ABS((C43-D43)/$H$34)</f>
        <v>0.78947368421052411</v>
      </c>
    </row>
  </sheetData>
  <mergeCells count="6">
    <mergeCell ref="A34:F34"/>
    <mergeCell ref="A1:F1"/>
    <mergeCell ref="J20:K20"/>
    <mergeCell ref="J21:K21"/>
    <mergeCell ref="J19:K19"/>
    <mergeCell ref="I15:K15"/>
  </mergeCells>
  <conditionalFormatting sqref="H3:H13 H36:H43">
    <cfRule type="cellIs" dxfId="26" priority="4" operator="greaterThan">
      <formula>2</formula>
    </cfRule>
    <cfRule type="cellIs" dxfId="25" priority="5" operator="between">
      <formula>1.01</formula>
      <formula>2</formula>
    </cfRule>
    <cfRule type="cellIs" dxfId="24" priority="6" operator="lessThanOrEqual">
      <formula>1</formula>
    </cfRule>
  </conditionalFormatting>
  <pageMargins left="0.7" right="0.7" top="0.75" bottom="0.75" header="0.3" footer="0.3"/>
  <pageSetup orientation="portrait" r:id="rId1"/>
  <ignoredErrors>
    <ignoredError sqref="E3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zoomScale="130" zoomScaleNormal="130" workbookViewId="0">
      <selection activeCell="I56" sqref="I56"/>
    </sheetView>
  </sheetViews>
  <sheetFormatPr defaultRowHeight="15" x14ac:dyDescent="0.25"/>
  <cols>
    <col min="1" max="1" width="7.140625" customWidth="1"/>
    <col min="2" max="2" width="11.7109375" bestFit="1" customWidth="1"/>
    <col min="3" max="3" width="15" bestFit="1" customWidth="1"/>
    <col min="4" max="4" width="7.140625" customWidth="1"/>
    <col min="5" max="5" width="11.140625" bestFit="1" customWidth="1"/>
    <col min="6" max="6" width="14.5703125" bestFit="1" customWidth="1"/>
    <col min="7" max="7" width="12" bestFit="1" customWidth="1"/>
    <col min="8" max="8" width="17.42578125" customWidth="1"/>
  </cols>
  <sheetData>
    <row r="1" spans="1:8" s="31" customFormat="1" ht="18.75" x14ac:dyDescent="0.3">
      <c r="A1" s="76" t="s">
        <v>42</v>
      </c>
      <c r="B1" s="76"/>
      <c r="C1" s="76"/>
      <c r="D1" s="76"/>
      <c r="E1" s="76"/>
      <c r="F1" s="76"/>
      <c r="G1" s="28" t="s">
        <v>19</v>
      </c>
      <c r="H1" s="29">
        <v>8.9999999999999993E-3</v>
      </c>
    </row>
    <row r="2" spans="1:8" s="27" customFormat="1" ht="30" x14ac:dyDescent="0.25">
      <c r="A2" s="26" t="s">
        <v>0</v>
      </c>
      <c r="B2" s="26" t="s">
        <v>1</v>
      </c>
      <c r="C2" s="26" t="s">
        <v>2</v>
      </c>
      <c r="D2" s="17" t="s">
        <v>43</v>
      </c>
      <c r="E2" s="18" t="s">
        <v>3</v>
      </c>
      <c r="F2" s="19" t="s">
        <v>4</v>
      </c>
      <c r="G2" s="19" t="s">
        <v>5</v>
      </c>
      <c r="H2" s="19" t="s">
        <v>16</v>
      </c>
    </row>
    <row r="3" spans="1:8" x14ac:dyDescent="0.25">
      <c r="A3" s="2">
        <v>1</v>
      </c>
      <c r="B3" s="2" t="s">
        <v>6</v>
      </c>
      <c r="C3" s="58">
        <v>0.247</v>
      </c>
      <c r="D3" s="25">
        <v>0.24299999999999999</v>
      </c>
      <c r="E3" s="8">
        <f>(C3/D3)*100</f>
        <v>101.64609053497942</v>
      </c>
      <c r="F3" s="8">
        <f>ABS(D3-C3)</f>
        <v>4.0000000000000036E-3</v>
      </c>
      <c r="G3" s="8" t="s">
        <v>7</v>
      </c>
      <c r="H3" s="8">
        <f t="shared" ref="H3:H12" si="0">ABS((C3-D3)/$H$1)</f>
        <v>0.44444444444444486</v>
      </c>
    </row>
    <row r="4" spans="1:8" x14ac:dyDescent="0.25">
      <c r="A4" s="7">
        <v>59</v>
      </c>
      <c r="B4" s="7" t="s">
        <v>8</v>
      </c>
      <c r="C4" s="25">
        <v>0.23699999999999999</v>
      </c>
      <c r="D4" s="25">
        <v>0.24299999999999999</v>
      </c>
      <c r="E4" s="8">
        <f t="shared" ref="E4:E12" si="1">(C4/D4)*100</f>
        <v>97.53086419753086</v>
      </c>
      <c r="F4" s="7">
        <f t="shared" ref="F4:F12" si="2">ABS(D4-C4)</f>
        <v>6.0000000000000053E-3</v>
      </c>
      <c r="G4" s="7" t="s">
        <v>7</v>
      </c>
      <c r="H4" s="8">
        <f t="shared" si="0"/>
        <v>0.6666666666666673</v>
      </c>
    </row>
    <row r="5" spans="1:8" x14ac:dyDescent="0.25">
      <c r="A5" s="7">
        <v>105</v>
      </c>
      <c r="B5" s="7" t="s">
        <v>9</v>
      </c>
      <c r="C5" s="69">
        <v>0.26200000000000001</v>
      </c>
      <c r="D5" s="25">
        <v>0.24299999999999999</v>
      </c>
      <c r="E5" s="8">
        <f t="shared" si="1"/>
        <v>107.81893004115226</v>
      </c>
      <c r="F5" s="7">
        <f t="shared" si="2"/>
        <v>1.9000000000000017E-2</v>
      </c>
      <c r="G5" s="7" t="s">
        <v>7</v>
      </c>
      <c r="H5" s="8">
        <f t="shared" si="0"/>
        <v>2.1111111111111129</v>
      </c>
    </row>
    <row r="6" spans="1:8" x14ac:dyDescent="0.25">
      <c r="A6" s="7">
        <v>118</v>
      </c>
      <c r="B6" s="7" t="s">
        <v>39</v>
      </c>
      <c r="C6" s="25">
        <v>0.25</v>
      </c>
      <c r="D6" s="25">
        <v>0.24299999999999999</v>
      </c>
      <c r="E6" s="8">
        <f t="shared" ref="E6" si="3">(C6/D6)*100</f>
        <v>102.88065843621399</v>
      </c>
      <c r="F6" s="7">
        <f t="shared" ref="F6" si="4">ABS(D6-C6)</f>
        <v>7.0000000000000062E-3</v>
      </c>
      <c r="G6" s="7" t="s">
        <v>7</v>
      </c>
      <c r="H6" s="8">
        <f t="shared" ref="H6" si="5">ABS((C6-D6)/$H$1)</f>
        <v>0.77777777777777857</v>
      </c>
    </row>
    <row r="7" spans="1:8" x14ac:dyDescent="0.25">
      <c r="A7" s="7">
        <v>198</v>
      </c>
      <c r="B7" s="7" t="s">
        <v>10</v>
      </c>
      <c r="C7" s="25">
        <v>0.24299999999999999</v>
      </c>
      <c r="D7" s="25">
        <v>0.24299999999999999</v>
      </c>
      <c r="E7" s="8">
        <f t="shared" si="1"/>
        <v>100</v>
      </c>
      <c r="F7" s="40">
        <f t="shared" si="2"/>
        <v>0</v>
      </c>
      <c r="G7" s="7" t="s">
        <v>7</v>
      </c>
      <c r="H7" s="8">
        <f t="shared" si="0"/>
        <v>0</v>
      </c>
    </row>
    <row r="8" spans="1:8" x14ac:dyDescent="0.25">
      <c r="A8" s="7">
        <v>297</v>
      </c>
      <c r="B8" s="7" t="s">
        <v>11</v>
      </c>
      <c r="C8" s="25">
        <v>0.24099999999999999</v>
      </c>
      <c r="D8" s="25">
        <v>0.24299999999999999</v>
      </c>
      <c r="E8" s="8">
        <f t="shared" si="1"/>
        <v>99.176954732510296</v>
      </c>
      <c r="F8" s="7">
        <f t="shared" si="2"/>
        <v>2.0000000000000018E-3</v>
      </c>
      <c r="G8" s="7" t="s">
        <v>7</v>
      </c>
      <c r="H8" s="8">
        <f t="shared" si="0"/>
        <v>0.22222222222222243</v>
      </c>
    </row>
    <row r="9" spans="1:8" x14ac:dyDescent="0.25">
      <c r="A9" s="7">
        <v>316</v>
      </c>
      <c r="B9" s="7" t="s">
        <v>12</v>
      </c>
      <c r="C9" s="25">
        <v>0.24590000000000001</v>
      </c>
      <c r="D9" s="25">
        <v>0.24299999999999999</v>
      </c>
      <c r="E9" s="8">
        <f t="shared" si="1"/>
        <v>101.19341563786008</v>
      </c>
      <c r="F9" s="7">
        <f t="shared" si="2"/>
        <v>2.9000000000000137E-3</v>
      </c>
      <c r="G9" s="7" t="s">
        <v>7</v>
      </c>
      <c r="H9" s="8">
        <f t="shared" si="0"/>
        <v>0.32222222222222374</v>
      </c>
    </row>
    <row r="10" spans="1:8" x14ac:dyDescent="0.25">
      <c r="A10" s="7">
        <v>318</v>
      </c>
      <c r="B10" s="7" t="s">
        <v>13</v>
      </c>
      <c r="C10" s="25">
        <v>0.23860000000000001</v>
      </c>
      <c r="D10" s="25">
        <v>0.24299999999999999</v>
      </c>
      <c r="E10" s="8">
        <f t="shared" si="1"/>
        <v>98.189300411522638</v>
      </c>
      <c r="F10" s="7">
        <f t="shared" si="2"/>
        <v>4.3999999999999873E-3</v>
      </c>
      <c r="G10" s="7" t="s">
        <v>7</v>
      </c>
      <c r="H10" s="8">
        <f t="shared" si="0"/>
        <v>0.48888888888888749</v>
      </c>
    </row>
    <row r="11" spans="1:8" x14ac:dyDescent="0.25">
      <c r="A11" s="7">
        <v>319</v>
      </c>
      <c r="B11" s="7" t="s">
        <v>14</v>
      </c>
      <c r="C11" s="25">
        <v>0.24099999999999999</v>
      </c>
      <c r="D11" s="25">
        <v>0.24299999999999999</v>
      </c>
      <c r="E11" s="8">
        <f t="shared" si="1"/>
        <v>99.176954732510296</v>
      </c>
      <c r="F11" s="7">
        <f t="shared" si="2"/>
        <v>2.0000000000000018E-3</v>
      </c>
      <c r="G11" s="7" t="s">
        <v>7</v>
      </c>
      <c r="H11" s="8">
        <f t="shared" si="0"/>
        <v>0.22222222222222243</v>
      </c>
    </row>
    <row r="12" spans="1:8" x14ac:dyDescent="0.25">
      <c r="A12" s="7">
        <v>320</v>
      </c>
      <c r="B12" s="7" t="s">
        <v>15</v>
      </c>
      <c r="C12" s="25">
        <v>0.24</v>
      </c>
      <c r="D12" s="25">
        <v>0.24299999999999999</v>
      </c>
      <c r="E12" s="8">
        <f t="shared" si="1"/>
        <v>98.76543209876543</v>
      </c>
      <c r="F12" s="7">
        <f t="shared" si="2"/>
        <v>3.0000000000000027E-3</v>
      </c>
      <c r="G12" s="7" t="s">
        <v>7</v>
      </c>
      <c r="H12" s="8">
        <f t="shared" si="0"/>
        <v>0.33333333333333365</v>
      </c>
    </row>
    <row r="13" spans="1:8" x14ac:dyDescent="0.25">
      <c r="A13" s="68"/>
      <c r="B13" s="68"/>
      <c r="C13" s="68"/>
      <c r="D13" s="68"/>
      <c r="E13" s="68"/>
      <c r="F13" s="54"/>
      <c r="G13" s="54"/>
      <c r="H13" s="52"/>
    </row>
    <row r="14" spans="1:8" x14ac:dyDescent="0.25">
      <c r="A14" s="4"/>
      <c r="B14" s="5"/>
      <c r="C14" s="6"/>
      <c r="D14" s="4"/>
      <c r="E14" s="4"/>
      <c r="F14" s="4"/>
      <c r="G14" s="4"/>
      <c r="H14" s="4"/>
    </row>
    <row r="35" spans="1:8" s="31" customFormat="1" ht="18.75" x14ac:dyDescent="0.3">
      <c r="A35" s="76" t="s">
        <v>44</v>
      </c>
      <c r="B35" s="76"/>
      <c r="C35" s="76"/>
      <c r="D35" s="76"/>
      <c r="E35" s="76"/>
      <c r="F35" s="76"/>
      <c r="G35" s="28" t="s">
        <v>19</v>
      </c>
      <c r="H35" s="29">
        <v>1.7000000000000001E-2</v>
      </c>
    </row>
    <row r="36" spans="1:8" s="27" customFormat="1" ht="30" x14ac:dyDescent="0.25">
      <c r="A36" s="26" t="s">
        <v>0</v>
      </c>
      <c r="B36" s="26" t="s">
        <v>1</v>
      </c>
      <c r="C36" s="26" t="s">
        <v>2</v>
      </c>
      <c r="D36" s="17" t="s">
        <v>45</v>
      </c>
      <c r="E36" s="18" t="s">
        <v>3</v>
      </c>
      <c r="F36" s="19" t="s">
        <v>4</v>
      </c>
      <c r="G36" s="19" t="s">
        <v>5</v>
      </c>
      <c r="H36" s="19" t="s">
        <v>16</v>
      </c>
    </row>
    <row r="37" spans="1:8" x14ac:dyDescent="0.25">
      <c r="A37" s="2">
        <v>1</v>
      </c>
      <c r="B37" s="2" t="s">
        <v>6</v>
      </c>
      <c r="C37" s="41">
        <v>0.47799999999999998</v>
      </c>
      <c r="D37" s="25">
        <v>0.49099999999999999</v>
      </c>
      <c r="E37" s="8">
        <f>(C37/D37)*100</f>
        <v>97.352342158859472</v>
      </c>
      <c r="F37" s="40">
        <f>ABS(D37-C37)</f>
        <v>1.3000000000000012E-2</v>
      </c>
      <c r="G37" s="8" t="s">
        <v>7</v>
      </c>
      <c r="H37" s="8">
        <f>ABS((C37-D37)/$H$35)</f>
        <v>0.76470588235294179</v>
      </c>
    </row>
    <row r="38" spans="1:8" x14ac:dyDescent="0.25">
      <c r="A38" s="7">
        <v>59</v>
      </c>
      <c r="B38" s="7" t="s">
        <v>8</v>
      </c>
      <c r="C38" s="75">
        <v>0.47</v>
      </c>
      <c r="D38" s="25">
        <v>0.49099999999999999</v>
      </c>
      <c r="E38" s="8">
        <f t="shared" ref="E38:E43" si="6">(C38/D38)*100</f>
        <v>95.723014256619138</v>
      </c>
      <c r="F38" s="40">
        <f t="shared" ref="F38:F43" si="7">ABS(D38-C38)</f>
        <v>2.1000000000000019E-2</v>
      </c>
      <c r="G38" s="7" t="s">
        <v>7</v>
      </c>
      <c r="H38" s="8">
        <f t="shared" ref="H38:H43" si="8">ABS((C38-D38)/$H$35)</f>
        <v>1.2352941176470598</v>
      </c>
    </row>
    <row r="39" spans="1:8" x14ac:dyDescent="0.25">
      <c r="A39" s="7">
        <v>118</v>
      </c>
      <c r="B39" s="7" t="s">
        <v>39</v>
      </c>
      <c r="C39" s="69">
        <v>0.54</v>
      </c>
      <c r="D39" s="25">
        <v>0.49099999999999999</v>
      </c>
      <c r="E39" s="8">
        <f t="shared" ref="E39" si="9">(C39/D39)*100</f>
        <v>109.979633401222</v>
      </c>
      <c r="F39" s="40">
        <f t="shared" ref="F39" si="10">ABS(D39-C39)</f>
        <v>4.9000000000000044E-2</v>
      </c>
      <c r="G39" s="7" t="s">
        <v>7</v>
      </c>
      <c r="H39" s="8">
        <f t="shared" ref="H39" si="11">ABS((C39-D39)/$H$35)</f>
        <v>2.8823529411764728</v>
      </c>
    </row>
    <row r="40" spans="1:8" x14ac:dyDescent="0.25">
      <c r="A40" s="7">
        <v>198</v>
      </c>
      <c r="B40" s="7" t="s">
        <v>10</v>
      </c>
      <c r="C40" s="25">
        <v>0.497</v>
      </c>
      <c r="D40" s="25">
        <v>0.49099999999999999</v>
      </c>
      <c r="E40" s="8">
        <f t="shared" si="6"/>
        <v>101.22199592668024</v>
      </c>
      <c r="F40" s="40">
        <f t="shared" si="7"/>
        <v>6.0000000000000053E-3</v>
      </c>
      <c r="G40" s="7" t="s">
        <v>7</v>
      </c>
      <c r="H40" s="8">
        <f t="shared" si="8"/>
        <v>0.35294117647058854</v>
      </c>
    </row>
    <row r="41" spans="1:8" x14ac:dyDescent="0.25">
      <c r="A41" s="7">
        <v>297</v>
      </c>
      <c r="B41" s="7" t="s">
        <v>11</v>
      </c>
      <c r="C41" s="25">
        <v>0.502</v>
      </c>
      <c r="D41" s="25">
        <v>0.49099999999999999</v>
      </c>
      <c r="E41" s="8">
        <f t="shared" si="6"/>
        <v>102.24032586558044</v>
      </c>
      <c r="F41" s="40">
        <f t="shared" si="7"/>
        <v>1.100000000000001E-2</v>
      </c>
      <c r="G41" s="7" t="s">
        <v>7</v>
      </c>
      <c r="H41" s="8">
        <f t="shared" si="8"/>
        <v>0.64705882352941224</v>
      </c>
    </row>
    <row r="42" spans="1:8" x14ac:dyDescent="0.25">
      <c r="A42" s="7">
        <v>318</v>
      </c>
      <c r="B42" s="7" t="s">
        <v>13</v>
      </c>
      <c r="C42" s="25">
        <v>0.49559999999999998</v>
      </c>
      <c r="D42" s="25">
        <v>0.49099999999999999</v>
      </c>
      <c r="E42" s="8">
        <f t="shared" si="6"/>
        <v>100.93686354378819</v>
      </c>
      <c r="F42" s="40">
        <f t="shared" si="7"/>
        <v>4.599999999999993E-3</v>
      </c>
      <c r="G42" s="7" t="s">
        <v>7</v>
      </c>
      <c r="H42" s="8">
        <f t="shared" si="8"/>
        <v>0.27058823529411724</v>
      </c>
    </row>
    <row r="43" spans="1:8" x14ac:dyDescent="0.25">
      <c r="A43" s="7">
        <v>319</v>
      </c>
      <c r="B43" s="7" t="s">
        <v>14</v>
      </c>
      <c r="C43" s="25">
        <v>0.504</v>
      </c>
      <c r="D43" s="25">
        <v>0.49099999999999999</v>
      </c>
      <c r="E43" s="8">
        <f t="shared" si="6"/>
        <v>102.64765784114054</v>
      </c>
      <c r="F43" s="40">
        <f t="shared" si="7"/>
        <v>1.3000000000000012E-2</v>
      </c>
      <c r="G43" s="7" t="s">
        <v>7</v>
      </c>
      <c r="H43" s="8">
        <f t="shared" si="8"/>
        <v>0.76470588235294179</v>
      </c>
    </row>
    <row r="44" spans="1:8" x14ac:dyDescent="0.25">
      <c r="A44" s="7">
        <v>320</v>
      </c>
      <c r="B44" s="7" t="s">
        <v>15</v>
      </c>
      <c r="C44" s="25">
        <v>0.49099999999999999</v>
      </c>
      <c r="D44" s="25">
        <v>0.49099999999999999</v>
      </c>
      <c r="E44" s="8">
        <f t="shared" ref="E44" si="12">(C44/D44)*100</f>
        <v>100</v>
      </c>
      <c r="F44" s="40">
        <f t="shared" ref="F44" si="13">ABS(D44-C44)</f>
        <v>0</v>
      </c>
      <c r="G44" s="7" t="s">
        <v>7</v>
      </c>
      <c r="H44" s="8">
        <f t="shared" ref="H44" si="14">ABS((C44-D44)/$H$35)</f>
        <v>0</v>
      </c>
    </row>
    <row r="46" spans="1:8" x14ac:dyDescent="0.25">
      <c r="C46" s="3"/>
    </row>
  </sheetData>
  <mergeCells count="2">
    <mergeCell ref="A1:F1"/>
    <mergeCell ref="A35:F35"/>
  </mergeCells>
  <conditionalFormatting sqref="H3:H13 H37:H44">
    <cfRule type="cellIs" dxfId="23" priority="10" operator="greaterThan">
      <formula>2</formula>
    </cfRule>
    <cfRule type="cellIs" dxfId="22" priority="11" operator="between">
      <formula>1.01</formula>
      <formula>2</formula>
    </cfRule>
    <cfRule type="cellIs" dxfId="21" priority="12" operator="lessThanOrEqual">
      <formula>1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zoomScale="130" zoomScaleNormal="130" workbookViewId="0">
      <selection activeCell="H39" sqref="H39"/>
    </sheetView>
  </sheetViews>
  <sheetFormatPr defaultRowHeight="15" x14ac:dyDescent="0.25"/>
  <cols>
    <col min="2" max="2" width="11.28515625" bestFit="1" customWidth="1"/>
    <col min="3" max="3" width="15" bestFit="1" customWidth="1"/>
    <col min="5" max="5" width="11.85546875" customWidth="1"/>
    <col min="6" max="6" width="16.140625" customWidth="1"/>
    <col min="7" max="7" width="12" bestFit="1" customWidth="1"/>
  </cols>
  <sheetData>
    <row r="1" spans="1:12" s="34" customFormat="1" ht="17.25" x14ac:dyDescent="0.3">
      <c r="A1" s="81" t="s">
        <v>46</v>
      </c>
      <c r="B1" s="81"/>
      <c r="C1" s="81"/>
      <c r="D1" s="81"/>
      <c r="E1" s="81"/>
      <c r="F1" s="81"/>
      <c r="G1" s="33" t="s">
        <v>19</v>
      </c>
      <c r="H1" s="32">
        <v>4.7E-2</v>
      </c>
    </row>
    <row r="2" spans="1:12" ht="30" x14ac:dyDescent="0.25">
      <c r="A2" s="16" t="s">
        <v>0</v>
      </c>
      <c r="B2" s="16" t="s">
        <v>1</v>
      </c>
      <c r="C2" s="16" t="s">
        <v>2</v>
      </c>
      <c r="D2" s="17" t="s">
        <v>47</v>
      </c>
      <c r="E2" s="18" t="s">
        <v>3</v>
      </c>
      <c r="F2" s="19" t="s">
        <v>4</v>
      </c>
      <c r="G2" s="19" t="s">
        <v>5</v>
      </c>
      <c r="H2" s="19" t="s">
        <v>16</v>
      </c>
    </row>
    <row r="3" spans="1:12" x14ac:dyDescent="0.25">
      <c r="A3" s="2">
        <v>1</v>
      </c>
      <c r="B3" s="2" t="s">
        <v>6</v>
      </c>
      <c r="C3" s="41">
        <v>0.14399999999999999</v>
      </c>
      <c r="D3" s="25">
        <v>0.16200000000000001</v>
      </c>
      <c r="E3" s="8">
        <f>(C3/D3)*100</f>
        <v>88.888888888888886</v>
      </c>
      <c r="F3" s="8">
        <f>ABS(D3-C3)</f>
        <v>1.8000000000000016E-2</v>
      </c>
      <c r="G3" s="8" t="s">
        <v>7</v>
      </c>
      <c r="H3" s="8">
        <f>ABS((C3-D3)/$H$1)</f>
        <v>0.38297872340425565</v>
      </c>
    </row>
    <row r="4" spans="1:12" x14ac:dyDescent="0.25">
      <c r="A4" s="7">
        <v>59</v>
      </c>
      <c r="B4" s="7" t="s">
        <v>8</v>
      </c>
      <c r="C4" s="25">
        <v>0.13</v>
      </c>
      <c r="D4" s="25">
        <v>0.16200000000000001</v>
      </c>
      <c r="E4" s="8">
        <f t="shared" ref="E4:E5" si="0">(C4/D4)*100</f>
        <v>80.246913580246911</v>
      </c>
      <c r="F4" s="8">
        <f t="shared" ref="F4" si="1">ABS(D4-C4)</f>
        <v>3.2000000000000001E-2</v>
      </c>
      <c r="G4" s="7" t="s">
        <v>7</v>
      </c>
      <c r="H4" s="8">
        <f t="shared" ref="H4:H5" si="2">ABS((C4-D4)/$H$1)</f>
        <v>0.68085106382978722</v>
      </c>
    </row>
    <row r="5" spans="1:12" x14ac:dyDescent="0.25">
      <c r="A5" s="7">
        <v>319</v>
      </c>
      <c r="B5" s="9" t="s">
        <v>14</v>
      </c>
      <c r="C5" s="74">
        <v>0.31</v>
      </c>
      <c r="D5" s="25">
        <v>0.16200000000000001</v>
      </c>
      <c r="E5" s="8">
        <f t="shared" si="0"/>
        <v>191.358024691358</v>
      </c>
      <c r="F5" s="8">
        <f>ABS(D5-C5)</f>
        <v>0.14799999999999999</v>
      </c>
      <c r="G5" s="7" t="s">
        <v>7</v>
      </c>
      <c r="H5" s="8">
        <f t="shared" si="2"/>
        <v>3.1489361702127656</v>
      </c>
    </row>
    <row r="6" spans="1:12" x14ac:dyDescent="0.25">
      <c r="A6" s="71">
        <v>105</v>
      </c>
      <c r="B6" s="71" t="s">
        <v>9</v>
      </c>
      <c r="C6" s="73" t="s">
        <v>48</v>
      </c>
      <c r="D6" s="2">
        <v>0.16200000000000001</v>
      </c>
      <c r="E6" s="72" t="s">
        <v>49</v>
      </c>
      <c r="F6" s="2" t="s">
        <v>49</v>
      </c>
      <c r="G6" s="7" t="s">
        <v>7</v>
      </c>
      <c r="H6" s="2" t="s">
        <v>49</v>
      </c>
    </row>
    <row r="7" spans="1:12" x14ac:dyDescent="0.25">
      <c r="G7" s="70"/>
      <c r="H7" s="12"/>
      <c r="I7" s="12"/>
      <c r="J7" s="12"/>
      <c r="K7" s="12"/>
      <c r="L7" s="12"/>
    </row>
    <row r="8" spans="1:12" x14ac:dyDescent="0.25">
      <c r="G8" s="12"/>
      <c r="H8" s="57"/>
      <c r="I8" s="57"/>
      <c r="J8" s="57"/>
      <c r="K8" s="57"/>
      <c r="L8" s="57"/>
    </row>
    <row r="26" spans="1:8" s="34" customFormat="1" ht="17.25" x14ac:dyDescent="0.3">
      <c r="A26" s="81" t="s">
        <v>50</v>
      </c>
      <c r="B26" s="81"/>
      <c r="C26" s="81"/>
      <c r="D26" s="81"/>
      <c r="E26" s="81"/>
      <c r="F26" s="81"/>
      <c r="G26" s="33" t="s">
        <v>19</v>
      </c>
      <c r="H26" s="32">
        <v>6.6000000000000003E-2</v>
      </c>
    </row>
    <row r="27" spans="1:8" ht="45" customHeight="1" x14ac:dyDescent="0.25">
      <c r="A27" s="16" t="s">
        <v>0</v>
      </c>
      <c r="B27" s="16" t="s">
        <v>1</v>
      </c>
      <c r="C27" s="16" t="s">
        <v>2</v>
      </c>
      <c r="D27" s="17" t="s">
        <v>51</v>
      </c>
      <c r="E27" s="18" t="s">
        <v>3</v>
      </c>
      <c r="F27" s="19" t="s">
        <v>4</v>
      </c>
      <c r="G27" s="19" t="s">
        <v>5</v>
      </c>
      <c r="H27" s="19" t="s">
        <v>16</v>
      </c>
    </row>
    <row r="28" spans="1:8" x14ac:dyDescent="0.25">
      <c r="A28" s="2">
        <v>1</v>
      </c>
      <c r="B28" s="2" t="s">
        <v>6</v>
      </c>
      <c r="C28" s="41">
        <v>0.40699999999999997</v>
      </c>
      <c r="D28" s="25">
        <v>0.39200000000000002</v>
      </c>
      <c r="E28" s="8">
        <f>(C28/D28)*100</f>
        <v>103.82653061224489</v>
      </c>
      <c r="F28" s="8">
        <f>ABS(D28-C28)</f>
        <v>1.4999999999999958E-2</v>
      </c>
      <c r="G28" s="8" t="s">
        <v>7</v>
      </c>
      <c r="H28" s="8">
        <f>ABS((C28-D28)/$H$26)</f>
        <v>0.22727272727272663</v>
      </c>
    </row>
    <row r="29" spans="1:8" x14ac:dyDescent="0.25">
      <c r="A29" s="7">
        <v>59</v>
      </c>
      <c r="B29" s="7" t="s">
        <v>8</v>
      </c>
      <c r="C29" s="25">
        <v>0.32</v>
      </c>
      <c r="D29" s="25">
        <v>0.39200000000000002</v>
      </c>
      <c r="E29" s="8">
        <f t="shared" ref="E29" si="3">(C29/D29)*100</f>
        <v>81.632653061224488</v>
      </c>
      <c r="F29" s="8">
        <f t="shared" ref="F29" si="4">ABS(D29-C29)</f>
        <v>7.2000000000000008E-2</v>
      </c>
      <c r="G29" s="7" t="s">
        <v>7</v>
      </c>
      <c r="H29" s="8">
        <f>ABS((C29-D29)/$H$26)</f>
        <v>1.0909090909090911</v>
      </c>
    </row>
    <row r="30" spans="1:8" x14ac:dyDescent="0.25">
      <c r="A30" s="7">
        <v>319</v>
      </c>
      <c r="B30" s="9" t="s">
        <v>14</v>
      </c>
      <c r="C30" s="42">
        <v>0.33700000000000002</v>
      </c>
      <c r="D30" s="25">
        <v>0.39200000000000002</v>
      </c>
      <c r="E30" s="8">
        <f>(C30/D30)*100</f>
        <v>85.969387755102048</v>
      </c>
      <c r="F30" s="8">
        <f>ABS(D30-C30)</f>
        <v>5.4999999999999993E-2</v>
      </c>
      <c r="G30" s="7" t="s">
        <v>7</v>
      </c>
      <c r="H30" s="8">
        <f>ABS((C30-D30)/$H$26)</f>
        <v>0.83333333333333315</v>
      </c>
    </row>
    <row r="31" spans="1:8" x14ac:dyDescent="0.25">
      <c r="B31" s="10"/>
      <c r="C31" s="11"/>
    </row>
  </sheetData>
  <mergeCells count="2">
    <mergeCell ref="A1:F1"/>
    <mergeCell ref="A26:F26"/>
  </mergeCells>
  <conditionalFormatting sqref="H28:H30 H3:H5">
    <cfRule type="cellIs" dxfId="20" priority="4" operator="greaterThan">
      <formula>2</formula>
    </cfRule>
    <cfRule type="cellIs" dxfId="19" priority="5" operator="between">
      <formula>1.01</formula>
      <formula>2</formula>
    </cfRule>
    <cfRule type="cellIs" dxfId="18" priority="6" operator="lessThanOrEqual">
      <formula>1</formula>
    </cfRule>
  </conditionalFormatting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zoomScale="130" zoomScaleNormal="130" workbookViewId="0">
      <selection activeCell="K59" sqref="K59"/>
    </sheetView>
  </sheetViews>
  <sheetFormatPr defaultRowHeight="15" x14ac:dyDescent="0.25"/>
  <cols>
    <col min="1" max="1" width="9.140625" style="4"/>
    <col min="2" max="2" width="11.28515625" style="4" bestFit="1" customWidth="1"/>
    <col min="3" max="3" width="15" style="4" bestFit="1" customWidth="1"/>
    <col min="4" max="5" width="9.140625" style="4"/>
    <col min="6" max="6" width="9.5703125" style="4" customWidth="1"/>
    <col min="7" max="7" width="12" style="4" bestFit="1" customWidth="1"/>
    <col min="8" max="8" width="9.28515625" style="4" bestFit="1" customWidth="1"/>
    <col min="9" max="16384" width="9.140625" style="4"/>
  </cols>
  <sheetData>
    <row r="1" spans="1:8" s="31" customFormat="1" ht="18.75" x14ac:dyDescent="0.3">
      <c r="A1" s="76" t="s">
        <v>52</v>
      </c>
      <c r="B1" s="76"/>
      <c r="C1" s="76"/>
      <c r="D1" s="76"/>
      <c r="E1" s="76"/>
      <c r="F1" s="76"/>
      <c r="G1" s="28" t="s">
        <v>19</v>
      </c>
      <c r="H1" s="44">
        <v>1.4E-2</v>
      </c>
    </row>
    <row r="2" spans="1:8" s="27" customFormat="1" ht="45" x14ac:dyDescent="0.25">
      <c r="A2" s="26" t="s">
        <v>0</v>
      </c>
      <c r="B2" s="26" t="s">
        <v>1</v>
      </c>
      <c r="C2" s="26" t="s">
        <v>2</v>
      </c>
      <c r="D2" s="17" t="s">
        <v>53</v>
      </c>
      <c r="E2" s="18" t="s">
        <v>3</v>
      </c>
      <c r="F2" s="19" t="s">
        <v>4</v>
      </c>
      <c r="G2" s="19" t="s">
        <v>5</v>
      </c>
      <c r="H2" s="19" t="s">
        <v>16</v>
      </c>
    </row>
    <row r="3" spans="1:8" x14ac:dyDescent="0.25">
      <c r="A3" s="2">
        <v>1</v>
      </c>
      <c r="B3" s="2" t="s">
        <v>6</v>
      </c>
      <c r="C3" s="41">
        <v>0.13</v>
      </c>
      <c r="D3" s="25">
        <v>0.13700000000000001</v>
      </c>
      <c r="E3" s="8">
        <f>(C3/D3)*100</f>
        <v>94.890510948905103</v>
      </c>
      <c r="F3" s="8">
        <f>ABS(D3-C3)</f>
        <v>7.0000000000000062E-3</v>
      </c>
      <c r="G3" s="8" t="s">
        <v>7</v>
      </c>
      <c r="H3" s="8">
        <f>ABS((C3-D3)/$H$1)</f>
        <v>0.50000000000000044</v>
      </c>
    </row>
    <row r="4" spans="1:8" x14ac:dyDescent="0.25">
      <c r="A4" s="7">
        <v>59</v>
      </c>
      <c r="B4" s="7" t="s">
        <v>8</v>
      </c>
      <c r="C4" s="25">
        <v>0.13100000000000001</v>
      </c>
      <c r="D4" s="25">
        <v>0.13700000000000001</v>
      </c>
      <c r="E4" s="8">
        <f t="shared" ref="E4:E9" si="0">(C4/D4)*100</f>
        <v>95.62043795620437</v>
      </c>
      <c r="F4" s="7">
        <f t="shared" ref="F4:F10" si="1">ABS(D4-C4)</f>
        <v>6.0000000000000053E-3</v>
      </c>
      <c r="G4" s="7" t="s">
        <v>7</v>
      </c>
      <c r="H4" s="8">
        <f t="shared" ref="H4:H12" si="2">ABS((C4-D4)/$H$1)</f>
        <v>0.42857142857142894</v>
      </c>
    </row>
    <row r="5" spans="1:8" x14ac:dyDescent="0.25">
      <c r="A5" s="7">
        <v>105</v>
      </c>
      <c r="B5" s="7" t="s">
        <v>9</v>
      </c>
      <c r="C5" s="25">
        <v>0.14000000000000001</v>
      </c>
      <c r="D5" s="25">
        <v>0.13700000000000001</v>
      </c>
      <c r="E5" s="8">
        <f t="shared" si="0"/>
        <v>102.18978102189782</v>
      </c>
      <c r="F5" s="7">
        <f t="shared" si="1"/>
        <v>3.0000000000000027E-3</v>
      </c>
      <c r="G5" s="7" t="s">
        <v>7</v>
      </c>
      <c r="H5" s="8">
        <f>ABS((C5-D5)/$H$1)</f>
        <v>0.21428571428571447</v>
      </c>
    </row>
    <row r="6" spans="1:8" x14ac:dyDescent="0.25">
      <c r="A6" s="7">
        <v>118</v>
      </c>
      <c r="B6" s="7" t="s">
        <v>39</v>
      </c>
      <c r="C6" s="25">
        <v>0.15</v>
      </c>
      <c r="D6" s="25">
        <v>0.13700000000000001</v>
      </c>
      <c r="E6" s="8">
        <f t="shared" ref="E6" si="3">(C6/D6)*100</f>
        <v>109.48905109489048</v>
      </c>
      <c r="F6" s="7">
        <f t="shared" ref="F6" si="4">ABS(D6-C6)</f>
        <v>1.2999999999999984E-2</v>
      </c>
      <c r="G6" s="7" t="s">
        <v>7</v>
      </c>
      <c r="H6" s="8">
        <f>ABS((C6-D6)/$H$1)</f>
        <v>0.92857142857142738</v>
      </c>
    </row>
    <row r="7" spans="1:8" x14ac:dyDescent="0.25">
      <c r="A7" s="7">
        <v>198</v>
      </c>
      <c r="B7" s="7" t="s">
        <v>10</v>
      </c>
      <c r="C7" s="25">
        <v>0.13400000000000001</v>
      </c>
      <c r="D7" s="25">
        <v>0.13700000000000001</v>
      </c>
      <c r="E7" s="8">
        <f t="shared" si="0"/>
        <v>97.810218978102199</v>
      </c>
      <c r="F7" s="7">
        <f t="shared" si="1"/>
        <v>3.0000000000000027E-3</v>
      </c>
      <c r="G7" s="7" t="s">
        <v>7</v>
      </c>
      <c r="H7" s="8">
        <f t="shared" si="2"/>
        <v>0.21428571428571447</v>
      </c>
    </row>
    <row r="8" spans="1:8" x14ac:dyDescent="0.25">
      <c r="A8" s="7">
        <v>297</v>
      </c>
      <c r="B8" s="7" t="s">
        <v>11</v>
      </c>
      <c r="C8" s="25">
        <v>0.13420000000000001</v>
      </c>
      <c r="D8" s="25">
        <v>0.13700000000000001</v>
      </c>
      <c r="E8" s="8">
        <f t="shared" si="0"/>
        <v>97.956204379562053</v>
      </c>
      <c r="F8" s="7">
        <f t="shared" si="1"/>
        <v>2.7999999999999969E-3</v>
      </c>
      <c r="G8" s="7" t="s">
        <v>7</v>
      </c>
      <c r="H8" s="8">
        <f t="shared" si="2"/>
        <v>0.19999999999999979</v>
      </c>
    </row>
    <row r="9" spans="1:8" x14ac:dyDescent="0.25">
      <c r="A9" s="7">
        <v>316</v>
      </c>
      <c r="B9" s="7" t="s">
        <v>12</v>
      </c>
      <c r="C9" s="25">
        <v>0.13619999999999999</v>
      </c>
      <c r="D9" s="25">
        <v>0.13700000000000001</v>
      </c>
      <c r="E9" s="8">
        <f t="shared" si="0"/>
        <v>99.416058394160572</v>
      </c>
      <c r="F9" s="7">
        <f t="shared" si="1"/>
        <v>8.0000000000002292E-4</v>
      </c>
      <c r="G9" s="7" t="s">
        <v>7</v>
      </c>
      <c r="H9" s="8">
        <f>ABS((C9-D9)/$H$1)</f>
        <v>5.7142857142858779E-2</v>
      </c>
    </row>
    <row r="10" spans="1:8" x14ac:dyDescent="0.25">
      <c r="A10" s="7">
        <v>318</v>
      </c>
      <c r="B10" s="7" t="s">
        <v>13</v>
      </c>
      <c r="C10" s="25">
        <v>0.125</v>
      </c>
      <c r="D10" s="25">
        <v>0.13700000000000001</v>
      </c>
      <c r="E10" s="8">
        <f>(C10/D10)*100</f>
        <v>91.240875912408754</v>
      </c>
      <c r="F10" s="7">
        <f t="shared" si="1"/>
        <v>1.2000000000000011E-2</v>
      </c>
      <c r="G10" s="7" t="s">
        <v>7</v>
      </c>
      <c r="H10" s="8">
        <f t="shared" si="2"/>
        <v>0.85714285714285787</v>
      </c>
    </row>
    <row r="11" spans="1:8" x14ac:dyDescent="0.25">
      <c r="A11" s="7">
        <v>319</v>
      </c>
      <c r="B11" s="7" t="s">
        <v>14</v>
      </c>
      <c r="C11" s="25">
        <v>0.13700000000000001</v>
      </c>
      <c r="D11" s="25">
        <v>0.13700000000000001</v>
      </c>
      <c r="E11" s="8">
        <f>(C11/D11)*100</f>
        <v>100</v>
      </c>
      <c r="F11" s="7">
        <f>ABS(D11-C11)</f>
        <v>0</v>
      </c>
      <c r="G11" s="7" t="s">
        <v>7</v>
      </c>
      <c r="H11" s="8">
        <f t="shared" si="2"/>
        <v>0</v>
      </c>
    </row>
    <row r="12" spans="1:8" x14ac:dyDescent="0.25">
      <c r="A12" s="7">
        <v>320</v>
      </c>
      <c r="B12" s="9" t="s">
        <v>18</v>
      </c>
      <c r="C12" s="42">
        <v>0.13600000000000001</v>
      </c>
      <c r="D12" s="25">
        <v>0.13700000000000001</v>
      </c>
      <c r="E12" s="8">
        <f>(C12/D12)*100</f>
        <v>99.270072992700733</v>
      </c>
      <c r="F12" s="7">
        <f>ABS(D12-C12)</f>
        <v>1.0000000000000009E-3</v>
      </c>
      <c r="G12" s="7" t="s">
        <v>7</v>
      </c>
      <c r="H12" s="8">
        <f t="shared" si="2"/>
        <v>7.1428571428571494E-2</v>
      </c>
    </row>
    <row r="13" spans="1:8" x14ac:dyDescent="0.25">
      <c r="B13" s="10"/>
      <c r="C13" s="13"/>
    </row>
    <row r="36" spans="1:8" s="31" customFormat="1" ht="18.75" x14ac:dyDescent="0.3">
      <c r="A36" s="76" t="s">
        <v>54</v>
      </c>
      <c r="B36" s="76"/>
      <c r="C36" s="76"/>
      <c r="D36" s="76"/>
      <c r="E36" s="76"/>
      <c r="F36" s="76"/>
      <c r="G36" s="28" t="s">
        <v>19</v>
      </c>
      <c r="H36" s="29">
        <v>2.7E-2</v>
      </c>
    </row>
    <row r="37" spans="1:8" s="27" customFormat="1" ht="45" x14ac:dyDescent="0.25">
      <c r="A37" s="26" t="s">
        <v>0</v>
      </c>
      <c r="B37" s="26" t="s">
        <v>1</v>
      </c>
      <c r="C37" s="26" t="s">
        <v>2</v>
      </c>
      <c r="D37" s="17" t="s">
        <v>55</v>
      </c>
      <c r="E37" s="18" t="s">
        <v>3</v>
      </c>
      <c r="F37" s="19" t="s">
        <v>4</v>
      </c>
      <c r="G37" s="19" t="s">
        <v>5</v>
      </c>
      <c r="H37" s="19" t="s">
        <v>16</v>
      </c>
    </row>
    <row r="38" spans="1:8" x14ac:dyDescent="0.25">
      <c r="A38" s="2">
        <v>1</v>
      </c>
      <c r="B38" s="2" t="s">
        <v>6</v>
      </c>
      <c r="C38" s="41">
        <v>0.312</v>
      </c>
      <c r="D38" s="25">
        <v>0.32800000000000001</v>
      </c>
      <c r="E38" s="8">
        <f>(C38/D38)*100</f>
        <v>95.121951219512198</v>
      </c>
      <c r="F38" s="8">
        <f>ABS(D38-C38)</f>
        <v>1.6000000000000014E-2</v>
      </c>
      <c r="G38" s="8" t="s">
        <v>7</v>
      </c>
      <c r="H38" s="8">
        <f>ABS((C38-D38)/$H$36)</f>
        <v>0.59259259259259311</v>
      </c>
    </row>
    <row r="39" spans="1:8" x14ac:dyDescent="0.25">
      <c r="A39" s="7">
        <v>59</v>
      </c>
      <c r="B39" s="7" t="s">
        <v>8</v>
      </c>
      <c r="C39" s="25">
        <v>0.34300000000000003</v>
      </c>
      <c r="D39" s="25">
        <v>0.32800000000000001</v>
      </c>
      <c r="E39" s="8">
        <f t="shared" ref="E39:E44" si="5">(C39/D39)*100</f>
        <v>104.57317073170731</v>
      </c>
      <c r="F39" s="7">
        <f t="shared" ref="F39:F44" si="6">ABS(D39-C39)</f>
        <v>1.5000000000000013E-2</v>
      </c>
      <c r="G39" s="7" t="s">
        <v>7</v>
      </c>
      <c r="H39" s="8">
        <f t="shared" ref="H39:H44" si="7">ABS((C39-D39)/$H$36)</f>
        <v>0.55555555555555602</v>
      </c>
    </row>
    <row r="40" spans="1:8" x14ac:dyDescent="0.25">
      <c r="A40" s="7">
        <v>118</v>
      </c>
      <c r="B40" s="7" t="s">
        <v>39</v>
      </c>
      <c r="C40" s="25">
        <v>0.34</v>
      </c>
      <c r="D40" s="25">
        <v>0.32800000000000001</v>
      </c>
      <c r="E40" s="8">
        <f t="shared" ref="E40" si="8">(C40/D40)*100</f>
        <v>103.65853658536585</v>
      </c>
      <c r="F40" s="7">
        <f t="shared" ref="F40" si="9">ABS(D40-C40)</f>
        <v>1.2000000000000011E-2</v>
      </c>
      <c r="G40" s="7" t="s">
        <v>7</v>
      </c>
      <c r="H40" s="8">
        <f t="shared" ref="H40" si="10">ABS((C40-D40)/$H$36)</f>
        <v>0.44444444444444486</v>
      </c>
    </row>
    <row r="41" spans="1:8" x14ac:dyDescent="0.25">
      <c r="A41" s="7">
        <v>198</v>
      </c>
      <c r="B41" s="7" t="s">
        <v>10</v>
      </c>
      <c r="C41" s="25">
        <v>0.33900000000000002</v>
      </c>
      <c r="D41" s="25">
        <v>0.32800000000000001</v>
      </c>
      <c r="E41" s="8">
        <f t="shared" si="5"/>
        <v>103.35365853658536</v>
      </c>
      <c r="F41" s="7">
        <f t="shared" si="6"/>
        <v>1.100000000000001E-2</v>
      </c>
      <c r="G41" s="7" t="s">
        <v>7</v>
      </c>
      <c r="H41" s="8">
        <f t="shared" si="7"/>
        <v>0.40740740740740777</v>
      </c>
    </row>
    <row r="42" spans="1:8" x14ac:dyDescent="0.25">
      <c r="A42" s="7">
        <v>297</v>
      </c>
      <c r="B42" s="7" t="s">
        <v>11</v>
      </c>
      <c r="C42" s="25">
        <v>0.33169999999999999</v>
      </c>
      <c r="D42" s="25">
        <v>0.32800000000000001</v>
      </c>
      <c r="E42" s="8">
        <f t="shared" si="5"/>
        <v>101.1280487804878</v>
      </c>
      <c r="F42" s="7">
        <f t="shared" si="6"/>
        <v>3.6999999999999811E-3</v>
      </c>
      <c r="G42" s="7" t="s">
        <v>7</v>
      </c>
      <c r="H42" s="8">
        <f t="shared" si="7"/>
        <v>0.13703703703703635</v>
      </c>
    </row>
    <row r="43" spans="1:8" x14ac:dyDescent="0.25">
      <c r="A43" s="7">
        <v>318</v>
      </c>
      <c r="B43" s="7" t="s">
        <v>13</v>
      </c>
      <c r="C43" s="25">
        <v>0.32800000000000001</v>
      </c>
      <c r="D43" s="25">
        <v>0.32800000000000001</v>
      </c>
      <c r="E43" s="8">
        <f t="shared" si="5"/>
        <v>100</v>
      </c>
      <c r="F43" s="7">
        <f t="shared" si="6"/>
        <v>0</v>
      </c>
      <c r="G43" s="7" t="s">
        <v>7</v>
      </c>
      <c r="H43" s="8">
        <f t="shared" si="7"/>
        <v>0</v>
      </c>
    </row>
    <row r="44" spans="1:8" x14ac:dyDescent="0.25">
      <c r="A44" s="7">
        <v>319</v>
      </c>
      <c r="B44" s="7" t="s">
        <v>14</v>
      </c>
      <c r="C44" s="25">
        <v>0.32700000000000001</v>
      </c>
      <c r="D44" s="25">
        <v>0.32800000000000001</v>
      </c>
      <c r="E44" s="8">
        <f t="shared" si="5"/>
        <v>99.695121951219505</v>
      </c>
      <c r="F44" s="7">
        <f t="shared" si="6"/>
        <v>1.0000000000000009E-3</v>
      </c>
      <c r="G44" s="7" t="s">
        <v>7</v>
      </c>
      <c r="H44" s="8">
        <f t="shared" si="7"/>
        <v>3.703703703703707E-2</v>
      </c>
    </row>
    <row r="45" spans="1:8" x14ac:dyDescent="0.25">
      <c r="A45" s="71">
        <v>320</v>
      </c>
      <c r="B45" s="71" t="s">
        <v>15</v>
      </c>
      <c r="C45" s="25">
        <v>0.35</v>
      </c>
      <c r="D45" s="82">
        <v>0.32800000000000001</v>
      </c>
      <c r="E45" s="8">
        <f t="shared" ref="E45" si="11">(C45/D45)*100</f>
        <v>106.70731707317071</v>
      </c>
      <c r="F45" s="7">
        <f t="shared" ref="F45" si="12">ABS(D45-C45)</f>
        <v>2.1999999999999964E-2</v>
      </c>
      <c r="G45" s="7" t="s">
        <v>7</v>
      </c>
      <c r="H45" s="8">
        <f t="shared" ref="H45" si="13">ABS((C45-D45)/$H$36)</f>
        <v>0.81481481481481344</v>
      </c>
    </row>
  </sheetData>
  <mergeCells count="2">
    <mergeCell ref="A1:F1"/>
    <mergeCell ref="A36:F36"/>
  </mergeCells>
  <conditionalFormatting sqref="H3:H12 H38:H45">
    <cfRule type="cellIs" dxfId="17" priority="13" operator="greaterThan">
      <formula>2</formula>
    </cfRule>
    <cfRule type="cellIs" dxfId="16" priority="14" operator="between">
      <formula>1.01</formula>
      <formula>2</formula>
    </cfRule>
    <cfRule type="cellIs" dxfId="15" priority="15" operator="lessThanOrEqual">
      <formula>1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zoomScale="130" zoomScaleNormal="130" workbookViewId="0">
      <selection activeCell="J43" sqref="J43"/>
    </sheetView>
  </sheetViews>
  <sheetFormatPr defaultRowHeight="15" x14ac:dyDescent="0.25"/>
  <cols>
    <col min="1" max="1" width="9.140625" style="4"/>
    <col min="2" max="2" width="10.42578125" style="4" bestFit="1" customWidth="1"/>
    <col min="3" max="3" width="15" style="4" bestFit="1" customWidth="1"/>
    <col min="4" max="6" width="9.140625" style="4"/>
    <col min="7" max="7" width="12" style="4" bestFit="1" customWidth="1"/>
    <col min="8" max="8" width="9.28515625" style="4" bestFit="1" customWidth="1"/>
    <col min="9" max="16384" width="9.140625" style="4"/>
  </cols>
  <sheetData>
    <row r="1" spans="1:8" s="31" customFormat="1" ht="18.75" x14ac:dyDescent="0.3">
      <c r="A1" s="76" t="s">
        <v>56</v>
      </c>
      <c r="B1" s="76"/>
      <c r="C1" s="76"/>
      <c r="D1" s="76"/>
      <c r="E1" s="76"/>
      <c r="F1" s="76"/>
      <c r="G1" s="28" t="s">
        <v>19</v>
      </c>
      <c r="H1" s="29">
        <v>2.1999999999999999E-2</v>
      </c>
    </row>
    <row r="2" spans="1:8" s="27" customFormat="1" ht="45" x14ac:dyDescent="0.25">
      <c r="A2" s="26" t="s">
        <v>0</v>
      </c>
      <c r="B2" s="26" t="s">
        <v>1</v>
      </c>
      <c r="C2" s="26" t="s">
        <v>2</v>
      </c>
      <c r="D2" s="17" t="s">
        <v>57</v>
      </c>
      <c r="E2" s="18" t="s">
        <v>3</v>
      </c>
      <c r="F2" s="19" t="s">
        <v>4</v>
      </c>
      <c r="G2" s="19" t="s">
        <v>5</v>
      </c>
      <c r="H2" s="19" t="s">
        <v>16</v>
      </c>
    </row>
    <row r="3" spans="1:8" x14ac:dyDescent="0.25">
      <c r="A3" s="2">
        <v>1</v>
      </c>
      <c r="B3" s="7" t="s">
        <v>6</v>
      </c>
      <c r="C3" s="58">
        <v>0.29199999999999998</v>
      </c>
      <c r="D3" s="25">
        <v>0.31</v>
      </c>
      <c r="E3" s="8">
        <f>(C3/D3)*100</f>
        <v>94.193548387096769</v>
      </c>
      <c r="F3" s="8">
        <f>ABS(D3-C3)</f>
        <v>1.8000000000000016E-2</v>
      </c>
      <c r="G3" s="8" t="s">
        <v>7</v>
      </c>
      <c r="H3" s="8">
        <f>ABS((C3-D3)/$H$1)</f>
        <v>0.81818181818181901</v>
      </c>
    </row>
    <row r="4" spans="1:8" x14ac:dyDescent="0.25">
      <c r="A4" s="7">
        <v>59</v>
      </c>
      <c r="B4" s="7" t="s">
        <v>8</v>
      </c>
      <c r="C4" s="25">
        <v>0.30599999999999999</v>
      </c>
      <c r="D4" s="25">
        <v>0.31</v>
      </c>
      <c r="E4" s="8">
        <f t="shared" ref="E4:E7" si="0">(C4/D4)*100</f>
        <v>98.709677419354833</v>
      </c>
      <c r="F4" s="7">
        <f t="shared" ref="F4:F7" si="1">ABS(D4-C4)</f>
        <v>4.0000000000000036E-3</v>
      </c>
      <c r="G4" s="7" t="s">
        <v>7</v>
      </c>
      <c r="H4" s="8">
        <f>ABS((C4-D4)/$H$1)</f>
        <v>0.18181818181818199</v>
      </c>
    </row>
    <row r="5" spans="1:8" x14ac:dyDescent="0.25">
      <c r="A5" s="7">
        <v>105</v>
      </c>
      <c r="B5" s="7" t="s">
        <v>9</v>
      </c>
      <c r="C5" s="25">
        <v>0.28999999999999998</v>
      </c>
      <c r="D5" s="25">
        <v>0.31</v>
      </c>
      <c r="E5" s="8">
        <f t="shared" si="0"/>
        <v>93.548387096774192</v>
      </c>
      <c r="F5" s="7">
        <f t="shared" si="1"/>
        <v>2.0000000000000018E-2</v>
      </c>
      <c r="G5" s="7" t="s">
        <v>7</v>
      </c>
      <c r="H5" s="8">
        <f t="shared" ref="H5" si="2">ABS((C5-D5)/$H$1)</f>
        <v>0.90909090909090995</v>
      </c>
    </row>
    <row r="6" spans="1:8" x14ac:dyDescent="0.25">
      <c r="A6" s="7">
        <v>118</v>
      </c>
      <c r="B6" s="7" t="s">
        <v>39</v>
      </c>
      <c r="C6" s="25">
        <v>0.34</v>
      </c>
      <c r="D6" s="25">
        <v>0.31</v>
      </c>
      <c r="E6" s="8">
        <f t="shared" ref="E6" si="3">(C6/D6)*100</f>
        <v>109.67741935483872</v>
      </c>
      <c r="F6" s="7">
        <f t="shared" ref="F6" si="4">ABS(D6-C6)</f>
        <v>3.0000000000000027E-2</v>
      </c>
      <c r="G6" s="7" t="s">
        <v>7</v>
      </c>
      <c r="H6" s="8">
        <f t="shared" ref="H6" si="5">ABS((C6-D6)/$H$1)</f>
        <v>1.3636363636363649</v>
      </c>
    </row>
    <row r="7" spans="1:8" x14ac:dyDescent="0.25">
      <c r="A7" s="7">
        <v>297</v>
      </c>
      <c r="B7" s="7" t="s">
        <v>11</v>
      </c>
      <c r="C7" s="25">
        <v>0.27900000000000003</v>
      </c>
      <c r="D7" s="25">
        <v>0.31</v>
      </c>
      <c r="E7" s="8">
        <f t="shared" si="0"/>
        <v>90.000000000000014</v>
      </c>
      <c r="F7" s="7">
        <f t="shared" si="1"/>
        <v>3.0999999999999972E-2</v>
      </c>
      <c r="G7" s="7" t="s">
        <v>7</v>
      </c>
      <c r="H7" s="15">
        <f>ABS((C7-D7)/$H$1)</f>
        <v>1.4090909090909078</v>
      </c>
    </row>
    <row r="8" spans="1:8" x14ac:dyDescent="0.25">
      <c r="A8" s="7">
        <v>316</v>
      </c>
      <c r="B8" s="7" t="s">
        <v>12</v>
      </c>
      <c r="C8" s="25">
        <v>0.31430000000000002</v>
      </c>
      <c r="D8" s="25">
        <v>0.31</v>
      </c>
      <c r="E8" s="8">
        <f>(C8/D8)*100</f>
        <v>101.38709677419355</v>
      </c>
      <c r="F8" s="7">
        <f>ABS(D8-C8)</f>
        <v>4.300000000000026E-3</v>
      </c>
      <c r="G8" s="7" t="s">
        <v>7</v>
      </c>
      <c r="H8" s="8">
        <f>ABS((C8-D8)/$H$1)</f>
        <v>0.19545454545454666</v>
      </c>
    </row>
    <row r="9" spans="1:8" x14ac:dyDescent="0.25">
      <c r="A9" s="57"/>
      <c r="B9" s="57"/>
      <c r="C9" s="57"/>
      <c r="D9" s="57"/>
    </row>
    <row r="10" spans="1:8" x14ac:dyDescent="0.25">
      <c r="B10" s="55"/>
      <c r="C10" s="56"/>
    </row>
    <row r="30" spans="1:12" s="31" customFormat="1" ht="18.75" x14ac:dyDescent="0.3">
      <c r="A30" s="76" t="s">
        <v>58</v>
      </c>
      <c r="B30" s="76"/>
      <c r="C30" s="76"/>
      <c r="D30" s="76"/>
      <c r="E30" s="76"/>
      <c r="F30" s="76"/>
      <c r="G30" s="28" t="s">
        <v>19</v>
      </c>
      <c r="H30" s="29">
        <v>7.3999999999999996E-2</v>
      </c>
    </row>
    <row r="31" spans="1:12" s="27" customFormat="1" ht="45" x14ac:dyDescent="0.25">
      <c r="A31" s="26" t="s">
        <v>0</v>
      </c>
      <c r="B31" s="26" t="s">
        <v>1</v>
      </c>
      <c r="C31" s="26" t="s">
        <v>2</v>
      </c>
      <c r="D31" s="17" t="s">
        <v>59</v>
      </c>
      <c r="E31" s="18" t="s">
        <v>3</v>
      </c>
      <c r="F31" s="19" t="s">
        <v>4</v>
      </c>
      <c r="G31" s="19" t="s">
        <v>5</v>
      </c>
      <c r="H31" s="19" t="s">
        <v>16</v>
      </c>
    </row>
    <row r="32" spans="1:12" x14ac:dyDescent="0.25">
      <c r="A32" s="2">
        <v>1</v>
      </c>
      <c r="B32" s="2" t="s">
        <v>6</v>
      </c>
      <c r="C32" s="41">
        <v>1.44</v>
      </c>
      <c r="D32" s="15">
        <v>1.47</v>
      </c>
      <c r="E32" s="8">
        <f>(C32/D32)*100</f>
        <v>97.959183673469383</v>
      </c>
      <c r="F32" s="8">
        <f>ABS(D32-C32)</f>
        <v>3.0000000000000027E-2</v>
      </c>
      <c r="G32" s="8" t="s">
        <v>7</v>
      </c>
      <c r="H32" s="8">
        <f>ABS((C32-D32)/$H$30)</f>
        <v>0.40540540540540576</v>
      </c>
      <c r="I32" s="46"/>
      <c r="J32" s="47"/>
      <c r="K32" s="47"/>
      <c r="L32" s="47"/>
    </row>
    <row r="33" spans="1:8" x14ac:dyDescent="0.25">
      <c r="A33" s="7">
        <v>59</v>
      </c>
      <c r="B33" s="7" t="s">
        <v>8</v>
      </c>
      <c r="C33" s="25">
        <v>1.48</v>
      </c>
      <c r="D33" s="15">
        <v>1.47</v>
      </c>
      <c r="E33" s="8">
        <f>(C33/D33)*100</f>
        <v>100.68027210884354</v>
      </c>
      <c r="F33" s="7">
        <f>ABS(D33-C33)</f>
        <v>1.0000000000000009E-2</v>
      </c>
      <c r="G33" s="7" t="s">
        <v>7</v>
      </c>
      <c r="H33" s="8">
        <f t="shared" ref="H33:H35" si="6">ABS((C33-D33)/$H$30)</f>
        <v>0.13513513513513525</v>
      </c>
    </row>
    <row r="34" spans="1:8" x14ac:dyDescent="0.25">
      <c r="A34" s="7">
        <v>118</v>
      </c>
      <c r="B34" s="7" t="s">
        <v>39</v>
      </c>
      <c r="C34" s="25">
        <v>1.58</v>
      </c>
      <c r="D34" s="15">
        <v>1.47</v>
      </c>
      <c r="E34" s="8">
        <f>(C34/D34)*100</f>
        <v>107.48299319727892</v>
      </c>
      <c r="F34" s="7">
        <f>ABS(D34-C34)</f>
        <v>0.1100000000000001</v>
      </c>
      <c r="G34" s="7" t="s">
        <v>7</v>
      </c>
      <c r="H34" s="8">
        <f t="shared" ref="H34" si="7">ABS((C34-D34)/$H$30)</f>
        <v>1.486486486486488</v>
      </c>
    </row>
    <row r="35" spans="1:8" x14ac:dyDescent="0.25">
      <c r="A35" s="7">
        <v>297</v>
      </c>
      <c r="B35" s="7" t="s">
        <v>11</v>
      </c>
      <c r="C35" s="25">
        <v>1.417</v>
      </c>
      <c r="D35" s="15">
        <v>1.47</v>
      </c>
      <c r="E35" s="8">
        <f>(C35/D35)*100</f>
        <v>96.394557823129261</v>
      </c>
      <c r="F35" s="7">
        <f>ABS(D35-C35)</f>
        <v>5.2999999999999936E-2</v>
      </c>
      <c r="G35" s="7" t="s">
        <v>7</v>
      </c>
      <c r="H35" s="8">
        <f t="shared" si="6"/>
        <v>0.71621621621621534</v>
      </c>
    </row>
  </sheetData>
  <mergeCells count="2">
    <mergeCell ref="A1:F1"/>
    <mergeCell ref="A30:F30"/>
  </mergeCells>
  <conditionalFormatting sqref="H3:H8">
    <cfRule type="cellIs" dxfId="14" priority="13" operator="greaterThan">
      <formula>2</formula>
    </cfRule>
    <cfRule type="cellIs" dxfId="13" priority="14" operator="between">
      <formula>1</formula>
      <formula>2</formula>
    </cfRule>
    <cfRule type="cellIs" dxfId="12" priority="15" operator="lessThanOrEqual">
      <formula>1</formula>
    </cfRule>
  </conditionalFormatting>
  <conditionalFormatting sqref="H32:H35">
    <cfRule type="cellIs" dxfId="11" priority="10" operator="greaterThan">
      <formula>2</formula>
    </cfRule>
    <cfRule type="cellIs" dxfId="10" priority="11" operator="between">
      <formula>1.01</formula>
      <formula>2</formula>
    </cfRule>
    <cfRule type="cellIs" dxfId="9" priority="12" operator="lessThanOrEqual">
      <formula>1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zoomScale="140" zoomScaleNormal="140" workbookViewId="0">
      <selection activeCell="K58" sqref="K58"/>
    </sheetView>
  </sheetViews>
  <sheetFormatPr defaultRowHeight="15" x14ac:dyDescent="0.25"/>
  <cols>
    <col min="2" max="2" width="11.28515625" bestFit="1" customWidth="1"/>
    <col min="3" max="3" width="15" bestFit="1" customWidth="1"/>
    <col min="6" max="6" width="11.42578125" customWidth="1"/>
    <col min="7" max="7" width="12" bestFit="1" customWidth="1"/>
    <col min="8" max="8" width="9.28515625" bestFit="1" customWidth="1"/>
  </cols>
  <sheetData>
    <row r="1" spans="1:8" s="35" customFormat="1" ht="18.75" x14ac:dyDescent="0.3">
      <c r="A1" s="76" t="s">
        <v>60</v>
      </c>
      <c r="B1" s="76"/>
      <c r="C1" s="76"/>
      <c r="D1" s="76"/>
      <c r="E1" s="76"/>
      <c r="F1" s="76"/>
      <c r="G1" s="28" t="s">
        <v>19</v>
      </c>
      <c r="H1" s="29">
        <v>8.0000000000000002E-3</v>
      </c>
    </row>
    <row r="2" spans="1:8" s="27" customFormat="1" ht="30" x14ac:dyDescent="0.25">
      <c r="A2" s="26" t="s">
        <v>0</v>
      </c>
      <c r="B2" s="26" t="s">
        <v>1</v>
      </c>
      <c r="C2" s="26" t="s">
        <v>2</v>
      </c>
      <c r="D2" s="17" t="s">
        <v>61</v>
      </c>
      <c r="E2" s="18" t="s">
        <v>3</v>
      </c>
      <c r="F2" s="19" t="s">
        <v>4</v>
      </c>
      <c r="G2" s="19" t="s">
        <v>5</v>
      </c>
      <c r="H2" s="19" t="s">
        <v>16</v>
      </c>
    </row>
    <row r="3" spans="1:8" x14ac:dyDescent="0.25">
      <c r="A3" s="2">
        <v>1</v>
      </c>
      <c r="B3" s="2" t="s">
        <v>6</v>
      </c>
      <c r="C3" s="41">
        <v>0.221</v>
      </c>
      <c r="D3" s="25">
        <v>0.222</v>
      </c>
      <c r="E3" s="8">
        <f>(C3/D3)*100</f>
        <v>99.549549549549553</v>
      </c>
      <c r="F3" s="8">
        <f>ABS(D3-C3)</f>
        <v>1.0000000000000009E-3</v>
      </c>
      <c r="G3" s="8" t="s">
        <v>7</v>
      </c>
      <c r="H3" s="45">
        <f>ABS((C3-D3)/$H$1)</f>
        <v>0.12500000000000011</v>
      </c>
    </row>
    <row r="4" spans="1:8" x14ac:dyDescent="0.25">
      <c r="A4" s="2">
        <v>59</v>
      </c>
      <c r="B4" s="2" t="s">
        <v>8</v>
      </c>
      <c r="C4" s="86">
        <v>0.20499999999999999</v>
      </c>
      <c r="D4" s="25">
        <v>0.222</v>
      </c>
      <c r="E4" s="14">
        <f t="shared" ref="E4:E10" si="0">(C4/D4)*100</f>
        <v>92.342342342342334</v>
      </c>
      <c r="F4" s="2">
        <f t="shared" ref="F4:F10" si="1">ABS(D4-C4)</f>
        <v>1.7000000000000015E-2</v>
      </c>
      <c r="G4" s="2" t="s">
        <v>7</v>
      </c>
      <c r="H4" s="45">
        <f t="shared" ref="H4:H12" si="2">ABS((C4-D4)/$H$1)</f>
        <v>2.1250000000000018</v>
      </c>
    </row>
    <row r="5" spans="1:8" x14ac:dyDescent="0.25">
      <c r="A5" s="2">
        <v>105</v>
      </c>
      <c r="B5" s="2" t="s">
        <v>9</v>
      </c>
      <c r="C5" s="43">
        <v>0.22500000000000001</v>
      </c>
      <c r="D5" s="25">
        <v>0.222</v>
      </c>
      <c r="E5" s="14">
        <f t="shared" si="0"/>
        <v>101.35135135135135</v>
      </c>
      <c r="F5" s="2">
        <f t="shared" si="1"/>
        <v>3.0000000000000027E-3</v>
      </c>
      <c r="G5" s="2" t="s">
        <v>7</v>
      </c>
      <c r="H5" s="45">
        <f t="shared" si="2"/>
        <v>0.37500000000000033</v>
      </c>
    </row>
    <row r="6" spans="1:8" x14ac:dyDescent="0.25">
      <c r="A6" s="2">
        <v>118</v>
      </c>
      <c r="B6" s="2" t="s">
        <v>39</v>
      </c>
      <c r="C6" s="43">
        <v>0.23</v>
      </c>
      <c r="D6" s="25">
        <v>0.222</v>
      </c>
      <c r="E6" s="14">
        <f t="shared" ref="E6" si="3">(C6/D6)*100</f>
        <v>103.60360360360362</v>
      </c>
      <c r="F6" s="2">
        <f t="shared" ref="F6" si="4">ABS(D6-C6)</f>
        <v>8.0000000000000071E-3</v>
      </c>
      <c r="G6" s="2" t="s">
        <v>7</v>
      </c>
      <c r="H6" s="45">
        <f t="shared" ref="H6" si="5">ABS((C6-D6)/$H$1)</f>
        <v>1.0000000000000009</v>
      </c>
    </row>
    <row r="7" spans="1:8" x14ac:dyDescent="0.25">
      <c r="A7" s="2">
        <v>198</v>
      </c>
      <c r="B7" s="2" t="s">
        <v>10</v>
      </c>
      <c r="C7" s="43">
        <v>0.222</v>
      </c>
      <c r="D7" s="25">
        <v>0.222</v>
      </c>
      <c r="E7" s="14">
        <f t="shared" si="0"/>
        <v>100</v>
      </c>
      <c r="F7" s="2">
        <f>ABS(D7-C7)</f>
        <v>0</v>
      </c>
      <c r="G7" s="2" t="s">
        <v>7</v>
      </c>
      <c r="H7" s="45">
        <f t="shared" si="2"/>
        <v>0</v>
      </c>
    </row>
    <row r="8" spans="1:8" x14ac:dyDescent="0.25">
      <c r="A8" s="2">
        <v>297</v>
      </c>
      <c r="B8" s="2" t="s">
        <v>11</v>
      </c>
      <c r="C8" s="43">
        <v>0.221</v>
      </c>
      <c r="D8" s="25">
        <v>0.222</v>
      </c>
      <c r="E8" s="14">
        <f>(C8/D8)*100</f>
        <v>99.549549549549553</v>
      </c>
      <c r="F8" s="2">
        <f t="shared" si="1"/>
        <v>1.0000000000000009E-3</v>
      </c>
      <c r="G8" s="2" t="s">
        <v>7</v>
      </c>
      <c r="H8" s="45">
        <f t="shared" si="2"/>
        <v>0.12500000000000011</v>
      </c>
    </row>
    <row r="9" spans="1:8" x14ac:dyDescent="0.25">
      <c r="A9" s="2">
        <v>316</v>
      </c>
      <c r="B9" s="2" t="s">
        <v>12</v>
      </c>
      <c r="C9" s="43">
        <v>0.22189999999999999</v>
      </c>
      <c r="D9" s="25">
        <v>0.222</v>
      </c>
      <c r="E9" s="14">
        <f t="shared" si="0"/>
        <v>99.954954954954943</v>
      </c>
      <c r="F9" s="2">
        <f t="shared" si="1"/>
        <v>1.0000000000001674E-4</v>
      </c>
      <c r="G9" s="2" t="s">
        <v>7</v>
      </c>
      <c r="H9" s="45">
        <f t="shared" si="2"/>
        <v>1.2500000000002093E-2</v>
      </c>
    </row>
    <row r="10" spans="1:8" x14ac:dyDescent="0.25">
      <c r="A10" s="2">
        <v>318</v>
      </c>
      <c r="B10" s="2" t="s">
        <v>13</v>
      </c>
      <c r="C10" s="43">
        <v>0.217</v>
      </c>
      <c r="D10" s="25">
        <v>0.222</v>
      </c>
      <c r="E10" s="14">
        <f t="shared" si="0"/>
        <v>97.747747747747752</v>
      </c>
      <c r="F10" s="2">
        <f t="shared" si="1"/>
        <v>5.0000000000000044E-3</v>
      </c>
      <c r="G10" s="2" t="s">
        <v>7</v>
      </c>
      <c r="H10" s="45">
        <f t="shared" si="2"/>
        <v>0.62500000000000056</v>
      </c>
    </row>
    <row r="11" spans="1:8" x14ac:dyDescent="0.25">
      <c r="A11" s="2">
        <v>319</v>
      </c>
      <c r="B11" s="2" t="s">
        <v>14</v>
      </c>
      <c r="C11" s="43">
        <v>0.218</v>
      </c>
      <c r="D11" s="25">
        <v>0.222</v>
      </c>
      <c r="E11" s="14">
        <f>(C11/D11)*100</f>
        <v>98.198198198198199</v>
      </c>
      <c r="F11" s="2">
        <f>ABS(D11-C11)</f>
        <v>4.0000000000000036E-3</v>
      </c>
      <c r="G11" s="2" t="s">
        <v>7</v>
      </c>
      <c r="H11" s="45">
        <f t="shared" si="2"/>
        <v>0.50000000000000044</v>
      </c>
    </row>
    <row r="12" spans="1:8" x14ac:dyDescent="0.25">
      <c r="A12" s="2">
        <v>320</v>
      </c>
      <c r="B12" s="2" t="s">
        <v>15</v>
      </c>
      <c r="C12" s="43">
        <v>0.21199999999999999</v>
      </c>
      <c r="D12" s="25">
        <v>0.222</v>
      </c>
      <c r="E12" s="14">
        <f>(C12/D12)*100</f>
        <v>95.495495495495504</v>
      </c>
      <c r="F12" s="2">
        <f>ABS(D12-C12)</f>
        <v>1.0000000000000009E-2</v>
      </c>
      <c r="G12" s="2" t="s">
        <v>7</v>
      </c>
      <c r="H12" s="45">
        <f t="shared" si="2"/>
        <v>1.2500000000000011</v>
      </c>
    </row>
    <row r="13" spans="1:8" x14ac:dyDescent="0.25">
      <c r="A13" s="85"/>
      <c r="B13" s="85"/>
      <c r="C13" s="85"/>
      <c r="D13" s="85"/>
      <c r="E13" s="85"/>
      <c r="F13" s="50"/>
      <c r="G13" s="50"/>
      <c r="H13" s="52"/>
    </row>
    <row r="14" spans="1:8" x14ac:dyDescent="0.25">
      <c r="A14" s="3"/>
      <c r="B14" s="83"/>
      <c r="C14" s="84"/>
    </row>
    <row r="15" spans="1:8" x14ac:dyDescent="0.25">
      <c r="A15" s="3"/>
      <c r="B15" s="3"/>
      <c r="C15" s="3"/>
    </row>
    <row r="36" spans="1:8" s="31" customFormat="1" ht="18.75" x14ac:dyDescent="0.3">
      <c r="A36" s="76" t="s">
        <v>62</v>
      </c>
      <c r="B36" s="76"/>
      <c r="C36" s="76"/>
      <c r="D36" s="76"/>
      <c r="E36" s="76"/>
      <c r="F36" s="76"/>
      <c r="G36" s="28" t="s">
        <v>19</v>
      </c>
      <c r="H36" s="29">
        <v>3.7999999999999999E-2</v>
      </c>
    </row>
    <row r="37" spans="1:8" s="27" customFormat="1" ht="30" x14ac:dyDescent="0.25">
      <c r="A37" s="26" t="s">
        <v>0</v>
      </c>
      <c r="B37" s="26" t="s">
        <v>1</v>
      </c>
      <c r="C37" s="26" t="s">
        <v>2</v>
      </c>
      <c r="D37" s="17" t="s">
        <v>38</v>
      </c>
      <c r="E37" s="18" t="s">
        <v>3</v>
      </c>
      <c r="F37" s="19" t="s">
        <v>4</v>
      </c>
      <c r="G37" s="19" t="s">
        <v>5</v>
      </c>
      <c r="H37" s="19" t="s">
        <v>16</v>
      </c>
    </row>
    <row r="38" spans="1:8" x14ac:dyDescent="0.25">
      <c r="A38" s="2">
        <v>1</v>
      </c>
      <c r="B38" s="2" t="s">
        <v>6</v>
      </c>
      <c r="C38" s="41">
        <v>0.41699999999999998</v>
      </c>
      <c r="D38" s="25">
        <v>0.46400000000000002</v>
      </c>
      <c r="E38" s="8">
        <f>(C38/D38)*100</f>
        <v>89.870689655172413</v>
      </c>
      <c r="F38" s="8">
        <f>ABS(D38-C38)</f>
        <v>4.7000000000000042E-2</v>
      </c>
      <c r="G38" s="8" t="s">
        <v>7</v>
      </c>
      <c r="H38" s="45">
        <f>ABS((C38-D38)/$H$36)</f>
        <v>1.2368421052631591</v>
      </c>
    </row>
    <row r="39" spans="1:8" x14ac:dyDescent="0.25">
      <c r="A39" s="2">
        <v>59</v>
      </c>
      <c r="B39" s="2" t="s">
        <v>8</v>
      </c>
      <c r="C39" s="48">
        <v>0.45600000000000002</v>
      </c>
      <c r="D39" s="25">
        <v>0.46400000000000002</v>
      </c>
      <c r="E39" s="14">
        <f t="shared" ref="E39:E44" si="6">(C39/D39)*100</f>
        <v>98.275862068965509</v>
      </c>
      <c r="F39" s="2">
        <f t="shared" ref="F39:F44" si="7">ABS(D39-C39)</f>
        <v>8.0000000000000071E-3</v>
      </c>
      <c r="G39" s="2" t="s">
        <v>7</v>
      </c>
      <c r="H39" s="45">
        <f>ABS((C39-D39)/$H$36)</f>
        <v>0.21052631578947387</v>
      </c>
    </row>
    <row r="40" spans="1:8" x14ac:dyDescent="0.25">
      <c r="A40" s="2">
        <v>118</v>
      </c>
      <c r="B40" s="2" t="s">
        <v>39</v>
      </c>
      <c r="C40" s="48">
        <v>0.44</v>
      </c>
      <c r="D40" s="25">
        <v>0.46400000000000002</v>
      </c>
      <c r="E40" s="14">
        <f t="shared" ref="E40" si="8">(C40/D40)*100</f>
        <v>94.827586206896555</v>
      </c>
      <c r="F40" s="2">
        <f t="shared" ref="F40" si="9">ABS(D40-C40)</f>
        <v>2.4000000000000021E-2</v>
      </c>
      <c r="G40" s="2" t="s">
        <v>7</v>
      </c>
      <c r="H40" s="45">
        <f>ABS((C40-D40)/$H$36)</f>
        <v>0.63157894736842168</v>
      </c>
    </row>
    <row r="41" spans="1:8" x14ac:dyDescent="0.25">
      <c r="A41" s="2">
        <v>198</v>
      </c>
      <c r="B41" s="2" t="s">
        <v>10</v>
      </c>
      <c r="C41" s="43">
        <v>0.49199999999999999</v>
      </c>
      <c r="D41" s="25">
        <v>0.46400000000000002</v>
      </c>
      <c r="E41" s="14">
        <f t="shared" si="6"/>
        <v>106.03448275862068</v>
      </c>
      <c r="F41" s="2">
        <f t="shared" si="7"/>
        <v>2.7999999999999969E-2</v>
      </c>
      <c r="G41" s="2" t="s">
        <v>7</v>
      </c>
      <c r="H41" s="45">
        <f t="shared" ref="H41:H44" si="10">ABS((C41-D41)/$H$36)</f>
        <v>0.73684210526315708</v>
      </c>
    </row>
    <row r="42" spans="1:8" x14ac:dyDescent="0.25">
      <c r="A42" s="2">
        <v>297</v>
      </c>
      <c r="B42" s="2" t="s">
        <v>11</v>
      </c>
      <c r="C42" s="43">
        <v>0.49</v>
      </c>
      <c r="D42" s="25">
        <v>0.46400000000000002</v>
      </c>
      <c r="E42" s="14">
        <f t="shared" si="6"/>
        <v>105.60344827586205</v>
      </c>
      <c r="F42" s="2">
        <f t="shared" si="7"/>
        <v>2.5999999999999968E-2</v>
      </c>
      <c r="G42" s="2" t="s">
        <v>7</v>
      </c>
      <c r="H42" s="45">
        <f t="shared" si="10"/>
        <v>0.6842105263157886</v>
      </c>
    </row>
    <row r="43" spans="1:8" x14ac:dyDescent="0.25">
      <c r="A43" s="2">
        <v>318</v>
      </c>
      <c r="B43" s="2" t="s">
        <v>13</v>
      </c>
      <c r="C43" s="43">
        <v>0.46</v>
      </c>
      <c r="D43" s="25">
        <v>0.46400000000000002</v>
      </c>
      <c r="E43" s="14">
        <f t="shared" si="6"/>
        <v>99.137931034482762</v>
      </c>
      <c r="F43" s="2">
        <f t="shared" si="7"/>
        <v>4.0000000000000036E-3</v>
      </c>
      <c r="G43" s="2" t="s">
        <v>7</v>
      </c>
      <c r="H43" s="45">
        <f t="shared" si="10"/>
        <v>0.10526315789473693</v>
      </c>
    </row>
    <row r="44" spans="1:8" x14ac:dyDescent="0.25">
      <c r="A44" s="2">
        <v>319</v>
      </c>
      <c r="B44" s="2" t="s">
        <v>14</v>
      </c>
      <c r="C44" s="43">
        <v>0.46300000000000002</v>
      </c>
      <c r="D44" s="25">
        <v>0.46400000000000002</v>
      </c>
      <c r="E44" s="14">
        <f t="shared" si="6"/>
        <v>99.784482758620683</v>
      </c>
      <c r="F44" s="2">
        <f t="shared" si="7"/>
        <v>1.0000000000000009E-3</v>
      </c>
      <c r="G44" s="2" t="s">
        <v>7</v>
      </c>
      <c r="H44" s="45">
        <f t="shared" si="10"/>
        <v>2.6315789473684233E-2</v>
      </c>
    </row>
    <row r="45" spans="1:8" x14ac:dyDescent="0.25">
      <c r="A45" s="2">
        <v>320</v>
      </c>
      <c r="B45" s="2" t="s">
        <v>15</v>
      </c>
      <c r="C45" s="43">
        <v>0.48499999999999999</v>
      </c>
      <c r="D45" s="25">
        <v>0.46400000000000002</v>
      </c>
      <c r="E45" s="14">
        <f t="shared" ref="E45" si="11">(C45/D45)*100</f>
        <v>104.52586206896551</v>
      </c>
      <c r="F45" s="2">
        <f t="shared" ref="F45" si="12">ABS(D45-C45)</f>
        <v>2.0999999999999963E-2</v>
      </c>
      <c r="G45" s="2" t="s">
        <v>7</v>
      </c>
      <c r="H45" s="45">
        <f t="shared" ref="H45" si="13">ABS((C45-D45)/$H$36)</f>
        <v>0.55263157894736747</v>
      </c>
    </row>
  </sheetData>
  <mergeCells count="2">
    <mergeCell ref="A1:F1"/>
    <mergeCell ref="A36:F36"/>
  </mergeCells>
  <conditionalFormatting sqref="H3:H13 H38:H45">
    <cfRule type="cellIs" dxfId="8" priority="10" operator="greaterThan">
      <formula>2</formula>
    </cfRule>
    <cfRule type="cellIs" dxfId="7" priority="11" operator="between">
      <formula>1.01</formula>
      <formula>2</formula>
    </cfRule>
    <cfRule type="cellIs" dxfId="6" priority="12" operator="lessThanOrEqual">
      <formula>1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="150" zoomScaleNormal="150" workbookViewId="0">
      <selection activeCell="I58" sqref="I58"/>
    </sheetView>
  </sheetViews>
  <sheetFormatPr defaultRowHeight="15" x14ac:dyDescent="0.25"/>
  <cols>
    <col min="2" max="2" width="11.28515625" bestFit="1" customWidth="1"/>
    <col min="3" max="3" width="15" bestFit="1" customWidth="1"/>
    <col min="6" max="6" width="10.7109375" customWidth="1"/>
    <col min="7" max="7" width="12" bestFit="1" customWidth="1"/>
    <col min="8" max="8" width="9.28515625" bestFit="1" customWidth="1"/>
  </cols>
  <sheetData>
    <row r="1" spans="1:8" s="31" customFormat="1" ht="18.75" x14ac:dyDescent="0.3">
      <c r="A1" s="76" t="s">
        <v>63</v>
      </c>
      <c r="B1" s="76"/>
      <c r="C1" s="76"/>
      <c r="D1" s="76"/>
      <c r="E1" s="76"/>
      <c r="F1" s="76"/>
      <c r="G1" s="28" t="s">
        <v>19</v>
      </c>
      <c r="H1" s="29">
        <v>1.7000000000000001E-2</v>
      </c>
    </row>
    <row r="2" spans="1:8" s="27" customFormat="1" ht="30" x14ac:dyDescent="0.25">
      <c r="A2" s="26" t="s">
        <v>0</v>
      </c>
      <c r="B2" s="26" t="s">
        <v>1</v>
      </c>
      <c r="C2" s="26" t="s">
        <v>2</v>
      </c>
      <c r="D2" s="17" t="s">
        <v>64</v>
      </c>
      <c r="E2" s="18" t="s">
        <v>3</v>
      </c>
      <c r="F2" s="19" t="s">
        <v>4</v>
      </c>
      <c r="G2" s="19" t="s">
        <v>5</v>
      </c>
      <c r="H2" s="19" t="s">
        <v>16</v>
      </c>
    </row>
    <row r="3" spans="1:8" x14ac:dyDescent="0.25">
      <c r="A3" s="2">
        <v>1</v>
      </c>
      <c r="B3" s="2" t="s">
        <v>6</v>
      </c>
      <c r="C3" s="41">
        <v>0.29199999999999998</v>
      </c>
      <c r="D3" s="25">
        <v>0.307</v>
      </c>
      <c r="E3" s="8">
        <f>(C3/D3)*100</f>
        <v>95.114006514657973</v>
      </c>
      <c r="F3" s="40">
        <f>ABS(D3-C3)</f>
        <v>1.5000000000000013E-2</v>
      </c>
      <c r="G3" s="8" t="s">
        <v>7</v>
      </c>
      <c r="H3" s="45">
        <f>ABS((C3-D3)/$H$1)</f>
        <v>0.88235294117647134</v>
      </c>
    </row>
    <row r="4" spans="1:8" x14ac:dyDescent="0.25">
      <c r="A4" s="7">
        <v>59</v>
      </c>
      <c r="B4" s="7" t="s">
        <v>8</v>
      </c>
      <c r="C4" s="25">
        <v>0.30599999999999999</v>
      </c>
      <c r="D4" s="25">
        <v>0.307</v>
      </c>
      <c r="E4" s="8">
        <f t="shared" ref="E4:E12" si="0">(C4/D4)*100</f>
        <v>99.674267100977204</v>
      </c>
      <c r="F4" s="40">
        <f t="shared" ref="F4:F12" si="1">ABS(D4-C4)</f>
        <v>1.0000000000000009E-3</v>
      </c>
      <c r="G4" s="7" t="s">
        <v>7</v>
      </c>
      <c r="H4" s="45">
        <f t="shared" ref="H4:H12" si="2">ABS((C4-D4)/$H$1)</f>
        <v>5.8823529411764754E-2</v>
      </c>
    </row>
    <row r="5" spans="1:8" x14ac:dyDescent="0.25">
      <c r="A5" s="7">
        <v>105</v>
      </c>
      <c r="B5" s="7" t="s">
        <v>9</v>
      </c>
      <c r="C5" s="25">
        <v>0.28999999999999998</v>
      </c>
      <c r="D5" s="25">
        <v>0.307</v>
      </c>
      <c r="E5" s="8">
        <f t="shared" si="0"/>
        <v>94.462540716612381</v>
      </c>
      <c r="F5" s="40">
        <f t="shared" si="1"/>
        <v>1.7000000000000015E-2</v>
      </c>
      <c r="G5" s="7" t="s">
        <v>7</v>
      </c>
      <c r="H5" s="45">
        <f t="shared" si="2"/>
        <v>1.0000000000000009</v>
      </c>
    </row>
    <row r="6" spans="1:8" x14ac:dyDescent="0.25">
      <c r="A6" s="7">
        <v>118</v>
      </c>
      <c r="B6" s="7" t="s">
        <v>39</v>
      </c>
      <c r="C6" s="25">
        <v>0.34</v>
      </c>
      <c r="D6" s="25">
        <v>0.307</v>
      </c>
      <c r="E6" s="8">
        <f t="shared" ref="E6" si="3">(C6/D6)*100</f>
        <v>110.74918566775244</v>
      </c>
      <c r="F6" s="40">
        <f t="shared" ref="F6" si="4">ABS(D6-C6)</f>
        <v>3.3000000000000029E-2</v>
      </c>
      <c r="G6" s="7" t="s">
        <v>7</v>
      </c>
      <c r="H6" s="45">
        <f t="shared" ref="H6" si="5">ABS((C6-D6)/$H$1)</f>
        <v>1.9411764705882368</v>
      </c>
    </row>
    <row r="7" spans="1:8" x14ac:dyDescent="0.25">
      <c r="A7" s="7">
        <v>198</v>
      </c>
      <c r="B7" s="7" t="s">
        <v>10</v>
      </c>
      <c r="C7" s="25">
        <v>0.314</v>
      </c>
      <c r="D7" s="25">
        <v>0.307</v>
      </c>
      <c r="E7" s="8">
        <f>(C7/D7)*100</f>
        <v>102.28013029315962</v>
      </c>
      <c r="F7" s="40">
        <f>ABS(D7-C7)</f>
        <v>7.0000000000000062E-3</v>
      </c>
      <c r="G7" s="7" t="s">
        <v>7</v>
      </c>
      <c r="H7" s="45">
        <f>ABS((C7-D7)/$H$1)</f>
        <v>0.41176470588235325</v>
      </c>
    </row>
    <row r="8" spans="1:8" x14ac:dyDescent="0.25">
      <c r="A8" s="7">
        <v>297</v>
      </c>
      <c r="B8" s="7" t="s">
        <v>11</v>
      </c>
      <c r="C8" s="25">
        <v>0.27900000000000003</v>
      </c>
      <c r="D8" s="25">
        <v>0.307</v>
      </c>
      <c r="E8" s="8">
        <f t="shared" si="0"/>
        <v>90.879478827361567</v>
      </c>
      <c r="F8" s="40">
        <f t="shared" si="1"/>
        <v>2.7999999999999969E-2</v>
      </c>
      <c r="G8" s="7" t="s">
        <v>7</v>
      </c>
      <c r="H8" s="45">
        <f t="shared" si="2"/>
        <v>1.6470588235294099</v>
      </c>
    </row>
    <row r="9" spans="1:8" x14ac:dyDescent="0.25">
      <c r="A9" s="7">
        <v>316</v>
      </c>
      <c r="B9" s="7" t="s">
        <v>12</v>
      </c>
      <c r="C9" s="25">
        <v>0.31440000000000001</v>
      </c>
      <c r="D9" s="25">
        <v>0.307</v>
      </c>
      <c r="E9" s="8">
        <f t="shared" si="0"/>
        <v>102.41042345276874</v>
      </c>
      <c r="F9" s="40">
        <f t="shared" si="1"/>
        <v>7.4000000000000177E-3</v>
      </c>
      <c r="G9" s="7" t="s">
        <v>7</v>
      </c>
      <c r="H9" s="45">
        <f t="shared" si="2"/>
        <v>0.43529411764705983</v>
      </c>
    </row>
    <row r="10" spans="1:8" x14ac:dyDescent="0.25">
      <c r="A10" s="7">
        <v>318</v>
      </c>
      <c r="B10" s="7" t="s">
        <v>13</v>
      </c>
      <c r="C10" s="25">
        <v>0.31</v>
      </c>
      <c r="D10" s="25">
        <v>0.307</v>
      </c>
      <c r="E10" s="8">
        <f t="shared" si="0"/>
        <v>100.9771986970684</v>
      </c>
      <c r="F10" s="40">
        <f t="shared" si="1"/>
        <v>3.0000000000000027E-3</v>
      </c>
      <c r="G10" s="7" t="s">
        <v>7</v>
      </c>
      <c r="H10" s="45">
        <f t="shared" si="2"/>
        <v>0.17647058823529427</v>
      </c>
    </row>
    <row r="11" spans="1:8" x14ac:dyDescent="0.25">
      <c r="A11" s="7">
        <v>319</v>
      </c>
      <c r="B11" s="7" t="s">
        <v>14</v>
      </c>
      <c r="C11" s="25">
        <v>0.30599999999999999</v>
      </c>
      <c r="D11" s="25">
        <v>0.307</v>
      </c>
      <c r="E11" s="8">
        <f t="shared" si="0"/>
        <v>99.674267100977204</v>
      </c>
      <c r="F11" s="40">
        <f t="shared" si="1"/>
        <v>1.0000000000000009E-3</v>
      </c>
      <c r="G11" s="7" t="s">
        <v>7</v>
      </c>
      <c r="H11" s="45">
        <f t="shared" si="2"/>
        <v>5.8823529411764754E-2</v>
      </c>
    </row>
    <row r="12" spans="1:8" x14ac:dyDescent="0.25">
      <c r="A12" s="7">
        <v>320</v>
      </c>
      <c r="B12" s="9" t="s">
        <v>15</v>
      </c>
      <c r="C12" s="42">
        <v>0.29699999999999999</v>
      </c>
      <c r="D12" s="25">
        <v>0.307</v>
      </c>
      <c r="E12" s="8">
        <f t="shared" si="0"/>
        <v>96.742671009771982</v>
      </c>
      <c r="F12" s="40">
        <f t="shared" si="1"/>
        <v>1.0000000000000009E-2</v>
      </c>
      <c r="G12" s="7" t="s">
        <v>7</v>
      </c>
      <c r="H12" s="45">
        <f t="shared" si="2"/>
        <v>0.58823529411764752</v>
      </c>
    </row>
    <row r="13" spans="1:8" x14ac:dyDescent="0.25">
      <c r="A13" s="68"/>
      <c r="B13" s="68"/>
      <c r="C13" s="68"/>
      <c r="D13" s="68"/>
      <c r="E13" s="68"/>
      <c r="F13" s="52"/>
      <c r="G13" s="54"/>
      <c r="H13" s="52"/>
    </row>
    <row r="14" spans="1:8" x14ac:dyDescent="0.25">
      <c r="B14" s="55"/>
      <c r="C14" s="56"/>
    </row>
    <row r="15" spans="1:8" x14ac:dyDescent="0.25">
      <c r="B15" s="3"/>
      <c r="C15" s="3"/>
    </row>
    <row r="37" spans="1:8" s="31" customFormat="1" ht="18.75" x14ac:dyDescent="0.3">
      <c r="A37" s="76" t="s">
        <v>65</v>
      </c>
      <c r="B37" s="76"/>
      <c r="C37" s="76"/>
      <c r="D37" s="76"/>
      <c r="E37" s="76"/>
      <c r="F37" s="76"/>
      <c r="G37" s="28" t="s">
        <v>19</v>
      </c>
      <c r="H37" s="29">
        <v>4.7E-2</v>
      </c>
    </row>
    <row r="38" spans="1:8" s="27" customFormat="1" ht="30" x14ac:dyDescent="0.25">
      <c r="A38" s="26" t="s">
        <v>0</v>
      </c>
      <c r="B38" s="26" t="s">
        <v>1</v>
      </c>
      <c r="C38" s="26" t="s">
        <v>2</v>
      </c>
      <c r="D38" s="17" t="s">
        <v>66</v>
      </c>
      <c r="E38" s="18" t="s">
        <v>3</v>
      </c>
      <c r="F38" s="19" t="s">
        <v>4</v>
      </c>
      <c r="G38" s="19" t="s">
        <v>5</v>
      </c>
      <c r="H38" s="19" t="s">
        <v>16</v>
      </c>
    </row>
    <row r="39" spans="1:8" x14ac:dyDescent="0.25">
      <c r="A39" s="2">
        <v>1</v>
      </c>
      <c r="B39" s="2" t="s">
        <v>6</v>
      </c>
      <c r="C39" s="41">
        <v>1.44</v>
      </c>
      <c r="D39" s="15">
        <v>1.48</v>
      </c>
      <c r="E39" s="8">
        <f>(C39/D39)*100</f>
        <v>97.297297297297291</v>
      </c>
      <c r="F39" s="40">
        <f>ABS(D39-C39)</f>
        <v>4.0000000000000036E-2</v>
      </c>
      <c r="G39" s="8" t="s">
        <v>7</v>
      </c>
      <c r="H39" s="8">
        <f>ABS((C39-D39)/$H$37)</f>
        <v>0.85106382978723483</v>
      </c>
    </row>
    <row r="40" spans="1:8" x14ac:dyDescent="0.25">
      <c r="A40" s="2">
        <v>59</v>
      </c>
      <c r="B40" s="2" t="s">
        <v>8</v>
      </c>
      <c r="C40" s="43">
        <v>1.48</v>
      </c>
      <c r="D40" s="15">
        <v>1.48</v>
      </c>
      <c r="E40" s="14">
        <f t="shared" ref="E40:E45" si="6">(C40/D40)*100</f>
        <v>100</v>
      </c>
      <c r="F40" s="41">
        <f t="shared" ref="F40:F45" si="7">ABS(D40-C40)</f>
        <v>0</v>
      </c>
      <c r="G40" s="2" t="s">
        <v>7</v>
      </c>
      <c r="H40" s="8">
        <f t="shared" ref="H40:H45" si="8">ABS((C40-D40)/$H$37)</f>
        <v>0</v>
      </c>
    </row>
    <row r="41" spans="1:8" x14ac:dyDescent="0.25">
      <c r="A41" s="2">
        <v>118</v>
      </c>
      <c r="B41" s="2" t="s">
        <v>39</v>
      </c>
      <c r="C41" s="86">
        <v>1.58</v>
      </c>
      <c r="D41" s="15">
        <v>1.48</v>
      </c>
      <c r="E41" s="14">
        <f t="shared" ref="E41" si="9">(C41/D41)*100</f>
        <v>106.75675675675676</v>
      </c>
      <c r="F41" s="41">
        <f t="shared" ref="F41" si="10">ABS(D41-C41)</f>
        <v>0.10000000000000009</v>
      </c>
      <c r="G41" s="2" t="s">
        <v>7</v>
      </c>
      <c r="H41" s="8">
        <f t="shared" ref="H41" si="11">ABS((C41-D41)/$H$37)</f>
        <v>2.1276595744680868</v>
      </c>
    </row>
    <row r="42" spans="1:8" x14ac:dyDescent="0.25">
      <c r="A42" s="2">
        <v>198</v>
      </c>
      <c r="B42" s="2" t="s">
        <v>10</v>
      </c>
      <c r="C42" s="43">
        <v>1.4750000000000001</v>
      </c>
      <c r="D42" s="15">
        <v>1.48</v>
      </c>
      <c r="E42" s="14">
        <f t="shared" si="6"/>
        <v>99.662162162162176</v>
      </c>
      <c r="F42" s="41">
        <f t="shared" si="7"/>
        <v>4.9999999999998934E-3</v>
      </c>
      <c r="G42" s="2" t="s">
        <v>7</v>
      </c>
      <c r="H42" s="8">
        <f t="shared" si="8"/>
        <v>0.10638297872340199</v>
      </c>
    </row>
    <row r="43" spans="1:8" x14ac:dyDescent="0.25">
      <c r="A43" s="2">
        <v>297</v>
      </c>
      <c r="B43" s="2" t="s">
        <v>11</v>
      </c>
      <c r="C43" s="43">
        <v>1.419</v>
      </c>
      <c r="D43" s="15">
        <v>1.48</v>
      </c>
      <c r="E43" s="14">
        <f t="shared" si="6"/>
        <v>95.878378378378386</v>
      </c>
      <c r="F43" s="41">
        <f t="shared" si="7"/>
        <v>6.0999999999999943E-2</v>
      </c>
      <c r="G43" s="2" t="s">
        <v>7</v>
      </c>
      <c r="H43" s="8">
        <f t="shared" si="8"/>
        <v>1.2978723404255308</v>
      </c>
    </row>
    <row r="44" spans="1:8" x14ac:dyDescent="0.25">
      <c r="A44" s="2">
        <v>318</v>
      </c>
      <c r="B44" s="2" t="s">
        <v>13</v>
      </c>
      <c r="C44" s="43">
        <v>1.5289999999999999</v>
      </c>
      <c r="D44" s="15">
        <v>1.48</v>
      </c>
      <c r="E44" s="14">
        <f t="shared" si="6"/>
        <v>103.31081081081082</v>
      </c>
      <c r="F44" s="41">
        <f t="shared" si="7"/>
        <v>4.8999999999999932E-2</v>
      </c>
      <c r="G44" s="2" t="s">
        <v>7</v>
      </c>
      <c r="H44" s="8">
        <f t="shared" si="8"/>
        <v>1.0425531914893602</v>
      </c>
    </row>
    <row r="45" spans="1:8" x14ac:dyDescent="0.25">
      <c r="A45" s="2">
        <v>319</v>
      </c>
      <c r="B45" s="2" t="s">
        <v>14</v>
      </c>
      <c r="C45" s="43">
        <v>1.48</v>
      </c>
      <c r="D45" s="15">
        <v>1.48</v>
      </c>
      <c r="E45" s="14">
        <f t="shared" si="6"/>
        <v>100</v>
      </c>
      <c r="F45" s="41">
        <f t="shared" si="7"/>
        <v>0</v>
      </c>
      <c r="G45" s="2" t="s">
        <v>7</v>
      </c>
      <c r="H45" s="8">
        <f t="shared" si="8"/>
        <v>0</v>
      </c>
    </row>
    <row r="46" spans="1:8" x14ac:dyDescent="0.25">
      <c r="A46" s="2">
        <v>320</v>
      </c>
      <c r="B46" s="2" t="s">
        <v>15</v>
      </c>
      <c r="C46" s="43">
        <v>1.47</v>
      </c>
      <c r="D46" s="15">
        <v>1.48</v>
      </c>
      <c r="E46" s="14">
        <f t="shared" ref="E46" si="12">(C46/D46)*100</f>
        <v>99.324324324324323</v>
      </c>
      <c r="F46" s="41">
        <f t="shared" ref="F46" si="13">ABS(D46-C46)</f>
        <v>1.0000000000000009E-2</v>
      </c>
      <c r="G46" s="2" t="s">
        <v>7</v>
      </c>
      <c r="H46" s="8">
        <f t="shared" ref="H46" si="14">ABS((C46-D46)/$H$37)</f>
        <v>0.21276595744680871</v>
      </c>
    </row>
    <row r="47" spans="1:8" x14ac:dyDescent="0.25">
      <c r="A47" s="50"/>
      <c r="B47" s="50"/>
      <c r="C47" s="87"/>
      <c r="D47" s="88"/>
      <c r="E47" s="53"/>
      <c r="F47" s="89"/>
      <c r="G47" s="50"/>
      <c r="H47" s="90"/>
    </row>
  </sheetData>
  <mergeCells count="2">
    <mergeCell ref="A1:F1"/>
    <mergeCell ref="A37:F37"/>
  </mergeCells>
  <conditionalFormatting sqref="H3:H13 H39:H47">
    <cfRule type="cellIs" dxfId="5" priority="19" operator="greaterThan">
      <formula>2</formula>
    </cfRule>
    <cfRule type="cellIs" dxfId="4" priority="20" operator="between">
      <formula>1.01</formula>
      <formula>2</formula>
    </cfRule>
    <cfRule type="cellIs" dxfId="3" priority="21" operator="lessThanOrEqual">
      <formula>1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TN</vt:lpstr>
      <vt:lpstr>TP</vt:lpstr>
      <vt:lpstr>TKN</vt:lpstr>
      <vt:lpstr>NH3</vt:lpstr>
      <vt:lpstr>NO3</vt:lpstr>
      <vt:lpstr>PO4</vt:lpstr>
      <vt:lpstr>NO2+NO3</vt:lpstr>
    </vt:vector>
  </TitlesOfParts>
  <Company>U.S. EPA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lrubin</dc:creator>
  <cp:lastModifiedBy>lrubin</cp:lastModifiedBy>
  <dcterms:created xsi:type="dcterms:W3CDTF">2013-01-02T20:56:29Z</dcterms:created>
  <dcterms:modified xsi:type="dcterms:W3CDTF">2015-07-28T22:15:53Z</dcterms:modified>
</cp:coreProperties>
</file>