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\FRESH-G\DIWG (AMQAW)\AGENDASandMINUTES\2017\July17\"/>
    </mc:Choice>
  </mc:AlternateContent>
  <bookViews>
    <workbookView xWindow="120" yWindow="90" windowWidth="15180" windowHeight="7590" activeTab="7"/>
  </bookViews>
  <sheets>
    <sheet name="Sheet1" sheetId="8" r:id="rId1"/>
    <sheet name="TN" sheetId="1" r:id="rId2"/>
    <sheet name="TP" sheetId="2" r:id="rId3"/>
    <sheet name="TKN" sheetId="3" r:id="rId4"/>
    <sheet name="NH3" sheetId="4" r:id="rId5"/>
    <sheet name="NO3" sheetId="5" r:id="rId6"/>
    <sheet name="PO4" sheetId="7" r:id="rId7"/>
    <sheet name="NO2+NO3" sheetId="6" r:id="rId8"/>
  </sheets>
  <calcPr calcId="152511"/>
</workbook>
</file>

<file path=xl/calcChain.xml><?xml version="1.0" encoding="utf-8"?>
<calcChain xmlns="http://schemas.openxmlformats.org/spreadsheetml/2006/main">
  <c r="H3" i="7" l="1"/>
  <c r="H33" i="5"/>
  <c r="F33" i="5"/>
  <c r="E33" i="5"/>
  <c r="H41" i="2" l="1"/>
  <c r="F41" i="2"/>
  <c r="E41" i="2"/>
  <c r="H8" i="2"/>
  <c r="F8" i="2"/>
  <c r="E8" i="2"/>
  <c r="H39" i="2"/>
  <c r="F39" i="2"/>
  <c r="E39" i="2"/>
  <c r="H41" i="1"/>
  <c r="F41" i="1"/>
  <c r="E41" i="1"/>
  <c r="H40" i="1"/>
  <c r="F40" i="1"/>
  <c r="E40" i="1"/>
  <c r="H8" i="1"/>
  <c r="F8" i="1"/>
  <c r="E8" i="1"/>
  <c r="H38" i="1"/>
  <c r="F38" i="1"/>
  <c r="E38" i="1"/>
  <c r="H44" i="6" l="1"/>
  <c r="F44" i="6"/>
  <c r="E44" i="6"/>
  <c r="H43" i="7"/>
  <c r="F43" i="7"/>
  <c r="E43" i="7"/>
  <c r="E43" i="4"/>
  <c r="F43" i="4"/>
  <c r="H43" i="4"/>
  <c r="H29" i="3"/>
  <c r="F29" i="3"/>
  <c r="E29" i="3"/>
  <c r="F38" i="2"/>
  <c r="E38" i="2"/>
  <c r="H43" i="2"/>
  <c r="F43" i="2"/>
  <c r="E43" i="2"/>
  <c r="H6" i="2"/>
  <c r="F6" i="2"/>
  <c r="E6" i="2"/>
  <c r="E43" i="1"/>
  <c r="F43" i="1"/>
  <c r="H43" i="1"/>
  <c r="H42" i="1"/>
  <c r="F42" i="1"/>
  <c r="E42" i="1"/>
  <c r="H6" i="1"/>
  <c r="F6" i="1"/>
  <c r="E6" i="1"/>
  <c r="H5" i="1" l="1"/>
  <c r="H4" i="1"/>
  <c r="H3" i="1"/>
  <c r="F3" i="1"/>
  <c r="F4" i="1"/>
  <c r="E6" i="6"/>
  <c r="F6" i="6"/>
  <c r="H6" i="6"/>
  <c r="E6" i="7"/>
  <c r="F6" i="7"/>
  <c r="H6" i="7"/>
  <c r="E6" i="5"/>
  <c r="F6" i="5"/>
  <c r="H6" i="5"/>
  <c r="E6" i="4"/>
  <c r="F6" i="4"/>
  <c r="H6" i="4"/>
  <c r="H5" i="4"/>
  <c r="E3" i="1"/>
  <c r="H37" i="2"/>
  <c r="H38" i="4"/>
  <c r="H7" i="5"/>
  <c r="H8" i="5"/>
  <c r="H3" i="3"/>
  <c r="H44" i="2"/>
  <c r="H40" i="2"/>
  <c r="H3" i="2"/>
  <c r="H39" i="1"/>
  <c r="H7" i="1"/>
  <c r="H39" i="7"/>
  <c r="H40" i="7"/>
  <c r="H41" i="7"/>
  <c r="H42" i="7"/>
  <c r="H44" i="7"/>
  <c r="H38" i="7"/>
  <c r="F38" i="7"/>
  <c r="E38" i="7"/>
  <c r="E8" i="7"/>
  <c r="F7" i="7"/>
  <c r="H4" i="7"/>
  <c r="H5" i="7"/>
  <c r="H7" i="7"/>
  <c r="H8" i="7"/>
  <c r="H9" i="7"/>
  <c r="H10" i="7"/>
  <c r="H11" i="7"/>
  <c r="H12" i="7"/>
  <c r="F3" i="7"/>
  <c r="E3" i="7"/>
  <c r="H40" i="6"/>
  <c r="H41" i="6"/>
  <c r="H42" i="6"/>
  <c r="H43" i="6"/>
  <c r="H45" i="6"/>
  <c r="H39" i="6"/>
  <c r="F39" i="6"/>
  <c r="E39" i="6"/>
  <c r="H7" i="6"/>
  <c r="E7" i="6"/>
  <c r="F7" i="6"/>
  <c r="F3" i="6"/>
  <c r="H4" i="6"/>
  <c r="H5" i="6"/>
  <c r="H8" i="6"/>
  <c r="H9" i="6"/>
  <c r="H10" i="6"/>
  <c r="H11" i="6"/>
  <c r="H12" i="6"/>
  <c r="H3" i="6"/>
  <c r="E3" i="6"/>
  <c r="H34" i="5"/>
  <c r="H35" i="5"/>
  <c r="H32" i="5"/>
  <c r="F32" i="5"/>
  <c r="E32" i="5"/>
  <c r="E8" i="5"/>
  <c r="F8" i="5"/>
  <c r="F3" i="5"/>
  <c r="H4" i="5"/>
  <c r="H5" i="5"/>
  <c r="H3" i="5"/>
  <c r="E3" i="5"/>
  <c r="H39" i="4"/>
  <c r="H40" i="4"/>
  <c r="H41" i="4"/>
  <c r="H42" i="4"/>
  <c r="H44" i="4"/>
  <c r="F38" i="4"/>
  <c r="E38" i="4"/>
  <c r="H9" i="4"/>
  <c r="H4" i="4"/>
  <c r="H7" i="4"/>
  <c r="H8" i="4"/>
  <c r="H10" i="4"/>
  <c r="H11" i="4"/>
  <c r="H12" i="4"/>
  <c r="H3" i="4"/>
  <c r="F11" i="4"/>
  <c r="F3" i="4"/>
  <c r="E3" i="4"/>
  <c r="E10" i="4"/>
  <c r="E28" i="3"/>
  <c r="H30" i="3"/>
  <c r="H28" i="3"/>
  <c r="F30" i="3"/>
  <c r="E30" i="3"/>
  <c r="F28" i="3"/>
  <c r="H4" i="3"/>
  <c r="H6" i="3"/>
  <c r="F6" i="3"/>
  <c r="F4" i="3"/>
  <c r="E4" i="3"/>
  <c r="E6" i="3"/>
  <c r="F3" i="3"/>
  <c r="E3" i="3"/>
  <c r="H38" i="2"/>
  <c r="H42" i="2"/>
  <c r="F37" i="2"/>
  <c r="F40" i="2"/>
  <c r="F42" i="2"/>
  <c r="F44" i="2"/>
  <c r="E40" i="2"/>
  <c r="E42" i="2"/>
  <c r="E44" i="2"/>
  <c r="E37" i="2"/>
  <c r="F3" i="2"/>
  <c r="E3" i="2"/>
  <c r="H4" i="2"/>
  <c r="H5" i="2"/>
  <c r="H7" i="2"/>
  <c r="H9" i="2"/>
  <c r="H10" i="2"/>
  <c r="H11" i="2"/>
  <c r="H12" i="2"/>
  <c r="H37" i="1"/>
  <c r="H36" i="1"/>
  <c r="F37" i="1"/>
  <c r="F39" i="1"/>
  <c r="F36" i="1"/>
  <c r="E37" i="1"/>
  <c r="E39" i="1"/>
  <c r="E36" i="1"/>
  <c r="H9" i="1"/>
  <c r="H10" i="1"/>
  <c r="H11" i="1"/>
  <c r="H12" i="1"/>
  <c r="F5" i="1"/>
  <c r="F7" i="1"/>
  <c r="F9" i="1"/>
  <c r="F10" i="1"/>
  <c r="F11" i="1"/>
  <c r="F12" i="1"/>
  <c r="E4" i="1"/>
  <c r="E5" i="1"/>
  <c r="E7" i="1"/>
  <c r="E9" i="1"/>
  <c r="E10" i="1"/>
  <c r="E11" i="1"/>
  <c r="E12" i="1"/>
  <c r="F44" i="7"/>
  <c r="E44" i="7"/>
  <c r="F42" i="7"/>
  <c r="E42" i="7"/>
  <c r="F41" i="7"/>
  <c r="E41" i="7"/>
  <c r="F40" i="7"/>
  <c r="E40" i="7"/>
  <c r="F39" i="7"/>
  <c r="E39" i="7"/>
  <c r="F12" i="7"/>
  <c r="E12" i="7"/>
  <c r="F11" i="7"/>
  <c r="E11" i="7"/>
  <c r="F10" i="7"/>
  <c r="E10" i="7"/>
  <c r="F9" i="7"/>
  <c r="E9" i="7"/>
  <c r="F8" i="7"/>
  <c r="E7" i="7"/>
  <c r="F5" i="7"/>
  <c r="E5" i="7"/>
  <c r="F4" i="7"/>
  <c r="E4" i="7"/>
  <c r="F45" i="6"/>
  <c r="E45" i="6"/>
  <c r="F43" i="6"/>
  <c r="E43" i="6"/>
  <c r="F42" i="6"/>
  <c r="E42" i="6"/>
  <c r="F41" i="6"/>
  <c r="E41" i="6"/>
  <c r="F40" i="6"/>
  <c r="E40" i="6"/>
  <c r="F12" i="6"/>
  <c r="E12" i="6"/>
  <c r="F11" i="6"/>
  <c r="E11" i="6"/>
  <c r="F10" i="6"/>
  <c r="E10" i="6"/>
  <c r="F9" i="6"/>
  <c r="E9" i="6"/>
  <c r="F8" i="6"/>
  <c r="E8" i="6"/>
  <c r="F5" i="6"/>
  <c r="E5" i="6"/>
  <c r="F4" i="6"/>
  <c r="E4" i="6"/>
  <c r="F35" i="5"/>
  <c r="E35" i="5"/>
  <c r="F34" i="5"/>
  <c r="E34" i="5"/>
  <c r="F7" i="5"/>
  <c r="E7" i="5"/>
  <c r="F5" i="5"/>
  <c r="E5" i="5"/>
  <c r="F4" i="5"/>
  <c r="E4" i="5"/>
  <c r="F44" i="4"/>
  <c r="E44" i="4"/>
  <c r="F42" i="4"/>
  <c r="E42" i="4"/>
  <c r="F41" i="4"/>
  <c r="E41" i="4"/>
  <c r="F40" i="4"/>
  <c r="E40" i="4"/>
  <c r="F39" i="4"/>
  <c r="E39" i="4"/>
  <c r="F12" i="4"/>
  <c r="E12" i="4"/>
  <c r="E11" i="4"/>
  <c r="F10" i="4"/>
  <c r="F9" i="4"/>
  <c r="E9" i="4"/>
  <c r="F8" i="4"/>
  <c r="E8" i="4"/>
  <c r="F7" i="4"/>
  <c r="E7" i="4"/>
  <c r="F5" i="4"/>
  <c r="E5" i="4"/>
  <c r="F4" i="4"/>
  <c r="E4" i="4"/>
  <c r="F12" i="2"/>
  <c r="E12" i="2"/>
  <c r="F11" i="2"/>
  <c r="E11" i="2"/>
  <c r="F10" i="2"/>
  <c r="E10" i="2"/>
  <c r="F9" i="2"/>
  <c r="E9" i="2"/>
  <c r="F7" i="2"/>
  <c r="E7" i="2"/>
  <c r="F5" i="2"/>
  <c r="E5" i="2"/>
  <c r="F4" i="2"/>
  <c r="E4" i="2"/>
</calcChain>
</file>

<file path=xl/sharedStrings.xml><?xml version="1.0" encoding="utf-8"?>
<sst xmlns="http://schemas.openxmlformats.org/spreadsheetml/2006/main" count="373" uniqueCount="68">
  <si>
    <t>Lab ID</t>
  </si>
  <si>
    <t>Lab</t>
  </si>
  <si>
    <t>% Recovery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</si>
  <si>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</si>
  <si>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</si>
  <si>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</si>
  <si>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</si>
  <si>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</si>
  <si>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</si>
  <si>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</si>
  <si>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</si>
  <si>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</si>
  <si>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</si>
  <si>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</si>
  <si>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</si>
  <si>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</si>
  <si>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</si>
  <si>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</si>
  <si>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</si>
  <si>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</si>
  <si>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</si>
  <si>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</si>
  <si>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</si>
  <si>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</si>
  <si>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</si>
  <si>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</si>
  <si>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</si>
  <si>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</si>
  <si>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</si>
  <si>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</si>
  <si>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</si>
  <si>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</si>
  <si>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</si>
  <si>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</si>
  <si>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OWML</t>
  </si>
  <si>
    <t>&lt; 1.00</t>
  </si>
  <si>
    <t>-</t>
  </si>
  <si>
    <t>Reported Value (mg/L)</t>
  </si>
  <si>
    <t>Diff. From MPV (mg/L)</t>
  </si>
  <si>
    <t xml:space="preserve">N-133 (Low Conc.) Spring 2016    Total Nitrogen (mg/L)  </t>
  </si>
  <si>
    <t>&lt;0.25</t>
  </si>
  <si>
    <t xml:space="preserve">N-134 (High Conc.)   Spring 2016    Total Nitrogen (mg/L)  </t>
  </si>
  <si>
    <t>MPV (mg/L) (0.98)</t>
  </si>
  <si>
    <t xml:space="preserve">MPV (mg/L) (0.199) </t>
  </si>
  <si>
    <t>MPV (mg/L) (0.110)</t>
  </si>
  <si>
    <t xml:space="preserve">N-133 (Low Conc.)  Spring 2016  Total Phosphorus (mg/L)  </t>
  </si>
  <si>
    <t xml:space="preserve">N-134 (High Conc.)  Spring 2016   Total Phosphorus (mg/L)  </t>
  </si>
  <si>
    <t>MPV (mg/L) (0.274)</t>
  </si>
  <si>
    <t>N-133 (Low Conc.)  Spring 2017 Ammonia + Organic Nitrogen (mg/L)</t>
  </si>
  <si>
    <t>MPV (mg/L) (0.134)</t>
  </si>
  <si>
    <t>N-130 (High Conc.)  Spring 2017  Ammonia + Organic Nitrogen (mg/L)</t>
  </si>
  <si>
    <t>MPV (mg/L) (0.196)</t>
  </si>
  <si>
    <t>N-133 (Low Conc.)  Spring 2017 Ammonia  (mg/L)</t>
  </si>
  <si>
    <t>MPV (mg/L) (0.093)</t>
  </si>
  <si>
    <t>N-134 (High Conc.)  Spring 2017 Ammonia  (mg/L)</t>
  </si>
  <si>
    <t>MPV (mg/L) (0.115)</t>
  </si>
  <si>
    <t>N-133 (Low Conc.)  Spring 2017  Nitrate (mg/L)</t>
  </si>
  <si>
    <t>MPV (mg/L) (0.090)</t>
  </si>
  <si>
    <t>MPV (mg/L) (0.758)</t>
  </si>
  <si>
    <t>N-134 (High Conc.)   Spring 2017 Nitrate (mg/L)</t>
  </si>
  <si>
    <t>N-133 (Low Conc.) Spring 2017   Orthophosphate (mg/L)</t>
  </si>
  <si>
    <t>MPV (mg/L) (0.088)</t>
  </si>
  <si>
    <t>Decimal to what places?</t>
  </si>
  <si>
    <t>N-134 (High Conc.) Spring 2017  Orthophosphate (mg/L)</t>
  </si>
  <si>
    <t>MPV (mg/L) (0.263)</t>
  </si>
  <si>
    <t>N-133 (Low Conc.) Spring 2017  Nitrite + Nitrate (mg/L)</t>
  </si>
  <si>
    <t>N-134 (High Conc.) Spring 2017 Nitrite + Nitrate (mg/L)</t>
  </si>
  <si>
    <t>MPV (mg/L)  0.801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</si>
</sst>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6" fillId="6" borderId="0" applyNumberFormat="0" applyBorder="0" applyAlignment="0" applyProtection="0"/>
    <xf numFmtId="0" fontId="17" fillId="7" borderId="10" applyNumberFormat="0" applyAlignment="0" applyProtection="0"/>
  </cellStyleXfs>
  <cellXfs count="10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4" xfId="0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3" xfId="0" applyFill="1" applyBorder="1" applyAlignment="1"/>
    <xf numFmtId="0" fontId="7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9" fillId="4" borderId="0" xfId="0" applyFont="1" applyFill="1"/>
    <xf numFmtId="164" fontId="0" fillId="0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15" fillId="4" borderId="0" xfId="0" applyNumberFormat="1" applyFont="1" applyFill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2" fontId="17" fillId="7" borderId="10" xfId="2" applyNumberFormat="1" applyAlignment="1">
      <alignment horizontal="center"/>
    </xf>
    <xf numFmtId="0" fontId="16" fillId="0" borderId="0" xfId="1" applyFill="1"/>
    <xf numFmtId="0" fontId="2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</cellXfs>
  <cellStyles count="3">
    <cellStyle name="Check Cell" xfId="2" builtinId="23"/>
    <cellStyle name="Good" xfId="1" builtinId="26"/>
    <cellStyle name="Normal" xfId="0" builtinId="0"/>
  </cellStyles>
  <dxfs count="51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Low Concentration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79746712723251"/>
          <c:y val="0.15163084344186706"/>
          <c:w val="0.86550157750983248"/>
          <c:h val="0.4866238206710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</c:formatCode>
                <c:ptCount val="10"/>
                <c:pt idx="0" formatCode="0.000">
                  <c:v>0.215</c:v>
                </c:pt>
                <c:pt idx="1">
                  <c:v>0.18</c:v>
                </c:pt>
                <c:pt idx="2">
                  <c:v>0</c:v>
                </c:pt>
                <c:pt idx="3">
                  <c:v>0.123</c:v>
                </c:pt>
                <c:pt idx="4" formatCode="0.000">
                  <c:v>0.19700000000000001</c:v>
                </c:pt>
                <c:pt idx="5" formatCode="0.000">
                  <c:v>0.19550000000000001</c:v>
                </c:pt>
                <c:pt idx="6" formatCode="0.000">
                  <c:v>0.193</c:v>
                </c:pt>
                <c:pt idx="7" formatCode="0.000">
                  <c:v>0.23599999999999999</c:v>
                </c:pt>
                <c:pt idx="8" formatCode="0.000">
                  <c:v>0.22500000000000001</c:v>
                </c:pt>
                <c:pt idx="9" formatCode="0.000">
                  <c:v>0.183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243243243243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7254327590106187E-17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320777066515023E-3"/>
                  <c:y val="-2.882882882882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9.620571752855217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4508655180212375E-17"/>
                  <c:y val="-3.96396396396396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0320777066514277E-3"/>
                  <c:y val="-5.76576576576576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0320777066515023E-3"/>
                  <c:y val="-2.1621621621621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6.846846846846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6.486486486486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TN!$H$3:$H$12</c:f>
              <c:numCache>
                <c:formatCode>0.00</c:formatCode>
                <c:ptCount val="10"/>
                <c:pt idx="0">
                  <c:v>0.7619047619047612</c:v>
                </c:pt>
                <c:pt idx="1">
                  <c:v>0.90476190476190554</c:v>
                </c:pt>
                <c:pt idx="2">
                  <c:v>0</c:v>
                </c:pt>
                <c:pt idx="3">
                  <c:v>3.6190476190476195</c:v>
                </c:pt>
                <c:pt idx="4">
                  <c:v>9.5238095238095316E-2</c:v>
                </c:pt>
                <c:pt idx="5">
                  <c:v>0.1666666666666668</c:v>
                </c:pt>
                <c:pt idx="6">
                  <c:v>0.28571428571428598</c:v>
                </c:pt>
                <c:pt idx="7">
                  <c:v>1.7619047619047608</c:v>
                </c:pt>
                <c:pt idx="8">
                  <c:v>1.2380952380952377</c:v>
                </c:pt>
                <c:pt idx="9">
                  <c:v>0.76190476190476253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077784"/>
        <c:axId val="315077392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(0.199) 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TN!$D$3:$D$12</c:f>
              <c:numCache>
                <c:formatCode>0.000</c:formatCode>
                <c:ptCount val="10"/>
                <c:pt idx="0">
                  <c:v>0.19900000000000001</c:v>
                </c:pt>
                <c:pt idx="1">
                  <c:v>0.19900000000000001</c:v>
                </c:pt>
                <c:pt idx="2">
                  <c:v>0.19900000000000001</c:v>
                </c:pt>
                <c:pt idx="3">
                  <c:v>0.19900000000000001</c:v>
                </c:pt>
                <c:pt idx="4">
                  <c:v>0.19900000000000001</c:v>
                </c:pt>
                <c:pt idx="5">
                  <c:v>0.19900000000000001</c:v>
                </c:pt>
                <c:pt idx="6">
                  <c:v>0.19900000000000001</c:v>
                </c:pt>
                <c:pt idx="7">
                  <c:v>0.19900000000000001</c:v>
                </c:pt>
                <c:pt idx="8">
                  <c:v>0.19900000000000001</c:v>
                </c:pt>
                <c:pt idx="9">
                  <c:v>0.19900000000000001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77784"/>
        <c:axId val="315077392"/>
      </c:lineChart>
      <c:catAx>
        <c:axId val="315077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15077392"/>
        <c:crosses val="autoZero"/>
        <c:auto val="1"/>
        <c:lblAlgn val="ctr"/>
        <c:lblOffset val="100"/>
        <c:noMultiLvlLbl val="0"/>
      </c:catAx>
      <c:valAx>
        <c:axId val="31507739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Total Nitrogen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15077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'NO3'!$C$31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OWML</c:v>
                </c:pt>
                <c:pt idx="2">
                  <c:v>DCLS</c:v>
                </c:pt>
                <c:pt idx="3">
                  <c:v>DNREC</c:v>
                </c:pt>
              </c:strCache>
            </c:strRef>
          </c:cat>
          <c:val>
            <c:numRef>
              <c:f>'NO3'!$C$32:$C$35</c:f>
              <c:numCache>
                <c:formatCode>0.00</c:formatCode>
                <c:ptCount val="4"/>
                <c:pt idx="0">
                  <c:v>0.75600000000000001</c:v>
                </c:pt>
                <c:pt idx="1">
                  <c:v>0.98</c:v>
                </c:pt>
                <c:pt idx="2">
                  <c:v>0.77</c:v>
                </c:pt>
                <c:pt idx="3" formatCode="0.000">
                  <c:v>0.69799999999999995</c:v>
                </c:pt>
              </c:numCache>
            </c:numRef>
          </c:val>
        </c:ser>
        <c:ser>
          <c:idx val="2"/>
          <c:order val="2"/>
          <c:tx>
            <c:strRef>
              <c:f>'NO3'!$H$31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438805989728598E-17"/>
                  <c:y val="-8.4925690021231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5176942846557751E-4"/>
                  <c:y val="-0.22877041643679891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415814056762841E-3"/>
                  <c:y val="-0.135304679271778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23142250530785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OWML</c:v>
                </c:pt>
                <c:pt idx="2">
                  <c:v>DCLS</c:v>
                </c:pt>
                <c:pt idx="3">
                  <c:v>DNREC</c:v>
                </c:pt>
              </c:strCache>
            </c:strRef>
          </c:cat>
          <c:val>
            <c:numRef>
              <c:f>'NO3'!$H$32:$H$35</c:f>
              <c:numCache>
                <c:formatCode>0.00</c:formatCode>
                <c:ptCount val="4"/>
                <c:pt idx="0">
                  <c:v>6.2500000000000056E-2</c:v>
                </c:pt>
                <c:pt idx="1">
                  <c:v>6.9374999999999991</c:v>
                </c:pt>
                <c:pt idx="2">
                  <c:v>0.37500000000000033</c:v>
                </c:pt>
                <c:pt idx="3">
                  <c:v>1.8750000000000016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11728"/>
        <c:axId val="484515256"/>
      </c:barChart>
      <c:lineChart>
        <c:grouping val="standard"/>
        <c:varyColors val="0"/>
        <c:ser>
          <c:idx val="1"/>
          <c:order val="1"/>
          <c:tx>
            <c:strRef>
              <c:f>'NO3'!$D$31</c:f>
              <c:strCache>
                <c:ptCount val="1"/>
                <c:pt idx="0">
                  <c:v>MPV (mg/L) (0.758)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OWML</c:v>
                </c:pt>
                <c:pt idx="2">
                  <c:v>DCLS</c:v>
                </c:pt>
                <c:pt idx="3">
                  <c:v>DNREC</c:v>
                </c:pt>
              </c:strCache>
            </c:strRef>
          </c:cat>
          <c:val>
            <c:numRef>
              <c:f>'NO3'!$D$32:$D$35</c:f>
              <c:numCache>
                <c:formatCode>0.00</c:formatCode>
                <c:ptCount val="4"/>
                <c:pt idx="0">
                  <c:v>0.75800000000000001</c:v>
                </c:pt>
                <c:pt idx="1">
                  <c:v>0.75800000000000001</c:v>
                </c:pt>
                <c:pt idx="2">
                  <c:v>0.75800000000000001</c:v>
                </c:pt>
                <c:pt idx="3">
                  <c:v>0.75800000000000001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11728"/>
        <c:axId val="484515256"/>
      </c:lineChart>
      <c:catAx>
        <c:axId val="48451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84515256"/>
        <c:crosses val="autoZero"/>
        <c:auto val="1"/>
        <c:lblAlgn val="ctr"/>
        <c:lblOffset val="100"/>
        <c:noMultiLvlLbl val="0"/>
      </c:catAx>
      <c:valAx>
        <c:axId val="48451525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84511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Low Concentration</a:t>
            </a:r>
          </a:p>
        </c:rich>
      </c:tx>
      <c:layout>
        <c:manualLayout>
          <c:xMode val="edge"/>
          <c:yMode val="edge"/>
          <c:x val="0.22467991130177969"/>
          <c:y val="4.355107728904963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0.09</c:v>
                </c:pt>
                <c:pt idx="1">
                  <c:v>7.9000000000000001E-2</c:v>
                </c:pt>
                <c:pt idx="2">
                  <c:v>8.6999999999999994E-2</c:v>
                </c:pt>
                <c:pt idx="3" formatCode="0.00">
                  <c:v>0.03</c:v>
                </c:pt>
                <c:pt idx="4">
                  <c:v>0.09</c:v>
                </c:pt>
                <c:pt idx="5">
                  <c:v>8.5000000000000006E-2</c:v>
                </c:pt>
                <c:pt idx="6">
                  <c:v>8.8800000000000004E-2</c:v>
                </c:pt>
                <c:pt idx="7" formatCode="0.0000">
                  <c:v>8.9899999999999994E-2</c:v>
                </c:pt>
                <c:pt idx="8">
                  <c:v>7.3999999999999996E-2</c:v>
                </c:pt>
                <c:pt idx="9">
                  <c:v>8.9300000000000004E-2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6.6866856038407115E-4"/>
                  <c:y val="5.2540378390541084E-2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1.8057474232718914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648687896102698E-4"/>
                  <c:y val="0.1206029832619836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729094730874008E-16"/>
                  <c:y val="5.9366897646527216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6787779813185085E-4"/>
                  <c:y val="0.21948872459707339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0.00</c:formatCode>
                <c:ptCount val="10"/>
                <c:pt idx="0">
                  <c:v>0.54054054054054101</c:v>
                </c:pt>
                <c:pt idx="1">
                  <c:v>2.4324324324324307</c:v>
                </c:pt>
                <c:pt idx="2">
                  <c:v>0.27027027027027051</c:v>
                </c:pt>
                <c:pt idx="3">
                  <c:v>15.675675675675674</c:v>
                </c:pt>
                <c:pt idx="4">
                  <c:v>0.54054054054054101</c:v>
                </c:pt>
                <c:pt idx="5">
                  <c:v>0.81081081081080775</c:v>
                </c:pt>
                <c:pt idx="6">
                  <c:v>0.21621621621621864</c:v>
                </c:pt>
                <c:pt idx="7">
                  <c:v>0.51351351351351315</c:v>
                </c:pt>
                <c:pt idx="8">
                  <c:v>3.7837837837837833</c:v>
                </c:pt>
                <c:pt idx="9">
                  <c:v>0.35135135135135392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12904"/>
        <c:axId val="484514472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(0.088)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8.7999999999999995E-2</c:v>
                </c:pt>
                <c:pt idx="1">
                  <c:v>8.7999999999999995E-2</c:v>
                </c:pt>
                <c:pt idx="2">
                  <c:v>8.7999999999999995E-2</c:v>
                </c:pt>
                <c:pt idx="3">
                  <c:v>8.7999999999999995E-2</c:v>
                </c:pt>
                <c:pt idx="4">
                  <c:v>8.7999999999999995E-2</c:v>
                </c:pt>
                <c:pt idx="5">
                  <c:v>8.7999999999999995E-2</c:v>
                </c:pt>
                <c:pt idx="6">
                  <c:v>8.7999999999999995E-2</c:v>
                </c:pt>
                <c:pt idx="7">
                  <c:v>8.7999999999999995E-2</c:v>
                </c:pt>
                <c:pt idx="8">
                  <c:v>8.7999999999999995E-2</c:v>
                </c:pt>
                <c:pt idx="9">
                  <c:v>8.7999999999999995E-2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12904"/>
        <c:axId val="484514472"/>
      </c:lineChart>
      <c:catAx>
        <c:axId val="484512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84514472"/>
        <c:crosses val="autoZero"/>
        <c:auto val="1"/>
        <c:lblAlgn val="ctr"/>
        <c:lblOffset val="100"/>
        <c:noMultiLvlLbl val="0"/>
      </c:catAx>
      <c:valAx>
        <c:axId val="484514472"/>
        <c:scaling>
          <c:orientation val="minMax"/>
          <c:max val="1.3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Orthophosphate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84512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High Concentration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227738999873935E-2"/>
          <c:y val="2.5457059803008494E-2"/>
          <c:w val="0.88460459909760203"/>
          <c:h val="0.78409646374848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'PO4'!$C$37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'PO4'!$C$38:$C$44</c:f>
              <c:numCache>
                <c:formatCode>0.000</c:formatCode>
                <c:ptCount val="7"/>
                <c:pt idx="0">
                  <c:v>0.25600000000000001</c:v>
                </c:pt>
                <c:pt idx="1">
                  <c:v>0.25700000000000001</c:v>
                </c:pt>
                <c:pt idx="2">
                  <c:v>0.28199999999999997</c:v>
                </c:pt>
                <c:pt idx="3">
                  <c:v>0.252</c:v>
                </c:pt>
                <c:pt idx="4" formatCode="0.0000">
                  <c:v>0.27510000000000001</c:v>
                </c:pt>
                <c:pt idx="5">
                  <c:v>0.28399999999999997</c:v>
                </c:pt>
                <c:pt idx="6">
                  <c:v>0.24299999999999999</c:v>
                </c:pt>
              </c:numCache>
            </c:numRef>
          </c:val>
        </c:ser>
        <c:ser>
          <c:idx val="2"/>
          <c:order val="2"/>
          <c:tx>
            <c:strRef>
              <c:f>'PO4'!$H$37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40999420526980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359744292838845E-3"/>
                  <c:y val="-0.1648745519713262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0660531069979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9.5731397211712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538333162900092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196981810003142E-16"/>
                  <c:y val="-3.5842293906810103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196981810003142E-16"/>
                  <c:y val="-0.150537634408602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'PO4'!$H$38:$H$44</c:f>
              <c:numCache>
                <c:formatCode>0.00</c:formatCode>
                <c:ptCount val="7"/>
                <c:pt idx="0">
                  <c:v>0.43750000000000039</c:v>
                </c:pt>
                <c:pt idx="1">
                  <c:v>0.37500000000000033</c:v>
                </c:pt>
                <c:pt idx="2">
                  <c:v>1.1874999999999976</c:v>
                </c:pt>
                <c:pt idx="3">
                  <c:v>0.68750000000000056</c:v>
                </c:pt>
                <c:pt idx="4">
                  <c:v>0.75624999999999998</c:v>
                </c:pt>
                <c:pt idx="5">
                  <c:v>1.3124999999999978</c:v>
                </c:pt>
                <c:pt idx="6">
                  <c:v>1.2500000000000011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09768"/>
        <c:axId val="484510160"/>
      </c:barChart>
      <c:lineChart>
        <c:grouping val="standard"/>
        <c:varyColors val="0"/>
        <c:ser>
          <c:idx val="1"/>
          <c:order val="1"/>
          <c:tx>
            <c:strRef>
              <c:f>'PO4'!$D$37</c:f>
              <c:strCache>
                <c:ptCount val="1"/>
                <c:pt idx="0">
                  <c:v>MPV (mg/L) (0.263)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'PO4'!$D$38:$D$44</c:f>
              <c:numCache>
                <c:formatCode>0.000</c:formatCode>
                <c:ptCount val="7"/>
                <c:pt idx="0">
                  <c:v>0.26300000000000001</c:v>
                </c:pt>
                <c:pt idx="1">
                  <c:v>0.26300000000000001</c:v>
                </c:pt>
                <c:pt idx="2">
                  <c:v>0.26300000000000001</c:v>
                </c:pt>
                <c:pt idx="3">
                  <c:v>0.26300000000000001</c:v>
                </c:pt>
                <c:pt idx="4">
                  <c:v>0.26300000000000001</c:v>
                </c:pt>
                <c:pt idx="5">
                  <c:v>0.26300000000000001</c:v>
                </c:pt>
                <c:pt idx="6">
                  <c:v>0.26300000000000001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09768"/>
        <c:axId val="484510160"/>
      </c:lineChart>
      <c:catAx>
        <c:axId val="48450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7864846588499582"/>
              <c:y val="0.8720700821488223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84510160"/>
        <c:crosses val="autoZero"/>
        <c:auto val="1"/>
        <c:lblAlgn val="ctr"/>
        <c:lblOffset val="100"/>
        <c:noMultiLvlLbl val="0"/>
      </c:catAx>
      <c:valAx>
        <c:axId val="48451016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Orthophosphate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845097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Low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5"/>
              <c:layout>
                <c:manualLayout>
                  <c:x val="-7.0141067613768679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</c:formatCode>
                <c:ptCount val="10"/>
                <c:pt idx="0" formatCode="0.000">
                  <c:v>9.6000000000000002E-2</c:v>
                </c:pt>
                <c:pt idx="1">
                  <c:v>0.09</c:v>
                </c:pt>
                <c:pt idx="2">
                  <c:v>0.11</c:v>
                </c:pt>
                <c:pt idx="3">
                  <c:v>0.08</c:v>
                </c:pt>
                <c:pt idx="4" formatCode="0.000">
                  <c:v>9.0999999999999998E-2</c:v>
                </c:pt>
                <c:pt idx="5" formatCode="0.000">
                  <c:v>8.6999999999999994E-2</c:v>
                </c:pt>
                <c:pt idx="6" formatCode="0.0000">
                  <c:v>9.0999999999999998E-2</c:v>
                </c:pt>
                <c:pt idx="7" formatCode="0.000">
                  <c:v>9.7500000000000003E-2</c:v>
                </c:pt>
                <c:pt idx="8" formatCode="0.000">
                  <c:v>0.09</c:v>
                </c:pt>
                <c:pt idx="9" formatCode="0.000">
                  <c:v>8.8800000000000004E-2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753526690344217E-17"/>
                  <c:y val="-2.588996104019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8677722673474998E-4"/>
                  <c:y val="-0.13915854059105051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7.119739286053745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1.3</a:t>
                    </a:r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8.0906128250610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2.9126206170219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9.0614863640684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56555269922879E-3"/>
                  <c:y val="-4.854367695036644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2.9126206170219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081231093099262E-16"/>
                  <c:y val="-0.10679608929080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0.00</c:formatCode>
                <c:ptCount val="10"/>
                <c:pt idx="0">
                  <c:v>1.0000000000000009</c:v>
                </c:pt>
                <c:pt idx="1">
                  <c:v>0</c:v>
                </c:pt>
                <c:pt idx="2">
                  <c:v>3.3333333333333339</c:v>
                </c:pt>
                <c:pt idx="3">
                  <c:v>1.6666666666666659</c:v>
                </c:pt>
                <c:pt idx="4">
                  <c:v>0.16666666666666682</c:v>
                </c:pt>
                <c:pt idx="5">
                  <c:v>0.50000000000000044</c:v>
                </c:pt>
                <c:pt idx="6">
                  <c:v>0.16666666666666682</c:v>
                </c:pt>
                <c:pt idx="7">
                  <c:v>1.2500000000000011</c:v>
                </c:pt>
                <c:pt idx="8">
                  <c:v>0</c:v>
                </c:pt>
                <c:pt idx="9">
                  <c:v>0.19999999999999879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16040"/>
        <c:axId val="484515648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(0.090)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16040"/>
        <c:axId val="484515648"/>
      </c:lineChart>
      <c:catAx>
        <c:axId val="48451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484515648"/>
        <c:crosses val="autoZero"/>
        <c:auto val="1"/>
        <c:lblAlgn val="ctr"/>
        <c:lblOffset val="100"/>
        <c:noMultiLvlLbl val="0"/>
      </c:catAx>
      <c:valAx>
        <c:axId val="48451564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Nitrite + Nitrate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845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High Concentration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'NO2+NO3'!$C$38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'NO2+NO3'!$C$39:$C$45</c:f>
              <c:numCache>
                <c:formatCode>0.00</c:formatCode>
                <c:ptCount val="7"/>
                <c:pt idx="0">
                  <c:v>0.78200000000000003</c:v>
                </c:pt>
                <c:pt idx="1">
                  <c:v>0.8</c:v>
                </c:pt>
                <c:pt idx="2" formatCode="0.000">
                  <c:v>0.83</c:v>
                </c:pt>
                <c:pt idx="3" formatCode="0.000">
                  <c:v>0.72199999999999998</c:v>
                </c:pt>
                <c:pt idx="4" formatCode="0.000">
                  <c:v>0.83199999999999996</c:v>
                </c:pt>
                <c:pt idx="5">
                  <c:v>0.77</c:v>
                </c:pt>
                <c:pt idx="6">
                  <c:v>0.82699999999999996</c:v>
                </c:pt>
              </c:numCache>
            </c:numRef>
          </c:val>
        </c:ser>
        <c:ser>
          <c:idx val="2"/>
          <c:order val="2"/>
          <c:tx>
            <c:strRef>
              <c:f>'NO2+NO3'!$H$38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6.165832173353004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'NO2+NO3'!$H$39:$H$45</c:f>
              <c:numCache>
                <c:formatCode>0.00</c:formatCode>
                <c:ptCount val="7"/>
                <c:pt idx="0">
                  <c:v>0.63333333333333397</c:v>
                </c:pt>
                <c:pt idx="1">
                  <c:v>3.3333333333333368E-2</c:v>
                </c:pt>
                <c:pt idx="2">
                  <c:v>0.9666666666666639</c:v>
                </c:pt>
                <c:pt idx="3">
                  <c:v>2.633333333333336</c:v>
                </c:pt>
                <c:pt idx="4">
                  <c:v>1.0333333333333306</c:v>
                </c:pt>
                <c:pt idx="5">
                  <c:v>1.0333333333333343</c:v>
                </c:pt>
                <c:pt idx="6">
                  <c:v>0.86666666666666381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20352"/>
        <c:axId val="484523488"/>
      </c:barChart>
      <c:lineChart>
        <c:grouping val="standard"/>
        <c:varyColors val="0"/>
        <c:ser>
          <c:idx val="1"/>
          <c:order val="1"/>
          <c:tx>
            <c:strRef>
              <c:f>'NO2+NO3'!$D$38</c:f>
              <c:strCache>
                <c:ptCount val="1"/>
                <c:pt idx="0">
                  <c:v>MPV (mg/L)  0.801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'NO2+NO3'!$D$39:$D$45</c:f>
              <c:numCache>
                <c:formatCode>0.00</c:formatCode>
                <c:ptCount val="7"/>
                <c:pt idx="0">
                  <c:v>0.80100000000000005</c:v>
                </c:pt>
                <c:pt idx="1">
                  <c:v>0.80100000000000005</c:v>
                </c:pt>
                <c:pt idx="2">
                  <c:v>0.80100000000000005</c:v>
                </c:pt>
                <c:pt idx="3">
                  <c:v>0.80100000000000005</c:v>
                </c:pt>
                <c:pt idx="4">
                  <c:v>0.80100000000000005</c:v>
                </c:pt>
                <c:pt idx="5">
                  <c:v>0.80100000000000005</c:v>
                </c:pt>
                <c:pt idx="6">
                  <c:v>0.80100000000000005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20352"/>
        <c:axId val="484523488"/>
      </c:lineChart>
      <c:catAx>
        <c:axId val="48452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5568881712434578"/>
              <c:y val="0.812531388721528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84523488"/>
        <c:crosses val="autoZero"/>
        <c:auto val="1"/>
        <c:lblAlgn val="ctr"/>
        <c:lblOffset val="100"/>
        <c:noMultiLvlLbl val="0"/>
      </c:catAx>
      <c:valAx>
        <c:axId val="48452348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Nitrite</a:t>
                </a:r>
                <a:r>
                  <a:rPr lang="en-US" sz="1000" baseline="0"/>
                  <a:t> + Nitrate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845203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TN!$C$36:$C$43</c:f>
              <c:numCache>
                <c:formatCode>0.00</c:formatCode>
                <c:ptCount val="8"/>
                <c:pt idx="0">
                  <c:v>0.97</c:v>
                </c:pt>
                <c:pt idx="1">
                  <c:v>0.94</c:v>
                </c:pt>
                <c:pt idx="2">
                  <c:v>2.31</c:v>
                </c:pt>
                <c:pt idx="3" formatCode="0.000">
                  <c:v>0.98599999999999999</c:v>
                </c:pt>
                <c:pt idx="4" formatCode="0.000">
                  <c:v>0.97729999999999995</c:v>
                </c:pt>
                <c:pt idx="5" formatCode="0.000">
                  <c:v>1.0660000000000001</c:v>
                </c:pt>
                <c:pt idx="6">
                  <c:v>1.06</c:v>
                </c:pt>
                <c:pt idx="7">
                  <c:v>0.94399999999999995</c:v>
                </c:pt>
              </c:numCache>
            </c:numRef>
          </c:val>
        </c:ser>
        <c:ser>
          <c:idx val="2"/>
          <c:order val="2"/>
          <c:tx>
            <c:strRef>
              <c:f>TN!$H$35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30BD30BC-8BBA-4763-8FB7-AC7B28C818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191074-64AF-43CA-BD0F-0858E8C22B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A945870-EA1B-4B8E-B65E-8880D4C463C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>
                <c:manualLayout>
                  <c:x val="-1.4534367250906265E-16"/>
                  <c:y val="-4.735381316772023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8B6FFDC-6F2A-4BD9-ADDE-FEE97B33566B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5F073B60-4129-43A4-92B0-4102AC45A540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AABF77A-AF1B-4B42-82B7-2ED873749DDA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680477D-006F-459D-89C7-54EE30459F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33A928B-FC60-44A0-9861-E9D70D98F7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TN!$H$36:$H$43</c:f>
              <c:numCache>
                <c:formatCode>0.00</c:formatCode>
                <c:ptCount val="8"/>
                <c:pt idx="0">
                  <c:v>0.12048192771084347</c:v>
                </c:pt>
                <c:pt idx="1">
                  <c:v>0.48192771084337388</c:v>
                </c:pt>
                <c:pt idx="2">
                  <c:v>16.024096385542169</c:v>
                </c:pt>
                <c:pt idx="3">
                  <c:v>7.228915662650609E-2</c:v>
                </c:pt>
                <c:pt idx="4">
                  <c:v>3.2530120481928139E-2</c:v>
                </c:pt>
                <c:pt idx="5">
                  <c:v>1.0361445783132539</c:v>
                </c:pt>
                <c:pt idx="6">
                  <c:v>0.96385542168674776</c:v>
                </c:pt>
                <c:pt idx="7">
                  <c:v>0.43373493975903649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TN!$H$36:$H$43</c15:f>
                <c15:dlblRangeCache>
                  <c:ptCount val="8"/>
                  <c:pt idx="0">
                    <c:v>0.12</c:v>
                  </c:pt>
                  <c:pt idx="1">
                    <c:v>0.48</c:v>
                  </c:pt>
                  <c:pt idx="2">
                    <c:v>16.02</c:v>
                  </c:pt>
                  <c:pt idx="3">
                    <c:v>0.07</c:v>
                  </c:pt>
                  <c:pt idx="4">
                    <c:v>0.03</c:v>
                  </c:pt>
                  <c:pt idx="5">
                    <c:v>1.04</c:v>
                  </c:pt>
                  <c:pt idx="6">
                    <c:v>0.96</c:v>
                  </c:pt>
                  <c:pt idx="7">
                    <c:v>0.43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078960"/>
        <c:axId val="315079744"/>
      </c:barChart>
      <c:lineChart>
        <c:grouping val="standard"/>
        <c:varyColors val="0"/>
        <c:ser>
          <c:idx val="1"/>
          <c:order val="1"/>
          <c:tx>
            <c:strRef>
              <c:f>TN!$D$35</c:f>
              <c:strCache>
                <c:ptCount val="1"/>
                <c:pt idx="0">
                  <c:v>MPV (mg/L) (0.98)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TN!$D$36:$D$43</c:f>
              <c:numCache>
                <c:formatCode>0.00</c:formatCode>
                <c:ptCount val="8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78960"/>
        <c:axId val="315079744"/>
      </c:lineChart>
      <c:catAx>
        <c:axId val="31507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15079744"/>
        <c:crosses val="autoZero"/>
        <c:auto val="1"/>
        <c:lblAlgn val="ctr"/>
        <c:lblOffset val="100"/>
        <c:noMultiLvlLbl val="0"/>
      </c:catAx>
      <c:valAx>
        <c:axId val="31507974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Nitrogen mg/L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15078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 Low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0.11</c:v>
                </c:pt>
                <c:pt idx="1">
                  <c:v>0.108</c:v>
                </c:pt>
                <c:pt idx="2">
                  <c:v>0.14299999999999999</c:v>
                </c:pt>
                <c:pt idx="3" formatCode="0.00">
                  <c:v>0.04</c:v>
                </c:pt>
                <c:pt idx="4">
                  <c:v>0.109</c:v>
                </c:pt>
                <c:pt idx="5">
                  <c:v>0.10920000000000001</c:v>
                </c:pt>
                <c:pt idx="6" formatCode="0.0000">
                  <c:v>0.1111</c:v>
                </c:pt>
                <c:pt idx="7" formatCode="0.0000">
                  <c:v>0.1111</c:v>
                </c:pt>
                <c:pt idx="8">
                  <c:v>0.111</c:v>
                </c:pt>
                <c:pt idx="9">
                  <c:v>0.11600000000000001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8.355091383812010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0.11836379460400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530603053316587E-7"/>
                  <c:y val="-4.0404329624086306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3228894691035684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1331592689295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918189730200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9612279139869576E-3"/>
                  <c:y val="-6.614447345517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0531862732353997E-5"/>
                  <c:y val="-0.146214099216710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6.2663185378590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7.310704960835509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TP!$H$3:$H$12</c:f>
              <c:numCache>
                <c:formatCode>0.00</c:formatCode>
                <c:ptCount val="10"/>
                <c:pt idx="0">
                  <c:v>0</c:v>
                </c:pt>
                <c:pt idx="1">
                  <c:v>0.45454545454545492</c:v>
                </c:pt>
                <c:pt idx="2">
                  <c:v>7.4999999999999964</c:v>
                </c:pt>
                <c:pt idx="3">
                  <c:v>15.90909090909091</c:v>
                </c:pt>
                <c:pt idx="4">
                  <c:v>0.22727272727272746</c:v>
                </c:pt>
                <c:pt idx="5">
                  <c:v>0.18181818181818071</c:v>
                </c:pt>
                <c:pt idx="6">
                  <c:v>0.25000000000000083</c:v>
                </c:pt>
                <c:pt idx="7">
                  <c:v>0.25000000000000083</c:v>
                </c:pt>
                <c:pt idx="8">
                  <c:v>0.22727272727272746</c:v>
                </c:pt>
                <c:pt idx="9">
                  <c:v>1.3636363636363649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078568"/>
        <c:axId val="315080920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(0.110)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TP!$D$3:$D$12</c:f>
              <c:numCache>
                <c:formatCode>0.000</c:formatCode>
                <c:ptCount val="10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78568"/>
        <c:axId val="315080920"/>
      </c:lineChart>
      <c:catAx>
        <c:axId val="315078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15080920"/>
        <c:crosses val="autoZero"/>
        <c:auto val="1"/>
        <c:lblAlgn val="ctr"/>
        <c:lblOffset val="100"/>
        <c:noMultiLvlLbl val="0"/>
      </c:catAx>
      <c:valAx>
        <c:axId val="31508092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Phosphorus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15078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</a:t>
            </a:r>
            <a:r>
              <a:rPr lang="en-US" baseline="0"/>
              <a:t> High Concentration</a:t>
            </a:r>
            <a:endParaRPr lang="en-US"/>
          </a:p>
        </c:rich>
      </c:tx>
      <c:layout>
        <c:manualLayout>
          <c:xMode val="edge"/>
          <c:yMode val="edge"/>
          <c:x val="0.31967744751973859"/>
          <c:y val="0.172635445362718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48753345942611"/>
          <c:y val="0.1545548541969444"/>
          <c:w val="0.81838829580366623"/>
          <c:h val="0.58708111899235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TP!$C$36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TP!$C$37:$C$44</c:f>
              <c:numCache>
                <c:formatCode>0.000</c:formatCode>
                <c:ptCount val="8"/>
                <c:pt idx="0">
                  <c:v>0.27800000000000002</c:v>
                </c:pt>
                <c:pt idx="1">
                  <c:v>0.27400000000000002</c:v>
                </c:pt>
                <c:pt idx="2">
                  <c:v>1.23</c:v>
                </c:pt>
                <c:pt idx="3">
                  <c:v>0.28299999999999997</c:v>
                </c:pt>
                <c:pt idx="4">
                  <c:v>0.2797</c:v>
                </c:pt>
                <c:pt idx="5">
                  <c:v>0.29070000000000001</c:v>
                </c:pt>
                <c:pt idx="6">
                  <c:v>0.29299999999999998</c:v>
                </c:pt>
                <c:pt idx="7" formatCode="0.00">
                  <c:v>0.27300000000000002</c:v>
                </c:pt>
              </c:numCache>
            </c:numRef>
          </c:val>
        </c:ser>
        <c:ser>
          <c:idx val="2"/>
          <c:order val="2"/>
          <c:tx>
            <c:strRef>
              <c:f>TP!$H$36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767815334630837E-4"/>
                  <c:y val="2.27963240132166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1824689269213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2707395927972972E-17"/>
                  <c:y val="6.244260789715334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30287123200509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82958371189189E-16"/>
                  <c:y val="-0.1108516807299914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8.121761639299227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TP!$H$37:$H$44</c:f>
              <c:numCache>
                <c:formatCode>0.00</c:formatCode>
                <c:ptCount val="8"/>
                <c:pt idx="0">
                  <c:v>0.26666666666666694</c:v>
                </c:pt>
                <c:pt idx="1">
                  <c:v>0</c:v>
                </c:pt>
                <c:pt idx="2">
                  <c:v>63.733333333333334</c:v>
                </c:pt>
                <c:pt idx="3">
                  <c:v>0.59999999999999687</c:v>
                </c:pt>
                <c:pt idx="4">
                  <c:v>0.37999999999999889</c:v>
                </c:pt>
                <c:pt idx="5">
                  <c:v>1.1133333333333328</c:v>
                </c:pt>
                <c:pt idx="6">
                  <c:v>1.2666666666666642</c:v>
                </c:pt>
                <c:pt idx="7">
                  <c:v>6.6666666666666735E-2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20744"/>
        <c:axId val="484521136"/>
      </c:barChart>
      <c:lineChart>
        <c:grouping val="standard"/>
        <c:varyColors val="0"/>
        <c:ser>
          <c:idx val="1"/>
          <c:order val="1"/>
          <c:tx>
            <c:strRef>
              <c:f>TP!$D$36</c:f>
              <c:strCache>
                <c:ptCount val="1"/>
                <c:pt idx="0">
                  <c:v>MPV (mg/L) (0.274)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TP!$D$37:$D$44</c:f>
              <c:numCache>
                <c:formatCode>0.000</c:formatCode>
                <c:ptCount val="8"/>
                <c:pt idx="0">
                  <c:v>0.27400000000000002</c:v>
                </c:pt>
                <c:pt idx="1">
                  <c:v>0.27400000000000002</c:v>
                </c:pt>
                <c:pt idx="2">
                  <c:v>0.27400000000000002</c:v>
                </c:pt>
                <c:pt idx="3">
                  <c:v>0.27400000000000002</c:v>
                </c:pt>
                <c:pt idx="4">
                  <c:v>0.27400000000000002</c:v>
                </c:pt>
                <c:pt idx="5">
                  <c:v>0.27400000000000002</c:v>
                </c:pt>
                <c:pt idx="6">
                  <c:v>0.27400000000000002</c:v>
                </c:pt>
                <c:pt idx="7">
                  <c:v>0.27400000000000002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20744"/>
        <c:axId val="484521136"/>
      </c:lineChart>
      <c:catAx>
        <c:axId val="484520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 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84521136"/>
        <c:crosses val="autoZero"/>
        <c:auto val="1"/>
        <c:lblAlgn val="ctr"/>
        <c:lblOffset val="100"/>
        <c:noMultiLvlLbl val="0"/>
      </c:catAx>
      <c:valAx>
        <c:axId val="484521136"/>
        <c:scaling>
          <c:orientation val="minMax"/>
          <c:max val="2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Phosphorus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0785830054272344E-3"/>
              <c:y val="0.2127144024352327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84520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445756639502371E-2"/>
          <c:y val="0.89684880299053527"/>
          <c:w val="0.87910848672099529"/>
          <c:h val="6.642025118760981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 Organic Nitrogen</a:t>
            </a:r>
            <a:r>
              <a:rPr lang="en-US" baseline="0"/>
              <a:t> Low Concentration</a:t>
            </a:r>
            <a:endParaRPr lang="en-US"/>
          </a:p>
        </c:rich>
      </c:tx>
      <c:layout>
        <c:manualLayout>
          <c:xMode val="edge"/>
          <c:yMode val="edge"/>
          <c:x val="0.20104694162300343"/>
          <c:y val="3.7037037037037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08155021514503"/>
          <c:y val="0.29653944298629337"/>
          <c:w val="0.82457024656304578"/>
          <c:h val="0.37781423155438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TKN!$B$3:$B$6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FairfaxDPW</c:v>
                </c:pt>
              </c:strCache>
            </c:strRef>
          </c:cat>
          <c:val>
            <c:numRef>
              <c:f>TKN!$C$3:$C$6</c:f>
              <c:numCache>
                <c:formatCode>0.00</c:formatCode>
                <c:ptCount val="4"/>
                <c:pt idx="0" formatCode="0.000">
                  <c:v>0.13100000000000001</c:v>
                </c:pt>
                <c:pt idx="1">
                  <c:v>0.11</c:v>
                </c:pt>
                <c:pt idx="2" formatCode="General">
                  <c:v>0</c:v>
                </c:pt>
                <c:pt idx="3" formatCode="0.000">
                  <c:v>0.13500000000000001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2842548956473378E-4"/>
                  <c:y val="-5.747958588509769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0870490942001433E-17"/>
                  <c:y val="-0.12644065325167697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TKN!$H$3:$H$6</c:f>
              <c:numCache>
                <c:formatCode>0.00</c:formatCode>
                <c:ptCount val="4"/>
                <c:pt idx="0">
                  <c:v>5.1724137931034524E-2</c:v>
                </c:pt>
                <c:pt idx="1">
                  <c:v>0.41379310344827597</c:v>
                </c:pt>
                <c:pt idx="2" formatCode="General">
                  <c:v>0</c:v>
                </c:pt>
                <c:pt idx="3">
                  <c:v>1.7241379310344841E-2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24272"/>
        <c:axId val="484523096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(0.134)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TKN!$D$3:$D$6</c:f>
              <c:numCache>
                <c:formatCode>0.000</c:formatCode>
                <c:ptCount val="4"/>
                <c:pt idx="0">
                  <c:v>0.13400000000000001</c:v>
                </c:pt>
                <c:pt idx="1">
                  <c:v>0.13400000000000001</c:v>
                </c:pt>
                <c:pt idx="2">
                  <c:v>0.13400000000000001</c:v>
                </c:pt>
                <c:pt idx="3">
                  <c:v>0.13400000000000001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24272"/>
        <c:axId val="484523096"/>
      </c:lineChart>
      <c:catAx>
        <c:axId val="48452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84523096"/>
        <c:crosses val="autoZero"/>
        <c:auto val="1"/>
        <c:lblAlgn val="ctr"/>
        <c:lblOffset val="100"/>
        <c:noMultiLvlLbl val="0"/>
      </c:catAx>
      <c:valAx>
        <c:axId val="4845230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+ Organic Nitrogen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8949183575811122E-2"/>
              <c:y val="6.3189705453484984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8452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</a:t>
            </a:r>
            <a:r>
              <a:rPr lang="en-US" baseline="0"/>
              <a:t> Organic Nitrogen High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FairfaxDPW</c:v>
                </c:pt>
                <c:pt idx="2">
                  <c:v>DCLS</c:v>
                </c:pt>
              </c:strCache>
            </c:strRef>
          </c:cat>
          <c:val>
            <c:numRef>
              <c:f>TKN!$C$28:$C$30</c:f>
              <c:numCache>
                <c:formatCode>0.000</c:formatCode>
                <c:ptCount val="3"/>
                <c:pt idx="0">
                  <c:v>0.191</c:v>
                </c:pt>
                <c:pt idx="1">
                  <c:v>0.23100000000000001</c:v>
                </c:pt>
                <c:pt idx="2" formatCode="0.00">
                  <c:v>0.22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783147459727386E-3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TKN!$H$28:$H$30</c:f>
              <c:numCache>
                <c:formatCode>0.00</c:formatCode>
                <c:ptCount val="3"/>
                <c:pt idx="0">
                  <c:v>9.4339622641509524E-2</c:v>
                </c:pt>
                <c:pt idx="1">
                  <c:v>0.66037735849056611</c:v>
                </c:pt>
                <c:pt idx="2">
                  <c:v>0.45283018867924518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17608"/>
        <c:axId val="484518000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(mg/L) (0.196)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0.19600000000000001</c:v>
                </c:pt>
                <c:pt idx="1">
                  <c:v>0.19600000000000001</c:v>
                </c:pt>
                <c:pt idx="2">
                  <c:v>0.19600000000000001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17608"/>
        <c:axId val="484518000"/>
      </c:lineChart>
      <c:catAx>
        <c:axId val="484517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84518000"/>
        <c:crosses val="autoZero"/>
        <c:auto val="1"/>
        <c:lblAlgn val="ctr"/>
        <c:lblOffset val="100"/>
        <c:noMultiLvlLbl val="0"/>
      </c:catAx>
      <c:valAx>
        <c:axId val="48451800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 + Organic Nitrogen mg/L</a:t>
                </a:r>
              </a:p>
            </c:rich>
          </c:tx>
          <c:layout>
            <c:manualLayout>
              <c:xMode val="edge"/>
              <c:yMode val="edge"/>
              <c:x val="1.8949183575811122E-2"/>
              <c:y val="0.1206135170603674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84517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Low Concentration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</c:formatCode>
                <c:ptCount val="10"/>
                <c:pt idx="0" formatCode="0.000">
                  <c:v>8.6999999999999994E-2</c:v>
                </c:pt>
                <c:pt idx="1">
                  <c:v>0.09</c:v>
                </c:pt>
                <c:pt idx="2">
                  <c:v>0.1</c:v>
                </c:pt>
                <c:pt idx="3">
                  <c:v>0.02</c:v>
                </c:pt>
                <c:pt idx="4" formatCode="0.000">
                  <c:v>8.7999999999999995E-2</c:v>
                </c:pt>
                <c:pt idx="5" formatCode="0.0000">
                  <c:v>8.7599999999999997E-2</c:v>
                </c:pt>
                <c:pt idx="6" formatCode="0.0000">
                  <c:v>9.3200000000000005E-2</c:v>
                </c:pt>
                <c:pt idx="7" formatCode="0.000">
                  <c:v>9.2999999999999999E-2</c:v>
                </c:pt>
                <c:pt idx="8" formatCode="0.000">
                  <c:v>7.1999999999999995E-2</c:v>
                </c:pt>
                <c:pt idx="9" formatCode="0.000">
                  <c:v>9.4899999999999998E-2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948743657400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370192856327742E-3"/>
                  <c:y val="0.15819156315456739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2.74399768289192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0.60000000000000053</c:v>
                </c:pt>
                <c:pt idx="1">
                  <c:v>0.30000000000000027</c:v>
                </c:pt>
                <c:pt idx="2">
                  <c:v>0.70000000000000062</c:v>
                </c:pt>
                <c:pt idx="3">
                  <c:v>7.3</c:v>
                </c:pt>
                <c:pt idx="4">
                  <c:v>0.50000000000000044</c:v>
                </c:pt>
                <c:pt idx="5">
                  <c:v>0.54000000000000015</c:v>
                </c:pt>
                <c:pt idx="6">
                  <c:v>2.0000000000000573E-2</c:v>
                </c:pt>
                <c:pt idx="7">
                  <c:v>0</c:v>
                </c:pt>
                <c:pt idx="8">
                  <c:v>2.1000000000000005</c:v>
                </c:pt>
                <c:pt idx="9">
                  <c:v>0.18999999999999989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18784"/>
        <c:axId val="484519176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(0.093)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9.2999999999999999E-2</c:v>
                </c:pt>
                <c:pt idx="1">
                  <c:v>9.2999999999999999E-2</c:v>
                </c:pt>
                <c:pt idx="2">
                  <c:v>9.2999999999999999E-2</c:v>
                </c:pt>
                <c:pt idx="3">
                  <c:v>9.2999999999999999E-2</c:v>
                </c:pt>
                <c:pt idx="4">
                  <c:v>9.2999999999999999E-2</c:v>
                </c:pt>
                <c:pt idx="5">
                  <c:v>9.2999999999999999E-2</c:v>
                </c:pt>
                <c:pt idx="6">
                  <c:v>9.2999999999999999E-2</c:v>
                </c:pt>
                <c:pt idx="7">
                  <c:v>9.2999999999999999E-2</c:v>
                </c:pt>
                <c:pt idx="8">
                  <c:v>9.2999999999999999E-2</c:v>
                </c:pt>
                <c:pt idx="9">
                  <c:v>9.2999999999999999E-2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18784"/>
        <c:axId val="484519176"/>
      </c:lineChart>
      <c:catAx>
        <c:axId val="48451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8066085567747791"/>
              <c:y val="0.800224256456975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84519176"/>
        <c:crossesAt val="0"/>
        <c:auto val="1"/>
        <c:lblAlgn val="ctr"/>
        <c:lblOffset val="100"/>
        <c:noMultiLvlLbl val="0"/>
      </c:catAx>
      <c:valAx>
        <c:axId val="484519176"/>
        <c:scaling>
          <c:orientation val="minMax"/>
          <c:max val="1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6915113871635612E-2"/>
              <c:y val="0.27850961924201206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84518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'NH3'!$C$38:$C$44</c:f>
              <c:numCache>
                <c:formatCode>0.00</c:formatCode>
                <c:ptCount val="7"/>
                <c:pt idx="0" formatCode="0.000">
                  <c:v>8.1000000000000003E-2</c:v>
                </c:pt>
                <c:pt idx="1">
                  <c:v>0.12</c:v>
                </c:pt>
                <c:pt idx="2" formatCode="0.000">
                  <c:v>0.11799999999999999</c:v>
                </c:pt>
                <c:pt idx="3" formatCode="0.0000">
                  <c:v>0.1167</c:v>
                </c:pt>
                <c:pt idx="4" formatCode="0.000">
                  <c:v>0.115</c:v>
                </c:pt>
                <c:pt idx="5" formatCode="0.000">
                  <c:v>0.154</c:v>
                </c:pt>
                <c:pt idx="6" formatCode="0.000">
                  <c:v>7.6999999999999999E-2</c:v>
                </c:pt>
              </c:numCache>
            </c:numRef>
          </c:val>
        </c:ser>
        <c:ser>
          <c:idx val="2"/>
          <c:order val="2"/>
          <c:tx>
            <c:strRef>
              <c:f>'NH3'!$H$37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006511764202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7688698003658635E-4"/>
                  <c:y val="-0.11248115653719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086455102203873E-3"/>
                  <c:y val="-0.104832077790354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8443490018219096E-5"/>
                  <c:y val="-8.19000607737145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8146436747869E-16"/>
                  <c:y val="-7.207205348086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463459593587669E-16"/>
                  <c:y val="-2.948402187853718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9312029171383024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1086779402897239E-3"/>
                  <c:y val="-0.25880419204493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'NH3'!$H$38:$H$44</c:f>
              <c:numCache>
                <c:formatCode>0.00</c:formatCode>
                <c:ptCount val="7"/>
                <c:pt idx="0">
                  <c:v>0.97142857142857142</c:v>
                </c:pt>
                <c:pt idx="1">
                  <c:v>0.14285714285714257</c:v>
                </c:pt>
                <c:pt idx="2">
                  <c:v>8.5714285714285382E-2</c:v>
                </c:pt>
                <c:pt idx="3">
                  <c:v>4.857142857142837E-2</c:v>
                </c:pt>
                <c:pt idx="4">
                  <c:v>0</c:v>
                </c:pt>
                <c:pt idx="5">
                  <c:v>1.1142857142857139</c:v>
                </c:pt>
                <c:pt idx="6">
                  <c:v>1.0857142857142859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21920"/>
        <c:axId val="484519960"/>
      </c:barChart>
      <c:lineChart>
        <c:grouping val="standard"/>
        <c:varyColors val="0"/>
        <c:ser>
          <c:idx val="1"/>
          <c:order val="1"/>
          <c:tx>
            <c:strRef>
              <c:f>'NH3'!$D$37</c:f>
              <c:strCache>
                <c:ptCount val="1"/>
                <c:pt idx="0">
                  <c:v>MPV (mg/L) (0.115)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'NH3'!$D$38:$D$44</c:f>
              <c:numCache>
                <c:formatCode>0.000</c:formatCode>
                <c:ptCount val="7"/>
                <c:pt idx="0">
                  <c:v>0.115</c:v>
                </c:pt>
                <c:pt idx="1">
                  <c:v>0.115</c:v>
                </c:pt>
                <c:pt idx="2">
                  <c:v>0.115</c:v>
                </c:pt>
                <c:pt idx="3">
                  <c:v>0.115</c:v>
                </c:pt>
                <c:pt idx="4">
                  <c:v>0.115</c:v>
                </c:pt>
                <c:pt idx="5">
                  <c:v>0.115</c:v>
                </c:pt>
                <c:pt idx="6">
                  <c:v>0.115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21920"/>
        <c:axId val="484519960"/>
      </c:lineChart>
      <c:catAx>
        <c:axId val="48452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84519960"/>
        <c:crosses val="autoZero"/>
        <c:auto val="1"/>
        <c:lblAlgn val="ctr"/>
        <c:lblOffset val="100"/>
        <c:noMultiLvlLbl val="0"/>
      </c:catAx>
      <c:valAx>
        <c:axId val="48451996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</a:t>
                </a:r>
                <a:r>
                  <a:rPr lang="en-US" baseline="0"/>
                  <a:t> mg/L</a:t>
                </a: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84521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Low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'NO3'!$C$3:$C$8</c:f>
              <c:numCache>
                <c:formatCode>0.00</c:formatCode>
                <c:ptCount val="6"/>
                <c:pt idx="0" formatCode="0.000">
                  <c:v>9.6000000000000002E-2</c:v>
                </c:pt>
                <c:pt idx="1">
                  <c:v>0.09</c:v>
                </c:pt>
                <c:pt idx="2">
                  <c:v>0.1</c:v>
                </c:pt>
                <c:pt idx="3">
                  <c:v>7.0000000000000007E-2</c:v>
                </c:pt>
                <c:pt idx="4" formatCode="0.000">
                  <c:v>8.5999999999999993E-2</c:v>
                </c:pt>
                <c:pt idx="5" formatCode="0.0000">
                  <c:v>9.0800000000000006E-2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20317460317460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7.619047619047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587350217661749E-3"/>
                  <c:y val="-0.22857142857142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6117698714888343E-17"/>
                  <c:y val="-0.2201058201058201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8506220470377E-16"/>
                  <c:y val="-0.224338624338624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7.195767195767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'NO3'!$H$3:$H$8</c:f>
              <c:numCache>
                <c:formatCode>0.00</c:formatCode>
                <c:ptCount val="6"/>
                <c:pt idx="0">
                  <c:v>0.33333333333333365</c:v>
                </c:pt>
                <c:pt idx="1">
                  <c:v>0</c:v>
                </c:pt>
                <c:pt idx="2">
                  <c:v>0.55555555555555614</c:v>
                </c:pt>
                <c:pt idx="3">
                  <c:v>1.1111111111111107</c:v>
                </c:pt>
                <c:pt idx="4">
                  <c:v>0.22222222222222243</c:v>
                </c:pt>
                <c:pt idx="5">
                  <c:v>4.4444444444444953E-2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17216"/>
        <c:axId val="484516432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(0.090)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'NO3'!$D$3:$D$8</c:f>
              <c:numCache>
                <c:formatCode>0.000</c:formatCode>
                <c:ptCount val="6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17216"/>
        <c:axId val="484516432"/>
      </c:lineChart>
      <c:catAx>
        <c:axId val="48451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84516432"/>
        <c:crosses val="autoZero"/>
        <c:auto val="1"/>
        <c:lblAlgn val="ctr"/>
        <c:lblOffset val="100"/>
        <c:noMultiLvlLbl val="0"/>
      </c:catAx>
      <c:valAx>
        <c:axId val="48451643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84517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45</xdr:row>
      <xdr:rowOff>28575</xdr:rowOff>
    </xdr:from>
    <xdr:to>
      <xdr:col>2</xdr:col>
      <xdr:colOff>361949</xdr:colOff>
      <xdr:row>46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25977</xdr:colOff>
      <xdr:row>14</xdr:row>
      <xdr:rowOff>9525</xdr:rowOff>
    </xdr:from>
    <xdr:to>
      <xdr:col>7</xdr:col>
      <xdr:colOff>683202</xdr:colOff>
      <xdr:row>30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274121</xdr:colOff>
      <xdr:row>44</xdr:row>
      <xdr:rowOff>742</xdr:rowOff>
    </xdr:from>
    <xdr:to>
      <xdr:col>7</xdr:col>
      <xdr:colOff>655121</xdr:colOff>
      <xdr:row>61</xdr:row>
      <xdr:rowOff>143617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152401</xdr:rowOff>
    </xdr:from>
    <xdr:to>
      <xdr:col>4</xdr:col>
      <xdr:colOff>723900</xdr:colOff>
      <xdr:row>20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13</xdr:row>
      <xdr:rowOff>66674</xdr:rowOff>
    </xdr:from>
    <xdr:to>
      <xdr:col>8</xdr:col>
      <xdr:colOff>66675</xdr:colOff>
      <xdr:row>32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75468</xdr:colOff>
      <xdr:row>44</xdr:row>
      <xdr:rowOff>101843</xdr:rowOff>
    </xdr:from>
    <xdr:to>
      <xdr:col>7</xdr:col>
      <xdr:colOff>132618</xdr:colOff>
      <xdr:row>62</xdr:row>
      <xdr:rowOff>130418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8</xdr:row>
      <xdr:rowOff>157529</xdr:rowOff>
    </xdr:from>
    <xdr:to>
      <xdr:col>5</xdr:col>
      <xdr:colOff>981075</xdr:colOff>
      <xdr:row>23</xdr:row>
      <xdr:rowOff>43229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84992</xdr:colOff>
      <xdr:row>31</xdr:row>
      <xdr:rowOff>0</xdr:rowOff>
    </xdr:from>
    <xdr:to>
      <xdr:col>5</xdr:col>
      <xdr:colOff>1018442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8</xdr:col>
      <xdr:colOff>228600</xdr:colOff>
      <xdr:row>30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45</xdr:row>
      <xdr:rowOff>8060</xdr:rowOff>
    </xdr:from>
    <xdr:to>
      <xdr:col>8</xdr:col>
      <xdr:colOff>390524</xdr:colOff>
      <xdr:row>65</xdr:row>
      <xdr:rowOff>74736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8</xdr:col>
      <xdr:colOff>209550</xdr:colOff>
      <xdr:row>25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35</xdr:row>
      <xdr:rowOff>142875</xdr:rowOff>
    </xdr:from>
    <xdr:to>
      <xdr:col>7</xdr:col>
      <xdr:colOff>380999</xdr:colOff>
      <xdr:row>51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66674</xdr:rowOff>
    </xdr:from>
    <xdr:to>
      <xdr:col>8</xdr:col>
      <xdr:colOff>476250</xdr:colOff>
      <xdr:row>33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44</xdr:row>
      <xdr:rowOff>190499</xdr:rowOff>
    </xdr:from>
    <xdr:to>
      <xdr:col>9</xdr:col>
      <xdr:colOff>238125</xdr:colOff>
      <xdr:row>64</xdr:row>
      <xdr:rowOff>47624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51</xdr:row>
      <xdr:rowOff>142875</xdr:rowOff>
    </xdr:from>
    <xdr:to>
      <xdr:col>7</xdr:col>
      <xdr:colOff>476250</xdr:colOff>
      <xdr:row>53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13</xdr:row>
      <xdr:rowOff>171449</xdr:rowOff>
    </xdr:from>
    <xdr:to>
      <xdr:col>8</xdr:col>
      <xdr:colOff>476249</xdr:colOff>
      <xdr:row>34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46</xdr:row>
      <xdr:rowOff>76199</xdr:rowOff>
    </xdr:from>
    <xdr:to>
      <xdr:col>7</xdr:col>
      <xdr:colOff>523874</xdr:colOff>
      <xdr:row>65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1"/>
    </sheetView>
  </sheetViews>
  <sheetFormatPr defaultRowHeight="15" x14ac:dyDescent="0.25"/>
  <sheetData>
    <row r="1" spans="1:1" x14ac:dyDescent="0.25">
      <c r="A1" s="68"/>
    </row>
    <row r="2" spans="1:1" x14ac:dyDescent="0.25">
      <c r="A2" s="69"/>
    </row>
    <row r="3" spans="1:1" x14ac:dyDescent="0.25">
      <c r="A3" s="69"/>
    </row>
    <row r="4" spans="1:1" x14ac:dyDescent="0.25">
      <c r="A4" s="68"/>
    </row>
    <row r="5" spans="1:1" x14ac:dyDescent="0.25">
      <c r="A5" s="70"/>
    </row>
    <row r="6" spans="1:1" x14ac:dyDescent="0.25">
      <c r="A6" s="68"/>
    </row>
    <row r="7" spans="1:1" x14ac:dyDescent="0.25">
      <c r="A7" s="69"/>
    </row>
    <row r="8" spans="1:1" x14ac:dyDescent="0.25">
      <c r="A8" s="69"/>
    </row>
    <row r="9" spans="1:1" x14ac:dyDescent="0.25">
      <c r="A9" s="68"/>
    </row>
    <row r="10" spans="1:1" x14ac:dyDescent="0.25">
      <c r="A10" s="68"/>
    </row>
  </sheetData>
  <sortState ref="A1:A1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110" zoomScaleNormal="110" workbookViewId="0">
      <selection activeCell="F6" sqref="F6"/>
    </sheetView>
  </sheetViews>
  <sheetFormatPr defaultRowHeight="15" x14ac:dyDescent="0.25"/>
  <cols>
    <col min="1" max="1" width="7.5703125" customWidth="1"/>
    <col min="2" max="2" width="11.28515625" bestFit="1" customWidth="1"/>
    <col min="3" max="3" width="21.570312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29" customFormat="1" ht="18.75" x14ac:dyDescent="0.3">
      <c r="A1" s="98" t="s">
        <v>39</v>
      </c>
      <c r="B1" s="98"/>
      <c r="C1" s="98"/>
      <c r="D1" s="98"/>
      <c r="E1" s="98"/>
      <c r="F1" s="98"/>
      <c r="G1" s="27" t="s">
        <v>16</v>
      </c>
      <c r="H1" s="28">
        <v>2.1000000000000001E-2</v>
      </c>
      <c r="I1" s="71"/>
    </row>
    <row r="2" spans="1:12" s="26" customFormat="1" ht="30" x14ac:dyDescent="0.25">
      <c r="A2" s="25" t="s">
        <v>0</v>
      </c>
      <c r="B2" s="25" t="s">
        <v>1</v>
      </c>
      <c r="C2" s="25" t="s">
        <v>37</v>
      </c>
      <c r="D2" s="16" t="s">
        <v>43</v>
      </c>
      <c r="E2" s="17" t="s">
        <v>2</v>
      </c>
      <c r="F2" s="18" t="s">
        <v>38</v>
      </c>
      <c r="G2" s="18" t="s">
        <v>3</v>
      </c>
      <c r="H2" s="18" t="s">
        <v>14</v>
      </c>
      <c r="J2" s="19" t="s">
        <v>14</v>
      </c>
      <c r="K2" s="19" t="s">
        <v>22</v>
      </c>
    </row>
    <row r="3" spans="1:12" x14ac:dyDescent="0.25">
      <c r="A3" s="2">
        <v>1</v>
      </c>
      <c r="B3" s="2" t="s">
        <v>4</v>
      </c>
      <c r="C3" s="76">
        <v>0.215</v>
      </c>
      <c r="D3" s="77">
        <v>0.19900000000000001</v>
      </c>
      <c r="E3" s="42">
        <f>(C3/D3)*100</f>
        <v>108.04020100502511</v>
      </c>
      <c r="F3" s="39">
        <f>ABS(D3-C3)</f>
        <v>1.5999999999999986E-2</v>
      </c>
      <c r="G3" s="8" t="s">
        <v>5</v>
      </c>
      <c r="H3" s="8">
        <f>ABS((C3-D3)/$H$1)</f>
        <v>0.7619047619047612</v>
      </c>
      <c r="J3" s="20" t="s">
        <v>21</v>
      </c>
      <c r="K3" s="21" t="s">
        <v>23</v>
      </c>
    </row>
    <row r="4" spans="1:12" ht="15.75" thickBot="1" x14ac:dyDescent="0.3">
      <c r="A4" s="2">
        <v>59</v>
      </c>
      <c r="B4" s="2" t="s">
        <v>6</v>
      </c>
      <c r="C4" s="81">
        <v>0.18</v>
      </c>
      <c r="D4" s="77">
        <v>0.19900000000000001</v>
      </c>
      <c r="E4" s="42">
        <f t="shared" ref="E4:E12" si="0">(C4/D4)*100</f>
        <v>90.452261306532648</v>
      </c>
      <c r="F4" s="39">
        <f>ABS(D4-C4)</f>
        <v>1.9000000000000017E-2</v>
      </c>
      <c r="G4" s="14" t="s">
        <v>5</v>
      </c>
      <c r="H4" s="8">
        <f>ABS((C4-D4)/$H$1)</f>
        <v>0.90476190476190554</v>
      </c>
      <c r="J4" s="20" t="s">
        <v>17</v>
      </c>
      <c r="K4" s="21" t="s">
        <v>24</v>
      </c>
    </row>
    <row r="5" spans="1:12" ht="16.5" thickTop="1" thickBot="1" x14ac:dyDescent="0.3">
      <c r="A5" s="2">
        <v>105</v>
      </c>
      <c r="B5" s="2" t="s">
        <v>7</v>
      </c>
      <c r="C5" s="94" t="s">
        <v>40</v>
      </c>
      <c r="D5" s="77">
        <v>0.19900000000000001</v>
      </c>
      <c r="E5" s="42" t="e">
        <f>(C5/D5)*100</f>
        <v>#VALUE!</v>
      </c>
      <c r="F5" s="39" t="e">
        <f t="shared" ref="F5:F12" si="1">ABS(D5-C5)</f>
        <v>#VALUE!</v>
      </c>
      <c r="G5" s="14" t="s">
        <v>5</v>
      </c>
      <c r="H5" s="8" t="e">
        <f>ABS((C5-D5)/$H$1)</f>
        <v>#VALUE!</v>
      </c>
      <c r="J5" s="20" t="s">
        <v>18</v>
      </c>
      <c r="K5" s="23" t="s">
        <v>25</v>
      </c>
    </row>
    <row r="6" spans="1:12" ht="15.75" thickTop="1" x14ac:dyDescent="0.25">
      <c r="A6" s="2">
        <v>118</v>
      </c>
      <c r="B6" s="2" t="s">
        <v>34</v>
      </c>
      <c r="C6" s="81">
        <v>0.123</v>
      </c>
      <c r="D6" s="77">
        <v>0.19900000000000001</v>
      </c>
      <c r="E6" s="42">
        <f>(C6/D6)*100</f>
        <v>61.809045226130657</v>
      </c>
      <c r="F6" s="39">
        <f t="shared" si="1"/>
        <v>7.6000000000000012E-2</v>
      </c>
      <c r="G6" s="14" t="s">
        <v>5</v>
      </c>
      <c r="H6" s="8">
        <f>ABS((C6-D6)/$H$1)</f>
        <v>3.6190476190476195</v>
      </c>
      <c r="J6" s="20" t="s">
        <v>19</v>
      </c>
      <c r="K6" s="23" t="s">
        <v>26</v>
      </c>
    </row>
    <row r="7" spans="1:12" x14ac:dyDescent="0.25">
      <c r="A7" s="53">
        <v>198</v>
      </c>
      <c r="B7" s="53" t="s">
        <v>8</v>
      </c>
      <c r="C7" s="78">
        <v>0.19700000000000001</v>
      </c>
      <c r="D7" s="77">
        <v>0.19900000000000001</v>
      </c>
      <c r="E7" s="54">
        <f t="shared" si="0"/>
        <v>98.994974874371849</v>
      </c>
      <c r="F7" s="55">
        <f t="shared" si="1"/>
        <v>2.0000000000000018E-3</v>
      </c>
      <c r="G7" s="56" t="s">
        <v>5</v>
      </c>
      <c r="H7" s="57">
        <f t="shared" ref="H7:H12" si="2">ABS((C7-D7)/$H$1)</f>
        <v>9.5238095238095316E-2</v>
      </c>
      <c r="J7" s="20" t="s">
        <v>20</v>
      </c>
      <c r="K7" s="22" t="s">
        <v>27</v>
      </c>
    </row>
    <row r="8" spans="1:12" x14ac:dyDescent="0.25">
      <c r="A8" s="2">
        <v>297</v>
      </c>
      <c r="B8" s="2" t="s">
        <v>9</v>
      </c>
      <c r="C8" s="76">
        <v>0.19550000000000001</v>
      </c>
      <c r="D8" s="77">
        <v>0.19900000000000001</v>
      </c>
      <c r="E8" s="54">
        <f>(C8/D8)*100</f>
        <v>98.241206030150749</v>
      </c>
      <c r="F8" s="55">
        <f>ABS(D8-C8)</f>
        <v>3.5000000000000031E-3</v>
      </c>
      <c r="G8" s="56" t="s">
        <v>5</v>
      </c>
      <c r="H8" s="57">
        <f>ABS((C8-D8)/$H$1)</f>
        <v>0.1666666666666668</v>
      </c>
    </row>
    <row r="9" spans="1:12" x14ac:dyDescent="0.25">
      <c r="A9" s="2">
        <v>316</v>
      </c>
      <c r="B9" s="2" t="s">
        <v>10</v>
      </c>
      <c r="C9" s="79">
        <v>0.193</v>
      </c>
      <c r="D9" s="77">
        <v>0.19900000000000001</v>
      </c>
      <c r="E9" s="42">
        <f t="shared" si="0"/>
        <v>96.984924623115575</v>
      </c>
      <c r="F9" s="39">
        <f t="shared" si="1"/>
        <v>6.0000000000000053E-3</v>
      </c>
      <c r="G9" s="14" t="s">
        <v>5</v>
      </c>
      <c r="H9" s="8">
        <f t="shared" si="2"/>
        <v>0.28571428571428598</v>
      </c>
    </row>
    <row r="10" spans="1:12" x14ac:dyDescent="0.25">
      <c r="A10" s="2">
        <v>318</v>
      </c>
      <c r="B10" s="2" t="s">
        <v>11</v>
      </c>
      <c r="C10" s="79">
        <v>0.23599999999999999</v>
      </c>
      <c r="D10" s="77">
        <v>0.19900000000000001</v>
      </c>
      <c r="E10" s="42">
        <f t="shared" si="0"/>
        <v>118.59296482412059</v>
      </c>
      <c r="F10" s="39">
        <f t="shared" si="1"/>
        <v>3.6999999999999977E-2</v>
      </c>
      <c r="G10" s="14" t="s">
        <v>5</v>
      </c>
      <c r="H10" s="8">
        <f t="shared" si="2"/>
        <v>1.7619047619047608</v>
      </c>
      <c r="J10" s="3"/>
      <c r="K10" s="3"/>
      <c r="L10" s="3"/>
    </row>
    <row r="11" spans="1:12" x14ac:dyDescent="0.25">
      <c r="A11" s="2">
        <v>319</v>
      </c>
      <c r="B11" s="2" t="s">
        <v>12</v>
      </c>
      <c r="C11" s="79">
        <v>0.22500000000000001</v>
      </c>
      <c r="D11" s="77">
        <v>0.19900000000000001</v>
      </c>
      <c r="E11" s="42">
        <f t="shared" si="0"/>
        <v>113.06532663316582</v>
      </c>
      <c r="F11" s="39">
        <f t="shared" si="1"/>
        <v>2.5999999999999995E-2</v>
      </c>
      <c r="G11" s="14" t="s">
        <v>5</v>
      </c>
      <c r="H11" s="8">
        <f t="shared" si="2"/>
        <v>1.2380952380952377</v>
      </c>
      <c r="J11" s="3"/>
      <c r="K11" s="3"/>
      <c r="L11" s="3"/>
    </row>
    <row r="12" spans="1:12" x14ac:dyDescent="0.25">
      <c r="A12" s="2">
        <v>320</v>
      </c>
      <c r="B12" s="2" t="s">
        <v>13</v>
      </c>
      <c r="C12" s="79">
        <v>0.183</v>
      </c>
      <c r="D12" s="77">
        <v>0.19900000000000001</v>
      </c>
      <c r="E12" s="42">
        <f t="shared" si="0"/>
        <v>91.959798994974875</v>
      </c>
      <c r="F12" s="39">
        <f t="shared" si="1"/>
        <v>1.6000000000000014E-2</v>
      </c>
      <c r="G12" s="14" t="s">
        <v>5</v>
      </c>
      <c r="H12" s="8">
        <f t="shared" si="2"/>
        <v>0.76190476190476253</v>
      </c>
      <c r="J12" s="3"/>
      <c r="K12" s="3"/>
      <c r="L12" s="3"/>
    </row>
    <row r="13" spans="1:12" x14ac:dyDescent="0.25">
      <c r="A13" s="52"/>
      <c r="B13" s="52"/>
      <c r="C13" s="52"/>
      <c r="D13" s="52"/>
      <c r="E13" s="46"/>
      <c r="F13" s="47"/>
      <c r="G13" s="48"/>
      <c r="H13" s="47"/>
      <c r="I13" s="3"/>
      <c r="J13" s="3"/>
      <c r="K13" s="3"/>
      <c r="L13" s="3"/>
    </row>
    <row r="15" spans="1:12" x14ac:dyDescent="0.25">
      <c r="A15" s="1"/>
      <c r="B15" s="3"/>
      <c r="C15" s="3"/>
      <c r="I15" s="102" t="s">
        <v>28</v>
      </c>
      <c r="J15" s="102"/>
      <c r="K15" s="102"/>
    </row>
    <row r="16" spans="1:12" x14ac:dyDescent="0.25">
      <c r="I16" s="36"/>
      <c r="J16" s="37"/>
      <c r="K16" s="38"/>
    </row>
    <row r="17" spans="9:11" x14ac:dyDescent="0.25">
      <c r="I17" s="36"/>
      <c r="J17" s="37"/>
      <c r="K17" s="38"/>
    </row>
    <row r="18" spans="9:11" x14ac:dyDescent="0.25">
      <c r="I18" s="36"/>
      <c r="J18" s="37"/>
      <c r="K18" s="38"/>
    </row>
    <row r="19" spans="9:11" ht="15.75" x14ac:dyDescent="0.25">
      <c r="I19" s="35" t="s">
        <v>16</v>
      </c>
      <c r="J19" s="100" t="s">
        <v>29</v>
      </c>
      <c r="K19" s="101"/>
    </row>
    <row r="20" spans="9:11" ht="30" customHeight="1" x14ac:dyDescent="0.25">
      <c r="I20" s="35" t="s">
        <v>30</v>
      </c>
      <c r="J20" s="99" t="s">
        <v>32</v>
      </c>
      <c r="K20" s="99"/>
    </row>
    <row r="21" spans="9:11" ht="29.25" customHeight="1" x14ac:dyDescent="0.25">
      <c r="I21" s="35" t="s">
        <v>31</v>
      </c>
      <c r="J21" s="99" t="s">
        <v>33</v>
      </c>
      <c r="K21" s="99"/>
    </row>
    <row r="33" spans="1:8" s="30" customFormat="1" ht="18.75" x14ac:dyDescent="0.3">
      <c r="A33"/>
      <c r="B33"/>
      <c r="C33"/>
      <c r="D33"/>
      <c r="E33"/>
      <c r="F33"/>
      <c r="G33"/>
      <c r="H33"/>
    </row>
    <row r="34" spans="1:8" s="26" customFormat="1" ht="18.75" x14ac:dyDescent="0.3">
      <c r="A34" s="98" t="s">
        <v>41</v>
      </c>
      <c r="B34" s="98"/>
      <c r="C34" s="98"/>
      <c r="D34" s="98"/>
      <c r="E34" s="98"/>
      <c r="F34" s="98"/>
      <c r="G34" s="27" t="s">
        <v>16</v>
      </c>
      <c r="H34" s="28">
        <v>8.3000000000000004E-2</v>
      </c>
    </row>
    <row r="35" spans="1:8" ht="30" x14ac:dyDescent="0.25">
      <c r="A35" s="25" t="s">
        <v>0</v>
      </c>
      <c r="B35" s="25" t="s">
        <v>1</v>
      </c>
      <c r="C35" s="25" t="s">
        <v>37</v>
      </c>
      <c r="D35" s="16" t="s">
        <v>42</v>
      </c>
      <c r="E35" s="17" t="s">
        <v>2</v>
      </c>
      <c r="F35" s="18" t="s">
        <v>38</v>
      </c>
      <c r="G35" s="18" t="s">
        <v>3</v>
      </c>
      <c r="H35" s="18" t="s">
        <v>14</v>
      </c>
    </row>
    <row r="36" spans="1:8" x14ac:dyDescent="0.25">
      <c r="A36" s="2">
        <v>1</v>
      </c>
      <c r="B36" s="2" t="s">
        <v>4</v>
      </c>
      <c r="C36" s="81">
        <v>0.97</v>
      </c>
      <c r="D36" s="80">
        <v>0.98</v>
      </c>
      <c r="E36" s="42">
        <f>(C36/D36)*100</f>
        <v>98.979591836734699</v>
      </c>
      <c r="F36" s="39">
        <f>ABS(D36-C36)</f>
        <v>1.0000000000000009E-2</v>
      </c>
      <c r="G36" s="8" t="s">
        <v>5</v>
      </c>
      <c r="H36" s="8">
        <f t="shared" ref="H36:H43" si="3">ABS((C36-D36)/$H$34)</f>
        <v>0.12048192771084347</v>
      </c>
    </row>
    <row r="37" spans="1:8" x14ac:dyDescent="0.25">
      <c r="A37" s="2">
        <v>59</v>
      </c>
      <c r="B37" s="2" t="s">
        <v>6</v>
      </c>
      <c r="C37" s="81">
        <v>0.94</v>
      </c>
      <c r="D37" s="80">
        <v>0.98</v>
      </c>
      <c r="E37" s="42">
        <f t="shared" ref="E37:E43" si="4">(C37/D37)*100</f>
        <v>95.918367346938766</v>
      </c>
      <c r="F37" s="39">
        <f t="shared" ref="F37:F43" si="5">ABS(D37-C37)</f>
        <v>4.0000000000000036E-2</v>
      </c>
      <c r="G37" s="2" t="s">
        <v>5</v>
      </c>
      <c r="H37" s="8">
        <f t="shared" si="3"/>
        <v>0.48192771084337388</v>
      </c>
    </row>
    <row r="38" spans="1:8" x14ac:dyDescent="0.25">
      <c r="A38" s="2">
        <v>118</v>
      </c>
      <c r="B38" s="2" t="s">
        <v>34</v>
      </c>
      <c r="C38" s="81">
        <v>2.31</v>
      </c>
      <c r="D38" s="80">
        <v>0.98</v>
      </c>
      <c r="E38" s="42">
        <f t="shared" si="4"/>
        <v>235.71428571428572</v>
      </c>
      <c r="F38" s="39">
        <f t="shared" si="5"/>
        <v>1.33</v>
      </c>
      <c r="G38" s="2" t="s">
        <v>5</v>
      </c>
      <c r="H38" s="8">
        <f t="shared" si="3"/>
        <v>16.024096385542169</v>
      </c>
    </row>
    <row r="39" spans="1:8" x14ac:dyDescent="0.25">
      <c r="A39" s="2">
        <v>198</v>
      </c>
      <c r="B39" s="2" t="s">
        <v>8</v>
      </c>
      <c r="C39" s="76">
        <v>0.98599999999999999</v>
      </c>
      <c r="D39" s="80">
        <v>0.98</v>
      </c>
      <c r="E39" s="42">
        <f t="shared" si="4"/>
        <v>100.61224489795919</v>
      </c>
      <c r="F39" s="39">
        <f t="shared" si="5"/>
        <v>6.0000000000000053E-3</v>
      </c>
      <c r="G39" s="2" t="s">
        <v>5</v>
      </c>
      <c r="H39" s="8">
        <f t="shared" si="3"/>
        <v>7.228915662650609E-2</v>
      </c>
    </row>
    <row r="40" spans="1:8" x14ac:dyDescent="0.25">
      <c r="A40" s="2">
        <v>297</v>
      </c>
      <c r="B40" s="2" t="s">
        <v>9</v>
      </c>
      <c r="C40" s="76">
        <v>0.97729999999999995</v>
      </c>
      <c r="D40" s="80">
        <v>0.98</v>
      </c>
      <c r="E40" s="42">
        <f>(C40/D40)*100</f>
        <v>99.724489795918359</v>
      </c>
      <c r="F40" s="39">
        <f>ABS(D40-C40)</f>
        <v>2.7000000000000357E-3</v>
      </c>
      <c r="G40" s="2" t="s">
        <v>5</v>
      </c>
      <c r="H40" s="8">
        <f>ABS((C40-D40)/$H$34)</f>
        <v>3.2530120481928139E-2</v>
      </c>
    </row>
    <row r="41" spans="1:8" x14ac:dyDescent="0.25">
      <c r="A41" s="2">
        <v>318</v>
      </c>
      <c r="B41" s="2" t="s">
        <v>11</v>
      </c>
      <c r="C41" s="76">
        <v>1.0660000000000001</v>
      </c>
      <c r="D41" s="80">
        <v>0.98</v>
      </c>
      <c r="E41" s="42">
        <f>(C41/D41)*100</f>
        <v>108.77551020408166</v>
      </c>
      <c r="F41" s="39">
        <f>ABS(D41-C41)</f>
        <v>8.6000000000000076E-2</v>
      </c>
      <c r="G41" s="2" t="s">
        <v>5</v>
      </c>
      <c r="H41" s="8">
        <f>ABS((C41-D41)/$H$34)</f>
        <v>1.0361445783132539</v>
      </c>
    </row>
    <row r="42" spans="1:8" x14ac:dyDescent="0.25">
      <c r="A42" s="2">
        <v>319</v>
      </c>
      <c r="B42" s="82" t="s">
        <v>12</v>
      </c>
      <c r="C42" s="81">
        <v>1.06</v>
      </c>
      <c r="D42" s="80">
        <v>0.98</v>
      </c>
      <c r="E42" s="42">
        <f t="shared" si="4"/>
        <v>108.16326530612245</v>
      </c>
      <c r="F42" s="39">
        <f t="shared" si="5"/>
        <v>8.0000000000000071E-2</v>
      </c>
      <c r="G42" s="2" t="s">
        <v>5</v>
      </c>
      <c r="H42" s="8">
        <f t="shared" si="3"/>
        <v>0.96385542168674776</v>
      </c>
    </row>
    <row r="43" spans="1:8" x14ac:dyDescent="0.25">
      <c r="A43" s="2">
        <v>320</v>
      </c>
      <c r="B43" s="82" t="s">
        <v>13</v>
      </c>
      <c r="C43" s="81">
        <v>0.94399999999999995</v>
      </c>
      <c r="D43" s="80">
        <v>0.98</v>
      </c>
      <c r="E43" s="42">
        <f t="shared" si="4"/>
        <v>96.326530612244895</v>
      </c>
      <c r="F43" s="39">
        <f t="shared" si="5"/>
        <v>3.6000000000000032E-2</v>
      </c>
      <c r="G43" s="2" t="s">
        <v>5</v>
      </c>
      <c r="H43" s="8">
        <f t="shared" si="3"/>
        <v>0.43373493975903649</v>
      </c>
    </row>
  </sheetData>
  <mergeCells count="6">
    <mergeCell ref="A34:F34"/>
    <mergeCell ref="A1:F1"/>
    <mergeCell ref="J20:K20"/>
    <mergeCell ref="J21:K21"/>
    <mergeCell ref="J19:K19"/>
    <mergeCell ref="I15:K15"/>
  </mergeCells>
  <conditionalFormatting sqref="H3:H7 H36:H39 H9:H13 H42:H43">
    <cfRule type="cellIs" dxfId="50" priority="13" operator="greaterThan">
      <formula>2</formula>
    </cfRule>
    <cfRule type="cellIs" dxfId="49" priority="14" operator="between">
      <formula>1.01</formula>
      <formula>2</formula>
    </cfRule>
    <cfRule type="cellIs" dxfId="48" priority="15" operator="lessThanOrEqual">
      <formula>1</formula>
    </cfRule>
  </conditionalFormatting>
  <conditionalFormatting sqref="H8">
    <cfRule type="cellIs" dxfId="47" priority="7" operator="greaterThan">
      <formula>2</formula>
    </cfRule>
    <cfRule type="cellIs" dxfId="46" priority="8" operator="between">
      <formula>1.01</formula>
      <formula>2</formula>
    </cfRule>
    <cfRule type="cellIs" dxfId="45" priority="9" operator="lessThanOrEqual">
      <formula>1</formula>
    </cfRule>
  </conditionalFormatting>
  <conditionalFormatting sqref="H40">
    <cfRule type="cellIs" dxfId="44" priority="4" operator="greaterThan">
      <formula>2</formula>
    </cfRule>
    <cfRule type="cellIs" dxfId="43" priority="5" operator="between">
      <formula>1.01</formula>
      <formula>2</formula>
    </cfRule>
    <cfRule type="cellIs" dxfId="42" priority="6" operator="lessThanOrEqual">
      <formula>1</formula>
    </cfRule>
  </conditionalFormatting>
  <conditionalFormatting sqref="H41">
    <cfRule type="cellIs" dxfId="41" priority="1" operator="greaterThan">
      <formula>2</formula>
    </cfRule>
    <cfRule type="cellIs" dxfId="40" priority="2" operator="between">
      <formula>1.01</formula>
      <formula>2</formula>
    </cfRule>
    <cfRule type="cellIs" dxfId="39" priority="3" operator="lessThanOrEqual">
      <formula>1</formula>
    </cfRule>
  </conditionalFormatting>
  <pageMargins left="0.7" right="0.7" top="0.75" bottom="0.75" header="0.3" footer="0.3"/>
  <pageSetup orientation="landscape" r:id="rId1"/>
  <ignoredErrors>
    <ignoredError sqref="E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110" zoomScaleNormal="110" workbookViewId="0">
      <selection activeCell="L5" sqref="L5"/>
    </sheetView>
  </sheetViews>
  <sheetFormatPr defaultRowHeight="15" x14ac:dyDescent="0.25"/>
  <cols>
    <col min="1" max="1" width="7.140625" customWidth="1"/>
    <col min="2" max="2" width="11.7109375" bestFit="1" customWidth="1"/>
    <col min="3" max="3" width="17.28515625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  <col min="9" max="9" width="12.85546875" customWidth="1"/>
  </cols>
  <sheetData>
    <row r="1" spans="1:9" s="30" customFormat="1" ht="18.75" x14ac:dyDescent="0.3">
      <c r="A1" s="98" t="s">
        <v>45</v>
      </c>
      <c r="B1" s="98"/>
      <c r="C1" s="98"/>
      <c r="D1" s="98"/>
      <c r="E1" s="98"/>
      <c r="F1" s="98"/>
      <c r="G1" s="27" t="s">
        <v>16</v>
      </c>
      <c r="H1" s="28">
        <v>4.4000000000000003E-3</v>
      </c>
    </row>
    <row r="2" spans="1:9" s="26" customFormat="1" ht="45" x14ac:dyDescent="0.25">
      <c r="A2" s="25" t="s">
        <v>0</v>
      </c>
      <c r="B2" s="25" t="s">
        <v>1</v>
      </c>
      <c r="C2" s="25" t="s">
        <v>37</v>
      </c>
      <c r="D2" s="16" t="s">
        <v>44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9" x14ac:dyDescent="0.25">
      <c r="A3" s="2">
        <v>1</v>
      </c>
      <c r="B3" s="2" t="s">
        <v>4</v>
      </c>
      <c r="C3" s="76">
        <v>0.11</v>
      </c>
      <c r="D3" s="77">
        <v>0.11</v>
      </c>
      <c r="E3" s="42">
        <f>(C3/D3)*100</f>
        <v>100</v>
      </c>
      <c r="F3" s="8">
        <f>ABS(D3-C3)</f>
        <v>0</v>
      </c>
      <c r="G3" s="8" t="s">
        <v>5</v>
      </c>
      <c r="H3" s="8">
        <f t="shared" ref="H3:H12" si="0">ABS((C3-D3)/$H$1)</f>
        <v>0</v>
      </c>
      <c r="I3" s="95"/>
    </row>
    <row r="4" spans="1:9" x14ac:dyDescent="0.25">
      <c r="A4" s="7">
        <v>59</v>
      </c>
      <c r="B4" s="7" t="s">
        <v>6</v>
      </c>
      <c r="C4" s="77">
        <v>0.108</v>
      </c>
      <c r="D4" s="77">
        <v>0.11</v>
      </c>
      <c r="E4" s="42">
        <f t="shared" ref="E4:E12" si="1">(C4/D4)*100</f>
        <v>98.181818181818187</v>
      </c>
      <c r="F4" s="7">
        <f t="shared" ref="F4:F12" si="2">ABS(D4-C4)</f>
        <v>2.0000000000000018E-3</v>
      </c>
      <c r="G4" s="7" t="s">
        <v>5</v>
      </c>
      <c r="H4" s="8">
        <f t="shared" si="0"/>
        <v>0.45454545454545492</v>
      </c>
      <c r="I4" s="95"/>
    </row>
    <row r="5" spans="1:9" x14ac:dyDescent="0.25">
      <c r="A5" s="7">
        <v>105</v>
      </c>
      <c r="B5" s="7" t="s">
        <v>7</v>
      </c>
      <c r="C5" s="77">
        <v>0.14299999999999999</v>
      </c>
      <c r="D5" s="77">
        <v>0.11</v>
      </c>
      <c r="E5" s="42">
        <f t="shared" si="1"/>
        <v>129.99999999999997</v>
      </c>
      <c r="F5" s="7">
        <f t="shared" si="2"/>
        <v>3.2999999999999988E-2</v>
      </c>
      <c r="G5" s="7" t="s">
        <v>5</v>
      </c>
      <c r="H5" s="8">
        <f t="shared" si="0"/>
        <v>7.4999999999999964</v>
      </c>
      <c r="I5" s="95"/>
    </row>
    <row r="6" spans="1:9" x14ac:dyDescent="0.25">
      <c r="A6" s="7">
        <v>118</v>
      </c>
      <c r="B6" s="7" t="s">
        <v>34</v>
      </c>
      <c r="C6" s="80">
        <v>0.04</v>
      </c>
      <c r="D6" s="77">
        <v>0.11</v>
      </c>
      <c r="E6" s="42">
        <f t="shared" si="1"/>
        <v>36.363636363636367</v>
      </c>
      <c r="F6" s="7">
        <f t="shared" si="2"/>
        <v>7.0000000000000007E-2</v>
      </c>
      <c r="G6" s="7" t="s">
        <v>5</v>
      </c>
      <c r="H6" s="8">
        <f t="shared" si="0"/>
        <v>15.90909090909091</v>
      </c>
      <c r="I6" s="95"/>
    </row>
    <row r="7" spans="1:9" x14ac:dyDescent="0.25">
      <c r="A7" s="7">
        <v>198</v>
      </c>
      <c r="B7" s="7" t="s">
        <v>8</v>
      </c>
      <c r="C7" s="77">
        <v>0.109</v>
      </c>
      <c r="D7" s="77">
        <v>0.11</v>
      </c>
      <c r="E7" s="42">
        <f t="shared" si="1"/>
        <v>99.090909090909079</v>
      </c>
      <c r="F7" s="39">
        <f t="shared" si="2"/>
        <v>1.0000000000000009E-3</v>
      </c>
      <c r="G7" s="7" t="s">
        <v>5</v>
      </c>
      <c r="H7" s="8">
        <f t="shared" si="0"/>
        <v>0.22727272727272746</v>
      </c>
      <c r="I7" s="95"/>
    </row>
    <row r="8" spans="1:9" x14ac:dyDescent="0.25">
      <c r="A8" s="7">
        <v>297</v>
      </c>
      <c r="B8" s="7" t="s">
        <v>9</v>
      </c>
      <c r="C8" s="77">
        <v>0.10920000000000001</v>
      </c>
      <c r="D8" s="77">
        <v>0.11</v>
      </c>
      <c r="E8" s="42">
        <f>(C8/D8)*100</f>
        <v>99.27272727272728</v>
      </c>
      <c r="F8" s="39">
        <f>ABS(D8-C8)</f>
        <v>7.9999999999999516E-4</v>
      </c>
      <c r="G8" s="7" t="s">
        <v>5</v>
      </c>
      <c r="H8" s="8">
        <f>ABS((C8-D8)/$H$1)</f>
        <v>0.18181818181818071</v>
      </c>
      <c r="I8" s="95"/>
    </row>
    <row r="9" spans="1:9" x14ac:dyDescent="0.25">
      <c r="A9" s="7">
        <v>316</v>
      </c>
      <c r="B9" s="7" t="s">
        <v>10</v>
      </c>
      <c r="C9" s="93">
        <v>0.1111</v>
      </c>
      <c r="D9" s="77">
        <v>0.11</v>
      </c>
      <c r="E9" s="42">
        <f t="shared" si="1"/>
        <v>101</v>
      </c>
      <c r="F9" s="7">
        <f t="shared" si="2"/>
        <v>1.1000000000000038E-3</v>
      </c>
      <c r="G9" s="7" t="s">
        <v>5</v>
      </c>
      <c r="H9" s="8">
        <f t="shared" si="0"/>
        <v>0.25000000000000083</v>
      </c>
      <c r="I9" s="95"/>
    </row>
    <row r="10" spans="1:9" x14ac:dyDescent="0.25">
      <c r="A10" s="7">
        <v>318</v>
      </c>
      <c r="B10" s="7" t="s">
        <v>11</v>
      </c>
      <c r="C10" s="93">
        <v>0.1111</v>
      </c>
      <c r="D10" s="77">
        <v>0.11</v>
      </c>
      <c r="E10" s="42">
        <f t="shared" si="1"/>
        <v>101</v>
      </c>
      <c r="F10" s="7">
        <f t="shared" si="2"/>
        <v>1.1000000000000038E-3</v>
      </c>
      <c r="G10" s="7" t="s">
        <v>5</v>
      </c>
      <c r="H10" s="8">
        <f t="shared" si="0"/>
        <v>0.25000000000000083</v>
      </c>
      <c r="I10" s="95"/>
    </row>
    <row r="11" spans="1:9" x14ac:dyDescent="0.25">
      <c r="A11" s="7">
        <v>319</v>
      </c>
      <c r="B11" s="7" t="s">
        <v>12</v>
      </c>
      <c r="C11" s="77">
        <v>0.111</v>
      </c>
      <c r="D11" s="77">
        <v>0.11</v>
      </c>
      <c r="E11" s="42">
        <f t="shared" si="1"/>
        <v>100.90909090909091</v>
      </c>
      <c r="F11" s="7">
        <f t="shared" si="2"/>
        <v>1.0000000000000009E-3</v>
      </c>
      <c r="G11" s="7" t="s">
        <v>5</v>
      </c>
      <c r="H11" s="8">
        <f t="shared" si="0"/>
        <v>0.22727272727272746</v>
      </c>
    </row>
    <row r="12" spans="1:9" x14ac:dyDescent="0.25">
      <c r="A12" s="7">
        <v>320</v>
      </c>
      <c r="B12" s="7" t="s">
        <v>13</v>
      </c>
      <c r="C12" s="83">
        <v>0.11600000000000001</v>
      </c>
      <c r="D12" s="77">
        <v>0.11</v>
      </c>
      <c r="E12" s="42">
        <f t="shared" si="1"/>
        <v>105.45454545454547</v>
      </c>
      <c r="F12" s="7">
        <f t="shared" si="2"/>
        <v>6.0000000000000053E-3</v>
      </c>
      <c r="G12" s="7" t="s">
        <v>5</v>
      </c>
      <c r="H12" s="8">
        <f t="shared" si="0"/>
        <v>1.3636363636363649</v>
      </c>
    </row>
    <row r="13" spans="1:9" x14ac:dyDescent="0.25">
      <c r="A13" s="58"/>
      <c r="B13" s="58"/>
      <c r="C13" s="58"/>
      <c r="D13" s="58"/>
      <c r="E13" s="58"/>
      <c r="F13" s="49"/>
      <c r="G13" s="49"/>
      <c r="H13" s="47"/>
    </row>
    <row r="14" spans="1:9" x14ac:dyDescent="0.25">
      <c r="A14" s="4"/>
      <c r="B14" s="5"/>
      <c r="C14" s="6"/>
      <c r="D14" s="4"/>
      <c r="E14" s="4"/>
      <c r="F14" s="4"/>
      <c r="G14" s="4"/>
      <c r="H14" s="4"/>
    </row>
    <row r="35" spans="1:9" s="30" customFormat="1" ht="18.75" x14ac:dyDescent="0.3">
      <c r="A35" s="98" t="s">
        <v>46</v>
      </c>
      <c r="B35" s="98"/>
      <c r="C35" s="98"/>
      <c r="D35" s="98"/>
      <c r="E35" s="98"/>
      <c r="F35" s="98"/>
      <c r="G35" s="27" t="s">
        <v>16</v>
      </c>
      <c r="H35" s="28">
        <v>1.4999999999999999E-2</v>
      </c>
    </row>
    <row r="36" spans="1:9" s="26" customFormat="1" ht="45" x14ac:dyDescent="0.25">
      <c r="A36" s="25" t="s">
        <v>0</v>
      </c>
      <c r="B36" s="25" t="s">
        <v>1</v>
      </c>
      <c r="C36" s="73" t="s">
        <v>37</v>
      </c>
      <c r="D36" s="16" t="s">
        <v>47</v>
      </c>
      <c r="E36" s="17" t="s">
        <v>2</v>
      </c>
      <c r="F36" s="18" t="s">
        <v>38</v>
      </c>
      <c r="G36" s="18" t="s">
        <v>3</v>
      </c>
      <c r="H36" s="18" t="s">
        <v>14</v>
      </c>
    </row>
    <row r="37" spans="1:9" x14ac:dyDescent="0.25">
      <c r="A37" s="2">
        <v>1</v>
      </c>
      <c r="B37" s="2" t="s">
        <v>4</v>
      </c>
      <c r="C37" s="76">
        <v>0.27800000000000002</v>
      </c>
      <c r="D37" s="77">
        <v>0.27400000000000002</v>
      </c>
      <c r="E37" s="42">
        <f t="shared" ref="E37:E44" si="3">(C37/D37)*100</f>
        <v>101.45985401459853</v>
      </c>
      <c r="F37" s="39">
        <f t="shared" ref="F37:F44" si="4">ABS(D37-C37)</f>
        <v>4.0000000000000036E-3</v>
      </c>
      <c r="G37" s="8" t="s">
        <v>5</v>
      </c>
      <c r="H37" s="8">
        <f>ABS((C37-D37)/$H$35)</f>
        <v>0.26666666666666694</v>
      </c>
      <c r="I37" s="95"/>
    </row>
    <row r="38" spans="1:9" x14ac:dyDescent="0.25">
      <c r="A38" s="7">
        <v>59</v>
      </c>
      <c r="B38" s="7" t="s">
        <v>6</v>
      </c>
      <c r="C38" s="77">
        <v>0.27400000000000002</v>
      </c>
      <c r="D38" s="77">
        <v>0.27400000000000002</v>
      </c>
      <c r="E38" s="42">
        <f t="shared" si="3"/>
        <v>100</v>
      </c>
      <c r="F38" s="39">
        <f t="shared" si="4"/>
        <v>0</v>
      </c>
      <c r="G38" s="7" t="s">
        <v>5</v>
      </c>
      <c r="H38" s="8">
        <f t="shared" ref="H38:H44" si="5">ABS((C38-D38)/$H$35)</f>
        <v>0</v>
      </c>
      <c r="I38" s="95"/>
    </row>
    <row r="39" spans="1:9" x14ac:dyDescent="0.25">
      <c r="A39" s="7">
        <v>118</v>
      </c>
      <c r="B39" s="7" t="s">
        <v>34</v>
      </c>
      <c r="C39" s="77">
        <v>1.23</v>
      </c>
      <c r="D39" s="77">
        <v>0.27400000000000002</v>
      </c>
      <c r="E39" s="42">
        <f t="shared" si="3"/>
        <v>448.90510948905103</v>
      </c>
      <c r="F39" s="39">
        <f t="shared" si="4"/>
        <v>0.95599999999999996</v>
      </c>
      <c r="G39" s="7" t="s">
        <v>5</v>
      </c>
      <c r="H39" s="8">
        <f>ABS((C39-D39)/$H$35)</f>
        <v>63.733333333333334</v>
      </c>
      <c r="I39" s="95"/>
    </row>
    <row r="40" spans="1:9" x14ac:dyDescent="0.25">
      <c r="A40" s="7">
        <v>198</v>
      </c>
      <c r="B40" s="7" t="s">
        <v>8</v>
      </c>
      <c r="C40" s="77">
        <v>0.28299999999999997</v>
      </c>
      <c r="D40" s="77">
        <v>0.27400000000000002</v>
      </c>
      <c r="E40" s="42">
        <f t="shared" si="3"/>
        <v>103.2846715328467</v>
      </c>
      <c r="F40" s="72">
        <f t="shared" si="4"/>
        <v>8.9999999999999525E-3</v>
      </c>
      <c r="G40" s="7" t="s">
        <v>5</v>
      </c>
      <c r="H40" s="8">
        <f t="shared" si="5"/>
        <v>0.59999999999999687</v>
      </c>
      <c r="I40" s="95"/>
    </row>
    <row r="41" spans="1:9" x14ac:dyDescent="0.25">
      <c r="A41" s="7">
        <v>297</v>
      </c>
      <c r="B41" s="7" t="s">
        <v>9</v>
      </c>
      <c r="C41" s="77">
        <v>0.2797</v>
      </c>
      <c r="D41" s="77">
        <v>0.27400000000000002</v>
      </c>
      <c r="E41" s="42">
        <f t="shared" si="3"/>
        <v>102.0802919708029</v>
      </c>
      <c r="F41" s="72">
        <f t="shared" si="4"/>
        <v>5.6999999999999829E-3</v>
      </c>
      <c r="G41" s="7" t="s">
        <v>5</v>
      </c>
      <c r="H41" s="8">
        <f>ABS((C41-D41)/$H$35)</f>
        <v>0.37999999999999889</v>
      </c>
      <c r="I41" s="95"/>
    </row>
    <row r="42" spans="1:9" x14ac:dyDescent="0.25">
      <c r="A42" s="7">
        <v>318</v>
      </c>
      <c r="B42" s="7" t="s">
        <v>11</v>
      </c>
      <c r="C42" s="77">
        <v>0.29070000000000001</v>
      </c>
      <c r="D42" s="77">
        <v>0.27400000000000002</v>
      </c>
      <c r="E42" s="42">
        <f t="shared" si="3"/>
        <v>106.09489051094889</v>
      </c>
      <c r="F42" s="39">
        <f t="shared" si="4"/>
        <v>1.6699999999999993E-2</v>
      </c>
      <c r="G42" s="7" t="s">
        <v>5</v>
      </c>
      <c r="H42" s="8">
        <f t="shared" si="5"/>
        <v>1.1133333333333328</v>
      </c>
    </row>
    <row r="43" spans="1:9" x14ac:dyDescent="0.25">
      <c r="A43" s="84">
        <v>320</v>
      </c>
      <c r="B43" s="60" t="s">
        <v>13</v>
      </c>
      <c r="C43" s="83">
        <v>0.29299999999999998</v>
      </c>
      <c r="D43" s="77">
        <v>0.27400000000000002</v>
      </c>
      <c r="E43" s="42">
        <f t="shared" si="3"/>
        <v>106.93430656934304</v>
      </c>
      <c r="F43" s="39">
        <f t="shared" si="4"/>
        <v>1.8999999999999961E-2</v>
      </c>
      <c r="G43" s="7" t="s">
        <v>5</v>
      </c>
      <c r="H43" s="8">
        <f>ABS((C43-D43)/$H$35)</f>
        <v>1.2666666666666642</v>
      </c>
    </row>
    <row r="44" spans="1:9" x14ac:dyDescent="0.25">
      <c r="A44" s="7">
        <v>319</v>
      </c>
      <c r="B44" s="7" t="s">
        <v>12</v>
      </c>
      <c r="C44" s="90">
        <v>0.27300000000000002</v>
      </c>
      <c r="D44" s="77">
        <v>0.27400000000000002</v>
      </c>
      <c r="E44" s="42">
        <f t="shared" si="3"/>
        <v>99.635036496350367</v>
      </c>
      <c r="F44" s="39">
        <f t="shared" si="4"/>
        <v>1.0000000000000009E-3</v>
      </c>
      <c r="G44" s="7" t="s">
        <v>5</v>
      </c>
      <c r="H44" s="8">
        <f t="shared" si="5"/>
        <v>6.6666666666666735E-2</v>
      </c>
    </row>
    <row r="45" spans="1:9" x14ac:dyDescent="0.25">
      <c r="C45" s="3"/>
    </row>
    <row r="59" spans="9:9" x14ac:dyDescent="0.25">
      <c r="I59" s="26"/>
    </row>
  </sheetData>
  <mergeCells count="2">
    <mergeCell ref="A1:F1"/>
    <mergeCell ref="A35:F35"/>
  </mergeCells>
  <conditionalFormatting sqref="H37:H38 H3:H7 H44 H40 H9:H13 H42">
    <cfRule type="cellIs" dxfId="38" priority="22" operator="greaterThan">
      <formula>2</formula>
    </cfRule>
    <cfRule type="cellIs" dxfId="37" priority="23" operator="between">
      <formula>1.01</formula>
      <formula>2</formula>
    </cfRule>
    <cfRule type="cellIs" dxfId="36" priority="24" operator="lessThanOrEqual">
      <formula>1</formula>
    </cfRule>
  </conditionalFormatting>
  <conditionalFormatting sqref="H43">
    <cfRule type="cellIs" dxfId="35" priority="10" operator="greaterThan">
      <formula>2</formula>
    </cfRule>
    <cfRule type="cellIs" dxfId="34" priority="11" operator="between">
      <formula>1.01</formula>
      <formula>2</formula>
    </cfRule>
    <cfRule type="cellIs" dxfId="33" priority="12" operator="lessThanOrEqual">
      <formula>1</formula>
    </cfRule>
  </conditionalFormatting>
  <conditionalFormatting sqref="H39">
    <cfRule type="cellIs" dxfId="32" priority="7" operator="greaterThan">
      <formula>2</formula>
    </cfRule>
    <cfRule type="cellIs" dxfId="31" priority="8" operator="between">
      <formula>1.01</formula>
      <formula>2</formula>
    </cfRule>
    <cfRule type="cellIs" dxfId="30" priority="9" operator="lessThanOrEqual">
      <formula>1</formula>
    </cfRule>
  </conditionalFormatting>
  <conditionalFormatting sqref="H8">
    <cfRule type="cellIs" dxfId="29" priority="4" operator="greaterThan">
      <formula>2</formula>
    </cfRule>
    <cfRule type="cellIs" dxfId="28" priority="5" operator="between">
      <formula>1.01</formula>
      <formula>2</formula>
    </cfRule>
    <cfRule type="cellIs" dxfId="27" priority="6" operator="lessThanOrEqual">
      <formula>1</formula>
    </cfRule>
  </conditionalFormatting>
  <conditionalFormatting sqref="H41">
    <cfRule type="cellIs" dxfId="26" priority="1" operator="greaterThan">
      <formula>2</formula>
    </cfRule>
    <cfRule type="cellIs" dxfId="25" priority="2" operator="between">
      <formula>1.01</formula>
      <formula>2</formula>
    </cfRule>
    <cfRule type="cellIs" dxfId="24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0" zoomScale="110" zoomScaleNormal="110" workbookViewId="0">
      <selection activeCell="H5" sqref="H5"/>
    </sheetView>
  </sheetViews>
  <sheetFormatPr defaultRowHeight="15" x14ac:dyDescent="0.25"/>
  <cols>
    <col min="2" max="2" width="11.28515625" bestFit="1" customWidth="1"/>
    <col min="3" max="3" width="21.5703125" bestFit="1" customWidth="1"/>
    <col min="5" max="5" width="11.85546875" customWidth="1"/>
    <col min="6" max="6" width="16.140625" customWidth="1"/>
    <col min="7" max="7" width="12" bestFit="1" customWidth="1"/>
  </cols>
  <sheetData>
    <row r="1" spans="1:12" s="33" customFormat="1" ht="17.25" x14ac:dyDescent="0.3">
      <c r="A1" s="103" t="s">
        <v>48</v>
      </c>
      <c r="B1" s="103"/>
      <c r="C1" s="103"/>
      <c r="D1" s="103"/>
      <c r="E1" s="103"/>
      <c r="F1" s="103"/>
      <c r="G1" s="32" t="s">
        <v>16</v>
      </c>
      <c r="H1" s="31">
        <v>5.8000000000000003E-2</v>
      </c>
    </row>
    <row r="2" spans="1:12" ht="45" x14ac:dyDescent="0.25">
      <c r="A2" s="25" t="s">
        <v>0</v>
      </c>
      <c r="B2" s="25" t="s">
        <v>1</v>
      </c>
      <c r="C2" s="25" t="s">
        <v>37</v>
      </c>
      <c r="D2" s="16" t="s">
        <v>49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12" x14ac:dyDescent="0.25">
      <c r="A3" s="2">
        <v>1</v>
      </c>
      <c r="B3" s="2" t="s">
        <v>4</v>
      </c>
      <c r="C3" s="85">
        <v>0.13100000000000001</v>
      </c>
      <c r="D3" s="83">
        <v>0.13400000000000001</v>
      </c>
      <c r="E3" s="42">
        <f>(C3/D3)*100</f>
        <v>97.761194029850742</v>
      </c>
      <c r="F3" s="8">
        <f>ABS(D3-C3)</f>
        <v>3.0000000000000027E-3</v>
      </c>
      <c r="G3" s="8" t="s">
        <v>5</v>
      </c>
      <c r="H3" s="8">
        <f>ABS((C3-D3)/$H$1)</f>
        <v>5.1724137931034524E-2</v>
      </c>
    </row>
    <row r="4" spans="1:12" x14ac:dyDescent="0.25">
      <c r="A4" s="7">
        <v>59</v>
      </c>
      <c r="B4" s="7" t="s">
        <v>6</v>
      </c>
      <c r="C4" s="90">
        <v>0.11</v>
      </c>
      <c r="D4" s="83">
        <v>0.13400000000000001</v>
      </c>
      <c r="E4" s="42">
        <f>(C4/D4)*100</f>
        <v>82.089552238805965</v>
      </c>
      <c r="F4" s="8">
        <f>ABS(D4-C4)</f>
        <v>2.4000000000000007E-2</v>
      </c>
      <c r="G4" s="7" t="s">
        <v>5</v>
      </c>
      <c r="H4" s="8">
        <f>ABS((C4-D4)/$H$1)</f>
        <v>0.41379310344827597</v>
      </c>
    </row>
    <row r="5" spans="1:12" x14ac:dyDescent="0.25">
      <c r="A5" s="60">
        <v>105</v>
      </c>
      <c r="B5" s="60" t="s">
        <v>7</v>
      </c>
      <c r="C5" s="96" t="s">
        <v>35</v>
      </c>
      <c r="D5" s="83">
        <v>0.13400000000000001</v>
      </c>
      <c r="E5" s="74" t="s">
        <v>36</v>
      </c>
      <c r="F5" s="2" t="s">
        <v>36</v>
      </c>
      <c r="G5" s="7" t="s">
        <v>5</v>
      </c>
      <c r="H5" s="2" t="s">
        <v>36</v>
      </c>
    </row>
    <row r="6" spans="1:12" x14ac:dyDescent="0.25">
      <c r="A6" s="7">
        <v>319</v>
      </c>
      <c r="B6" s="9" t="s">
        <v>12</v>
      </c>
      <c r="C6" s="86">
        <v>0.13500000000000001</v>
      </c>
      <c r="D6" s="83">
        <v>0.13400000000000001</v>
      </c>
      <c r="E6" s="42">
        <f>(C6/D6)*100</f>
        <v>100.74626865671641</v>
      </c>
      <c r="F6" s="8">
        <f>ABS(D6-C6)</f>
        <v>1.0000000000000009E-3</v>
      </c>
      <c r="G6" s="7" t="s">
        <v>5</v>
      </c>
      <c r="H6" s="8">
        <f>ABS((C6-D6)/$H$1)</f>
        <v>1.7241379310344841E-2</v>
      </c>
    </row>
    <row r="7" spans="1:12" x14ac:dyDescent="0.25">
      <c r="G7" s="59"/>
      <c r="H7" s="12"/>
      <c r="I7" s="12"/>
      <c r="J7" s="12"/>
      <c r="K7" s="12"/>
      <c r="L7" s="12"/>
    </row>
    <row r="8" spans="1:12" x14ac:dyDescent="0.25">
      <c r="G8" s="12"/>
      <c r="H8" s="52"/>
      <c r="I8" s="52"/>
      <c r="J8" s="52"/>
      <c r="K8" s="52"/>
      <c r="L8" s="52"/>
    </row>
    <row r="26" spans="1:8" s="33" customFormat="1" ht="17.25" x14ac:dyDescent="0.3">
      <c r="A26" s="103" t="s">
        <v>50</v>
      </c>
      <c r="B26" s="103"/>
      <c r="C26" s="103"/>
      <c r="D26" s="103"/>
      <c r="E26" s="103"/>
      <c r="F26" s="103"/>
      <c r="G26" s="32" t="s">
        <v>16</v>
      </c>
      <c r="H26" s="31">
        <v>5.2999999999999999E-2</v>
      </c>
    </row>
    <row r="27" spans="1:8" ht="45" customHeight="1" x14ac:dyDescent="0.25">
      <c r="A27" s="25" t="s">
        <v>0</v>
      </c>
      <c r="B27" s="25" t="s">
        <v>1</v>
      </c>
      <c r="C27" s="25" t="s">
        <v>37</v>
      </c>
      <c r="D27" s="16" t="s">
        <v>51</v>
      </c>
      <c r="E27" s="17" t="s">
        <v>2</v>
      </c>
      <c r="F27" s="18" t="s">
        <v>38</v>
      </c>
      <c r="G27" s="18" t="s">
        <v>3</v>
      </c>
      <c r="H27" s="18" t="s">
        <v>14</v>
      </c>
    </row>
    <row r="28" spans="1:8" x14ac:dyDescent="0.25">
      <c r="A28" s="2">
        <v>1</v>
      </c>
      <c r="B28" s="2" t="s">
        <v>4</v>
      </c>
      <c r="C28" s="85">
        <v>0.191</v>
      </c>
      <c r="D28" s="83">
        <v>0.19600000000000001</v>
      </c>
      <c r="E28" s="42">
        <f>(C28/D28)*100</f>
        <v>97.448979591836732</v>
      </c>
      <c r="F28" s="8">
        <f>ABS(D28-C28)</f>
        <v>5.0000000000000044E-3</v>
      </c>
      <c r="G28" s="8" t="s">
        <v>5</v>
      </c>
      <c r="H28" s="8">
        <f>ABS((C28-D28)/$H$26)</f>
        <v>9.4339622641509524E-2</v>
      </c>
    </row>
    <row r="29" spans="1:8" x14ac:dyDescent="0.25">
      <c r="A29" s="2">
        <v>319</v>
      </c>
      <c r="B29" s="2" t="s">
        <v>12</v>
      </c>
      <c r="C29" s="85">
        <v>0.23100000000000001</v>
      </c>
      <c r="D29" s="83">
        <v>0.19600000000000001</v>
      </c>
      <c r="E29" s="42">
        <f>(C29/D29)*100</f>
        <v>117.85714285714286</v>
      </c>
      <c r="F29" s="8">
        <f>ABS(D29-C29)</f>
        <v>3.5000000000000003E-2</v>
      </c>
      <c r="G29" s="8" t="s">
        <v>5</v>
      </c>
      <c r="H29" s="8">
        <f>ABS((C29-D29)/$H$26)</f>
        <v>0.66037735849056611</v>
      </c>
    </row>
    <row r="30" spans="1:8" x14ac:dyDescent="0.25">
      <c r="A30" s="7">
        <v>59</v>
      </c>
      <c r="B30" s="7" t="s">
        <v>6</v>
      </c>
      <c r="C30" s="90">
        <v>0.22</v>
      </c>
      <c r="D30" s="83">
        <v>0.19600000000000001</v>
      </c>
      <c r="E30" s="42">
        <f>(C30/D30)*100</f>
        <v>112.24489795918366</v>
      </c>
      <c r="F30" s="8">
        <f>ABS(D30-C30)</f>
        <v>2.3999999999999994E-2</v>
      </c>
      <c r="G30" s="7" t="s">
        <v>5</v>
      </c>
      <c r="H30" s="8">
        <f>ABS((C30-D30)/$H$26)</f>
        <v>0.45283018867924518</v>
      </c>
    </row>
    <row r="31" spans="1:8" x14ac:dyDescent="0.25">
      <c r="B31" s="10"/>
      <c r="C31" s="11"/>
    </row>
  </sheetData>
  <mergeCells count="2">
    <mergeCell ref="A1:F1"/>
    <mergeCell ref="A26:F26"/>
  </mergeCells>
  <conditionalFormatting sqref="H3:H4 H28:H30 H6">
    <cfRule type="cellIs" dxfId="23" priority="4" operator="greaterThan">
      <formula>2</formula>
    </cfRule>
    <cfRule type="cellIs" dxfId="22" priority="5" operator="between">
      <formula>1.01</formula>
      <formula>2</formula>
    </cfRule>
    <cfRule type="cellIs" dxfId="21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" zoomScale="110" zoomScaleNormal="110" workbookViewId="0">
      <selection activeCell="K55" sqref="K55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21.5703125" style="4" bestFit="1" customWidth="1"/>
    <col min="4" max="5" width="9.140625" style="4"/>
    <col min="6" max="6" width="7.140625" style="4" bestFit="1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8" t="s">
        <v>52</v>
      </c>
      <c r="B1" s="98"/>
      <c r="C1" s="98"/>
      <c r="D1" s="98"/>
      <c r="E1" s="98"/>
      <c r="F1" s="98"/>
      <c r="G1" s="27" t="s">
        <v>16</v>
      </c>
      <c r="H1" s="41">
        <v>0.01</v>
      </c>
    </row>
    <row r="2" spans="1:8" s="26" customFormat="1" ht="60" x14ac:dyDescent="0.25">
      <c r="A2" s="25" t="s">
        <v>0</v>
      </c>
      <c r="B2" s="25" t="s">
        <v>1</v>
      </c>
      <c r="C2" s="25" t="s">
        <v>37</v>
      </c>
      <c r="D2" s="16" t="s">
        <v>53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5">
        <v>8.6999999999999994E-2</v>
      </c>
      <c r="D3" s="24">
        <v>9.2999999999999999E-2</v>
      </c>
      <c r="E3" s="42">
        <f>(C3/D3)*100</f>
        <v>93.548387096774192</v>
      </c>
      <c r="F3" s="8">
        <f>ABS(D3-C3)</f>
        <v>6.0000000000000053E-3</v>
      </c>
      <c r="G3" s="8" t="s">
        <v>5</v>
      </c>
      <c r="H3" s="8">
        <f>ABS((C3-D3)/$H$1)</f>
        <v>0.60000000000000053</v>
      </c>
    </row>
    <row r="4" spans="1:8" x14ac:dyDescent="0.25">
      <c r="A4" s="7">
        <v>59</v>
      </c>
      <c r="B4" s="7" t="s">
        <v>6</v>
      </c>
      <c r="C4" s="90">
        <v>0.09</v>
      </c>
      <c r="D4" s="24">
        <v>9.2999999999999999E-2</v>
      </c>
      <c r="E4" s="42">
        <f t="shared" ref="E4:E9" si="0">(C4/D4)*100</f>
        <v>96.774193548387089</v>
      </c>
      <c r="F4" s="7">
        <f t="shared" ref="F4:F10" si="1">ABS(D4-C4)</f>
        <v>3.0000000000000027E-3</v>
      </c>
      <c r="G4" s="7" t="s">
        <v>5</v>
      </c>
      <c r="H4" s="8">
        <f t="shared" ref="H4:H12" si="2">ABS((C4-D4)/$H$1)</f>
        <v>0.30000000000000027</v>
      </c>
    </row>
    <row r="5" spans="1:8" x14ac:dyDescent="0.25">
      <c r="A5" s="7">
        <v>105</v>
      </c>
      <c r="B5" s="7" t="s">
        <v>7</v>
      </c>
      <c r="C5" s="90">
        <v>0.1</v>
      </c>
      <c r="D5" s="24">
        <v>9.2999999999999999E-2</v>
      </c>
      <c r="E5" s="42">
        <f t="shared" si="0"/>
        <v>107.52688172043013</v>
      </c>
      <c r="F5" s="7">
        <f t="shared" si="1"/>
        <v>7.0000000000000062E-3</v>
      </c>
      <c r="G5" s="7" t="s">
        <v>5</v>
      </c>
      <c r="H5" s="8">
        <f>ABS((C5-D5)/$H$1)</f>
        <v>0.70000000000000062</v>
      </c>
    </row>
    <row r="6" spans="1:8" x14ac:dyDescent="0.25">
      <c r="A6" s="7">
        <v>118</v>
      </c>
      <c r="B6" s="7" t="s">
        <v>34</v>
      </c>
      <c r="C6" s="90">
        <v>0.02</v>
      </c>
      <c r="D6" s="24">
        <v>9.2999999999999999E-2</v>
      </c>
      <c r="E6" s="42">
        <f>(C6/D6)*100</f>
        <v>21.50537634408602</v>
      </c>
      <c r="F6" s="7">
        <f>ABS(D6-C6)</f>
        <v>7.2999999999999995E-2</v>
      </c>
      <c r="G6" s="7" t="s">
        <v>5</v>
      </c>
      <c r="H6" s="8">
        <f>ABS((C6-D6)/$H$1)</f>
        <v>7.3</v>
      </c>
    </row>
    <row r="7" spans="1:8" x14ac:dyDescent="0.25">
      <c r="A7" s="7">
        <v>198</v>
      </c>
      <c r="B7" s="7" t="s">
        <v>8</v>
      </c>
      <c r="C7" s="83">
        <v>8.7999999999999995E-2</v>
      </c>
      <c r="D7" s="24">
        <v>9.2999999999999999E-2</v>
      </c>
      <c r="E7" s="42">
        <f t="shared" si="0"/>
        <v>94.623655913978482</v>
      </c>
      <c r="F7" s="7">
        <f t="shared" si="1"/>
        <v>5.0000000000000044E-3</v>
      </c>
      <c r="G7" s="7" t="s">
        <v>5</v>
      </c>
      <c r="H7" s="8">
        <f t="shared" si="2"/>
        <v>0.50000000000000044</v>
      </c>
    </row>
    <row r="8" spans="1:8" x14ac:dyDescent="0.25">
      <c r="A8" s="7">
        <v>297</v>
      </c>
      <c r="B8" s="7" t="s">
        <v>9</v>
      </c>
      <c r="C8" s="92">
        <v>8.7599999999999997E-2</v>
      </c>
      <c r="D8" s="24">
        <v>9.2999999999999999E-2</v>
      </c>
      <c r="E8" s="42">
        <f t="shared" si="0"/>
        <v>94.193548387096769</v>
      </c>
      <c r="F8" s="7">
        <f t="shared" si="1"/>
        <v>5.400000000000002E-3</v>
      </c>
      <c r="G8" s="7" t="s">
        <v>5</v>
      </c>
      <c r="H8" s="8">
        <f t="shared" si="2"/>
        <v>0.54000000000000015</v>
      </c>
    </row>
    <row r="9" spans="1:8" x14ac:dyDescent="0.25">
      <c r="A9" s="7">
        <v>316</v>
      </c>
      <c r="B9" s="7" t="s">
        <v>10</v>
      </c>
      <c r="C9" s="92">
        <v>9.3200000000000005E-2</v>
      </c>
      <c r="D9" s="24">
        <v>9.2999999999999999E-2</v>
      </c>
      <c r="E9" s="42">
        <f t="shared" si="0"/>
        <v>100.21505376344086</v>
      </c>
      <c r="F9" s="7">
        <f t="shared" si="1"/>
        <v>2.0000000000000573E-4</v>
      </c>
      <c r="G9" s="7" t="s">
        <v>5</v>
      </c>
      <c r="H9" s="8">
        <f>ABS((C9-D9)/$H$1)</f>
        <v>2.0000000000000573E-2</v>
      </c>
    </row>
    <row r="10" spans="1:8" x14ac:dyDescent="0.25">
      <c r="A10" s="7">
        <v>318</v>
      </c>
      <c r="B10" s="7" t="s">
        <v>11</v>
      </c>
      <c r="C10" s="83">
        <v>9.2999999999999999E-2</v>
      </c>
      <c r="D10" s="24">
        <v>9.2999999999999999E-2</v>
      </c>
      <c r="E10" s="42">
        <f>(C10/D10)*100</f>
        <v>100</v>
      </c>
      <c r="F10" s="7">
        <f t="shared" si="1"/>
        <v>0</v>
      </c>
      <c r="G10" s="7" t="s">
        <v>5</v>
      </c>
      <c r="H10" s="8">
        <f t="shared" si="2"/>
        <v>0</v>
      </c>
    </row>
    <row r="11" spans="1:8" x14ac:dyDescent="0.25">
      <c r="A11" s="7">
        <v>319</v>
      </c>
      <c r="B11" s="7" t="s">
        <v>12</v>
      </c>
      <c r="C11" s="83">
        <v>7.1999999999999995E-2</v>
      </c>
      <c r="D11" s="24">
        <v>9.2999999999999999E-2</v>
      </c>
      <c r="E11" s="42">
        <f>(C11/D11)*100</f>
        <v>77.41935483870968</v>
      </c>
      <c r="F11" s="7">
        <f>ABS(D11-C11)</f>
        <v>2.1000000000000005E-2</v>
      </c>
      <c r="G11" s="7" t="s">
        <v>5</v>
      </c>
      <c r="H11" s="8">
        <f t="shared" si="2"/>
        <v>2.1000000000000005</v>
      </c>
    </row>
    <row r="12" spans="1:8" x14ac:dyDescent="0.25">
      <c r="A12" s="7">
        <v>320</v>
      </c>
      <c r="B12" s="9" t="s">
        <v>15</v>
      </c>
      <c r="C12" s="86">
        <v>9.4899999999999998E-2</v>
      </c>
      <c r="D12" s="24">
        <v>9.2999999999999999E-2</v>
      </c>
      <c r="E12" s="42">
        <f>(C12/D12)*100</f>
        <v>102.04301075268818</v>
      </c>
      <c r="F12" s="7">
        <f>ABS(D12-C12)</f>
        <v>1.8999999999999989E-3</v>
      </c>
      <c r="G12" s="7" t="s">
        <v>5</v>
      </c>
      <c r="H12" s="8">
        <f t="shared" si="2"/>
        <v>0.18999999999999989</v>
      </c>
    </row>
    <row r="13" spans="1:8" x14ac:dyDescent="0.25">
      <c r="B13" s="10"/>
      <c r="C13" s="13"/>
    </row>
    <row r="36" spans="1:8" s="30" customFormat="1" ht="18.75" x14ac:dyDescent="0.3">
      <c r="A36" s="98" t="s">
        <v>54</v>
      </c>
      <c r="B36" s="98"/>
      <c r="C36" s="98"/>
      <c r="D36" s="98"/>
      <c r="E36" s="98"/>
      <c r="F36" s="98"/>
      <c r="G36" s="27" t="s">
        <v>16</v>
      </c>
      <c r="H36" s="28">
        <v>3.5000000000000003E-2</v>
      </c>
    </row>
    <row r="37" spans="1:8" s="26" customFormat="1" ht="60" x14ac:dyDescent="0.25">
      <c r="A37" s="25" t="s">
        <v>0</v>
      </c>
      <c r="B37" s="25" t="s">
        <v>1</v>
      </c>
      <c r="C37" s="25" t="s">
        <v>37</v>
      </c>
      <c r="D37" s="16" t="s">
        <v>55</v>
      </c>
      <c r="E37" s="17" t="s">
        <v>2</v>
      </c>
      <c r="F37" s="18" t="s">
        <v>38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5">
        <v>8.1000000000000003E-2</v>
      </c>
      <c r="D38" s="24">
        <v>0.115</v>
      </c>
      <c r="E38" s="42">
        <f>(C38/D38)*100</f>
        <v>70.434782608695656</v>
      </c>
      <c r="F38" s="8">
        <f>ABS(D38-C38)</f>
        <v>3.4000000000000002E-2</v>
      </c>
      <c r="G38" s="8" t="s">
        <v>5</v>
      </c>
      <c r="H38" s="8">
        <f>ABS((C38-D38)/$H$36)</f>
        <v>0.97142857142857142</v>
      </c>
    </row>
    <row r="39" spans="1:8" x14ac:dyDescent="0.25">
      <c r="A39" s="7">
        <v>59</v>
      </c>
      <c r="B39" s="7" t="s">
        <v>6</v>
      </c>
      <c r="C39" s="90">
        <v>0.12</v>
      </c>
      <c r="D39" s="24">
        <v>0.115</v>
      </c>
      <c r="E39" s="42">
        <f t="shared" ref="E39:E44" si="3">(C39/D39)*100</f>
        <v>104.34782608695652</v>
      </c>
      <c r="F39" s="7">
        <f t="shared" ref="F39:F44" si="4">ABS(D39-C39)</f>
        <v>4.9999999999999906E-3</v>
      </c>
      <c r="G39" s="7" t="s">
        <v>5</v>
      </c>
      <c r="H39" s="8">
        <f t="shared" ref="H39:H44" si="5">ABS((C39-D39)/$H$36)</f>
        <v>0.14285714285714257</v>
      </c>
    </row>
    <row r="40" spans="1:8" x14ac:dyDescent="0.25">
      <c r="A40" s="7">
        <v>198</v>
      </c>
      <c r="B40" s="7" t="s">
        <v>8</v>
      </c>
      <c r="C40" s="83">
        <v>0.11799999999999999</v>
      </c>
      <c r="D40" s="24">
        <v>0.115</v>
      </c>
      <c r="E40" s="42">
        <f t="shared" si="3"/>
        <v>102.60869565217389</v>
      </c>
      <c r="F40" s="7">
        <f t="shared" si="4"/>
        <v>2.9999999999999888E-3</v>
      </c>
      <c r="G40" s="7" t="s">
        <v>5</v>
      </c>
      <c r="H40" s="8">
        <f t="shared" si="5"/>
        <v>8.5714285714285382E-2</v>
      </c>
    </row>
    <row r="41" spans="1:8" x14ac:dyDescent="0.25">
      <c r="A41" s="7">
        <v>297</v>
      </c>
      <c r="B41" s="7" t="s">
        <v>9</v>
      </c>
      <c r="C41" s="92">
        <v>0.1167</v>
      </c>
      <c r="D41" s="24">
        <v>0.115</v>
      </c>
      <c r="E41" s="42">
        <f t="shared" si="3"/>
        <v>101.47826086956522</v>
      </c>
      <c r="F41" s="7">
        <f t="shared" si="4"/>
        <v>1.6999999999999932E-3</v>
      </c>
      <c r="G41" s="7" t="s">
        <v>5</v>
      </c>
      <c r="H41" s="8">
        <f t="shared" si="5"/>
        <v>4.857142857142837E-2</v>
      </c>
    </row>
    <row r="42" spans="1:8" x14ac:dyDescent="0.25">
      <c r="A42" s="7">
        <v>318</v>
      </c>
      <c r="B42" s="7" t="s">
        <v>11</v>
      </c>
      <c r="C42" s="83">
        <v>0.115</v>
      </c>
      <c r="D42" s="24">
        <v>0.115</v>
      </c>
      <c r="E42" s="42">
        <f t="shared" si="3"/>
        <v>100</v>
      </c>
      <c r="F42" s="7">
        <f t="shared" si="4"/>
        <v>0</v>
      </c>
      <c r="G42" s="7" t="s">
        <v>5</v>
      </c>
      <c r="H42" s="8">
        <f t="shared" si="5"/>
        <v>0</v>
      </c>
    </row>
    <row r="43" spans="1:8" x14ac:dyDescent="0.25">
      <c r="A43" s="7">
        <v>320</v>
      </c>
      <c r="B43" s="7" t="s">
        <v>13</v>
      </c>
      <c r="C43" s="83">
        <v>0.154</v>
      </c>
      <c r="D43" s="24">
        <v>0.115</v>
      </c>
      <c r="E43" s="42">
        <f t="shared" si="3"/>
        <v>133.91304347826085</v>
      </c>
      <c r="F43" s="7">
        <f t="shared" si="4"/>
        <v>3.8999999999999993E-2</v>
      </c>
      <c r="G43" s="7" t="s">
        <v>5</v>
      </c>
      <c r="H43" s="8">
        <f t="shared" si="5"/>
        <v>1.1142857142857139</v>
      </c>
    </row>
    <row r="44" spans="1:8" x14ac:dyDescent="0.25">
      <c r="A44" s="7">
        <v>319</v>
      </c>
      <c r="B44" s="7" t="s">
        <v>12</v>
      </c>
      <c r="C44" s="83">
        <v>7.6999999999999999E-2</v>
      </c>
      <c r="D44" s="24">
        <v>0.115</v>
      </c>
      <c r="E44" s="42">
        <f t="shared" si="3"/>
        <v>66.956521739130423</v>
      </c>
      <c r="F44" s="7">
        <f t="shared" si="4"/>
        <v>3.8000000000000006E-2</v>
      </c>
      <c r="G44" s="7" t="s">
        <v>5</v>
      </c>
      <c r="H44" s="8">
        <f t="shared" si="5"/>
        <v>1.0857142857142859</v>
      </c>
    </row>
  </sheetData>
  <mergeCells count="2">
    <mergeCell ref="A1:F1"/>
    <mergeCell ref="A36:F36"/>
  </mergeCells>
  <conditionalFormatting sqref="H3:H12 H38:H44">
    <cfRule type="cellIs" dxfId="20" priority="13" operator="greaterThan">
      <formula>2</formula>
    </cfRule>
    <cfRule type="cellIs" dxfId="19" priority="14" operator="between">
      <formula>1.01</formula>
      <formula>2</formula>
    </cfRule>
    <cfRule type="cellIs" dxfId="18" priority="15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110" zoomScaleNormal="110" workbookViewId="0">
      <selection activeCell="N31" sqref="N31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21.570312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8" t="s">
        <v>56</v>
      </c>
      <c r="B1" s="98"/>
      <c r="C1" s="98"/>
      <c r="D1" s="98"/>
      <c r="E1" s="98"/>
      <c r="F1" s="98"/>
      <c r="G1" s="27" t="s">
        <v>16</v>
      </c>
      <c r="H1" s="28">
        <v>1.7999999999999999E-2</v>
      </c>
    </row>
    <row r="2" spans="1:8" s="26" customFormat="1" ht="60" x14ac:dyDescent="0.25">
      <c r="A2" s="25" t="s">
        <v>0</v>
      </c>
      <c r="B2" s="25" t="s">
        <v>1</v>
      </c>
      <c r="C2" s="25" t="s">
        <v>37</v>
      </c>
      <c r="D2" s="16" t="s">
        <v>57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8" x14ac:dyDescent="0.25">
      <c r="A3" s="2">
        <v>1</v>
      </c>
      <c r="B3" s="7" t="s">
        <v>4</v>
      </c>
      <c r="C3" s="85">
        <v>9.6000000000000002E-2</v>
      </c>
      <c r="D3" s="24">
        <v>0.09</v>
      </c>
      <c r="E3" s="42">
        <f t="shared" ref="E3:E8" si="0">(C3/D3)*100</f>
        <v>106.66666666666667</v>
      </c>
      <c r="F3" s="8">
        <f t="shared" ref="F3:F8" si="1">ABS(D3-C3)</f>
        <v>6.0000000000000053E-3</v>
      </c>
      <c r="G3" s="8" t="s">
        <v>5</v>
      </c>
      <c r="H3" s="8">
        <f t="shared" ref="H3:H8" si="2">ABS((C3-D3)/$H$1)</f>
        <v>0.33333333333333365</v>
      </c>
    </row>
    <row r="4" spans="1:8" x14ac:dyDescent="0.25">
      <c r="A4" s="7">
        <v>59</v>
      </c>
      <c r="B4" s="7" t="s">
        <v>6</v>
      </c>
      <c r="C4" s="90">
        <v>0.09</v>
      </c>
      <c r="D4" s="24">
        <v>0.09</v>
      </c>
      <c r="E4" s="42">
        <f t="shared" si="0"/>
        <v>100</v>
      </c>
      <c r="F4" s="7">
        <f t="shared" si="1"/>
        <v>0</v>
      </c>
      <c r="G4" s="7" t="s">
        <v>5</v>
      </c>
      <c r="H4" s="8">
        <f t="shared" si="2"/>
        <v>0</v>
      </c>
    </row>
    <row r="5" spans="1:8" x14ac:dyDescent="0.25">
      <c r="A5" s="7">
        <v>105</v>
      </c>
      <c r="B5" s="7" t="s">
        <v>7</v>
      </c>
      <c r="C5" s="90">
        <v>0.1</v>
      </c>
      <c r="D5" s="24">
        <v>0.09</v>
      </c>
      <c r="E5" s="42">
        <f t="shared" si="0"/>
        <v>111.11111111111111</v>
      </c>
      <c r="F5" s="7">
        <f t="shared" si="1"/>
        <v>1.0000000000000009E-2</v>
      </c>
      <c r="G5" s="7" t="s">
        <v>5</v>
      </c>
      <c r="H5" s="8">
        <f t="shared" si="2"/>
        <v>0.55555555555555614</v>
      </c>
    </row>
    <row r="6" spans="1:8" x14ac:dyDescent="0.25">
      <c r="A6" s="7">
        <v>118</v>
      </c>
      <c r="B6" s="7" t="s">
        <v>34</v>
      </c>
      <c r="C6" s="90">
        <v>7.0000000000000007E-2</v>
      </c>
      <c r="D6" s="24">
        <v>0.09</v>
      </c>
      <c r="E6" s="42">
        <f t="shared" si="0"/>
        <v>77.777777777777786</v>
      </c>
      <c r="F6" s="7">
        <f t="shared" si="1"/>
        <v>1.999999999999999E-2</v>
      </c>
      <c r="G6" s="7" t="s">
        <v>5</v>
      </c>
      <c r="H6" s="8">
        <f t="shared" si="2"/>
        <v>1.1111111111111107</v>
      </c>
    </row>
    <row r="7" spans="1:8" x14ac:dyDescent="0.25">
      <c r="A7" s="7">
        <v>297</v>
      </c>
      <c r="B7" s="7" t="s">
        <v>9</v>
      </c>
      <c r="C7" s="83">
        <v>8.5999999999999993E-2</v>
      </c>
      <c r="D7" s="24">
        <v>0.09</v>
      </c>
      <c r="E7" s="42">
        <f t="shared" si="0"/>
        <v>95.555555555555543</v>
      </c>
      <c r="F7" s="7">
        <f t="shared" si="1"/>
        <v>4.0000000000000036E-3</v>
      </c>
      <c r="G7" s="7" t="s">
        <v>5</v>
      </c>
      <c r="H7" s="15">
        <f t="shared" si="2"/>
        <v>0.22222222222222243</v>
      </c>
    </row>
    <row r="8" spans="1:8" x14ac:dyDescent="0.25">
      <c r="A8" s="7">
        <v>316</v>
      </c>
      <c r="B8" s="7" t="s">
        <v>10</v>
      </c>
      <c r="C8" s="92">
        <v>9.0800000000000006E-2</v>
      </c>
      <c r="D8" s="24">
        <v>0.09</v>
      </c>
      <c r="E8" s="42">
        <f t="shared" si="0"/>
        <v>100.8888888888889</v>
      </c>
      <c r="F8" s="7">
        <f t="shared" si="1"/>
        <v>8.0000000000000904E-4</v>
      </c>
      <c r="G8" s="7" t="s">
        <v>5</v>
      </c>
      <c r="H8" s="8">
        <f t="shared" si="2"/>
        <v>4.4444444444444953E-2</v>
      </c>
    </row>
    <row r="9" spans="1:8" x14ac:dyDescent="0.25">
      <c r="A9" s="52"/>
      <c r="B9" s="52"/>
      <c r="C9" s="52"/>
      <c r="D9" s="52"/>
    </row>
    <row r="10" spans="1:8" x14ac:dyDescent="0.25">
      <c r="B10" s="50"/>
      <c r="C10" s="51"/>
    </row>
    <row r="30" spans="1:12" s="30" customFormat="1" ht="18.75" x14ac:dyDescent="0.3">
      <c r="A30" s="98" t="s">
        <v>59</v>
      </c>
      <c r="B30" s="98"/>
      <c r="C30" s="98"/>
      <c r="D30" s="98"/>
      <c r="E30" s="98"/>
      <c r="F30" s="98"/>
      <c r="G30" s="27" t="s">
        <v>16</v>
      </c>
      <c r="H30" s="28">
        <v>3.2000000000000001E-2</v>
      </c>
    </row>
    <row r="31" spans="1:12" s="26" customFormat="1" ht="60" x14ac:dyDescent="0.25">
      <c r="A31" s="25" t="s">
        <v>0</v>
      </c>
      <c r="B31" s="25" t="s">
        <v>1</v>
      </c>
      <c r="C31" s="25" t="s">
        <v>37</v>
      </c>
      <c r="D31" s="16" t="s">
        <v>58</v>
      </c>
      <c r="E31" s="17" t="s">
        <v>2</v>
      </c>
      <c r="F31" s="18" t="s">
        <v>38</v>
      </c>
      <c r="G31" s="18" t="s">
        <v>3</v>
      </c>
      <c r="H31" s="18" t="s">
        <v>14</v>
      </c>
    </row>
    <row r="32" spans="1:12" x14ac:dyDescent="0.25">
      <c r="A32" s="2">
        <v>1</v>
      </c>
      <c r="B32" s="2" t="s">
        <v>4</v>
      </c>
      <c r="C32" s="91">
        <v>0.75600000000000001</v>
      </c>
      <c r="D32" s="15">
        <v>0.75800000000000001</v>
      </c>
      <c r="E32" s="42">
        <f>(C32/D32)*100</f>
        <v>99.736147757255935</v>
      </c>
      <c r="F32" s="8">
        <f>ABS(D32-C32)</f>
        <v>2.0000000000000018E-3</v>
      </c>
      <c r="G32" s="8" t="s">
        <v>5</v>
      </c>
      <c r="H32" s="8">
        <f>ABS((C32-D32)/$H$30)</f>
        <v>6.2500000000000056E-2</v>
      </c>
      <c r="I32" s="43"/>
      <c r="J32" s="44"/>
      <c r="K32" s="44"/>
      <c r="L32" s="44"/>
    </row>
    <row r="33" spans="1:12" x14ac:dyDescent="0.25">
      <c r="A33" s="2">
        <v>118</v>
      </c>
      <c r="B33" s="2" t="s">
        <v>34</v>
      </c>
      <c r="C33" s="91">
        <v>0.98</v>
      </c>
      <c r="D33" s="15">
        <v>0.75800000000000001</v>
      </c>
      <c r="E33" s="42">
        <f>(C33/D33)*100</f>
        <v>129.28759894459102</v>
      </c>
      <c r="F33" s="8">
        <f>ABS(D33-C33)</f>
        <v>0.22199999999999998</v>
      </c>
      <c r="G33" s="8" t="s">
        <v>5</v>
      </c>
      <c r="H33" s="8">
        <f>ABS((C33-D33)/$H$30)</f>
        <v>6.9374999999999991</v>
      </c>
      <c r="I33" s="97"/>
      <c r="J33" s="44"/>
      <c r="K33" s="44"/>
      <c r="L33" s="44"/>
    </row>
    <row r="34" spans="1:12" x14ac:dyDescent="0.25">
      <c r="A34" s="7">
        <v>59</v>
      </c>
      <c r="B34" s="7" t="s">
        <v>6</v>
      </c>
      <c r="C34" s="90">
        <v>0.77</v>
      </c>
      <c r="D34" s="15">
        <v>0.75800000000000001</v>
      </c>
      <c r="E34" s="42">
        <f>(C34/D34)*100</f>
        <v>101.58311345646437</v>
      </c>
      <c r="F34" s="7">
        <f>ABS(D34-C34)</f>
        <v>1.2000000000000011E-2</v>
      </c>
      <c r="G34" s="7" t="s">
        <v>5</v>
      </c>
      <c r="H34" s="8">
        <f>ABS((C34-D34)/$H$30)</f>
        <v>0.37500000000000033</v>
      </c>
    </row>
    <row r="35" spans="1:12" x14ac:dyDescent="0.25">
      <c r="A35" s="7">
        <v>297</v>
      </c>
      <c r="B35" s="7" t="s">
        <v>9</v>
      </c>
      <c r="C35" s="83">
        <v>0.69799999999999995</v>
      </c>
      <c r="D35" s="15">
        <v>0.75800000000000001</v>
      </c>
      <c r="E35" s="42">
        <f>(C35/D35)*100</f>
        <v>92.084432717678084</v>
      </c>
      <c r="F35" s="7">
        <f>ABS(D35-C35)</f>
        <v>6.0000000000000053E-2</v>
      </c>
      <c r="G35" s="7" t="s">
        <v>5</v>
      </c>
      <c r="H35" s="8">
        <f>ABS((C35-D35)/$H$30)</f>
        <v>1.8750000000000016</v>
      </c>
    </row>
  </sheetData>
  <mergeCells count="2">
    <mergeCell ref="A1:F1"/>
    <mergeCell ref="A30:F30"/>
  </mergeCells>
  <conditionalFormatting sqref="H3:H8">
    <cfRule type="cellIs" dxfId="17" priority="16" operator="greaterThan">
      <formula>2</formula>
    </cfRule>
    <cfRule type="cellIs" dxfId="16" priority="17" operator="between">
      <formula>1</formula>
      <formula>2</formula>
    </cfRule>
    <cfRule type="cellIs" dxfId="15" priority="18" operator="lessThanOrEqual">
      <formula>1</formula>
    </cfRule>
  </conditionalFormatting>
  <conditionalFormatting sqref="H32 H34:H35">
    <cfRule type="cellIs" dxfId="14" priority="13" operator="greaterThan">
      <formula>2</formula>
    </cfRule>
    <cfRule type="cellIs" dxfId="13" priority="14" operator="between">
      <formula>1.01</formula>
      <formula>2</formula>
    </cfRule>
    <cfRule type="cellIs" dxfId="12" priority="15" operator="lessThanOrEqual">
      <formula>1</formula>
    </cfRule>
  </conditionalFormatting>
  <conditionalFormatting sqref="H33">
    <cfRule type="cellIs" dxfId="11" priority="1" operator="greaterThan">
      <formula>2</formula>
    </cfRule>
    <cfRule type="cellIs" dxfId="10" priority="2" operator="between">
      <formula>1.01</formula>
      <formula>2</formula>
    </cfRule>
    <cfRule type="cellIs" dxfId="9" priority="3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5" zoomScale="120" zoomScaleNormal="120" workbookViewId="0">
      <selection activeCell="H38" sqref="H38:H44"/>
    </sheetView>
  </sheetViews>
  <sheetFormatPr defaultRowHeight="15" x14ac:dyDescent="0.25"/>
  <cols>
    <col min="2" max="2" width="11.28515625" bestFit="1" customWidth="1"/>
    <col min="3" max="3" width="17.85546875" customWidth="1"/>
    <col min="6" max="6" width="11.42578125" customWidth="1"/>
    <col min="7" max="7" width="12" bestFit="1" customWidth="1"/>
    <col min="8" max="8" width="9.28515625" bestFit="1" customWidth="1"/>
  </cols>
  <sheetData>
    <row r="1" spans="1:10" s="34" customFormat="1" ht="18.75" x14ac:dyDescent="0.3">
      <c r="A1" s="98" t="s">
        <v>60</v>
      </c>
      <c r="B1" s="98"/>
      <c r="C1" s="98"/>
      <c r="D1" s="98"/>
      <c r="E1" s="98"/>
      <c r="F1" s="98"/>
      <c r="G1" s="27" t="s">
        <v>16</v>
      </c>
      <c r="H1" s="28">
        <v>3.7000000000000002E-3</v>
      </c>
    </row>
    <row r="2" spans="1:10" s="26" customFormat="1" ht="45" x14ac:dyDescent="0.25">
      <c r="A2" s="25" t="s">
        <v>0</v>
      </c>
      <c r="B2" s="25" t="s">
        <v>1</v>
      </c>
      <c r="C2" s="73" t="s">
        <v>37</v>
      </c>
      <c r="D2" s="16" t="s">
        <v>61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10" x14ac:dyDescent="0.25">
      <c r="A3" s="2">
        <v>1</v>
      </c>
      <c r="B3" s="2" t="s">
        <v>4</v>
      </c>
      <c r="C3" s="85">
        <v>0.09</v>
      </c>
      <c r="D3" s="24">
        <v>8.7999999999999995E-2</v>
      </c>
      <c r="E3" s="42">
        <f>(C3/D3)*100</f>
        <v>102.27272727272727</v>
      </c>
      <c r="F3" s="8">
        <f>ABS(D3-C3)</f>
        <v>2.0000000000000018E-3</v>
      </c>
      <c r="G3" s="8" t="s">
        <v>5</v>
      </c>
      <c r="H3" s="8">
        <f>ABS((C3-D3)/$H$1)</f>
        <v>0.54054054054054101</v>
      </c>
    </row>
    <row r="4" spans="1:10" x14ac:dyDescent="0.25">
      <c r="A4" s="2">
        <v>59</v>
      </c>
      <c r="B4" s="2" t="s">
        <v>6</v>
      </c>
      <c r="C4" s="87">
        <v>7.9000000000000001E-2</v>
      </c>
      <c r="D4" s="24">
        <v>8.7999999999999995E-2</v>
      </c>
      <c r="E4" s="75">
        <f t="shared" ref="E4:E10" si="0">(C4/D4)*100</f>
        <v>89.77272727272728</v>
      </c>
      <c r="F4" s="2">
        <f t="shared" ref="F4:F10" si="1">ABS(D4-C4)</f>
        <v>8.9999999999999941E-3</v>
      </c>
      <c r="G4" s="2" t="s">
        <v>5</v>
      </c>
      <c r="H4" s="8">
        <f t="shared" ref="H4:H12" si="2">ABS((C4-D4)/$H$1)</f>
        <v>2.4324324324324307</v>
      </c>
    </row>
    <row r="5" spans="1:10" x14ac:dyDescent="0.25">
      <c r="A5" s="2">
        <v>105</v>
      </c>
      <c r="B5" s="2" t="s">
        <v>7</v>
      </c>
      <c r="C5" s="87">
        <v>8.6999999999999994E-2</v>
      </c>
      <c r="D5" s="24">
        <v>8.7999999999999995E-2</v>
      </c>
      <c r="E5" s="75">
        <f t="shared" si="0"/>
        <v>98.86363636363636</v>
      </c>
      <c r="F5" s="2">
        <f t="shared" si="1"/>
        <v>1.0000000000000009E-3</v>
      </c>
      <c r="G5" s="2" t="s">
        <v>5</v>
      </c>
      <c r="H5" s="8">
        <f t="shared" si="2"/>
        <v>0.27027027027027051</v>
      </c>
    </row>
    <row r="6" spans="1:10" x14ac:dyDescent="0.25">
      <c r="A6" s="2">
        <v>118</v>
      </c>
      <c r="B6" s="2" t="s">
        <v>34</v>
      </c>
      <c r="C6" s="88">
        <v>0.03</v>
      </c>
      <c r="D6" s="24">
        <v>8.7999999999999995E-2</v>
      </c>
      <c r="E6" s="75">
        <f>(C6/D6)*100</f>
        <v>34.090909090909093</v>
      </c>
      <c r="F6" s="2">
        <f>ABS(D6-C6)</f>
        <v>5.7999999999999996E-2</v>
      </c>
      <c r="G6" s="2" t="s">
        <v>5</v>
      </c>
      <c r="H6" s="8">
        <f>ABS((C6-D6)/$H$1)</f>
        <v>15.675675675675674</v>
      </c>
    </row>
    <row r="7" spans="1:10" x14ac:dyDescent="0.25">
      <c r="A7" s="2">
        <v>198</v>
      </c>
      <c r="B7" s="2" t="s">
        <v>8</v>
      </c>
      <c r="C7" s="87">
        <v>0.09</v>
      </c>
      <c r="D7" s="24">
        <v>8.7999999999999995E-2</v>
      </c>
      <c r="E7" s="75">
        <f t="shared" si="0"/>
        <v>102.27272727272727</v>
      </c>
      <c r="F7" s="2">
        <f>ABS(D7-C7)</f>
        <v>2.0000000000000018E-3</v>
      </c>
      <c r="G7" s="2" t="s">
        <v>5</v>
      </c>
      <c r="H7" s="8">
        <f t="shared" si="2"/>
        <v>0.54054054054054101</v>
      </c>
    </row>
    <row r="8" spans="1:10" x14ac:dyDescent="0.25">
      <c r="A8" s="2">
        <v>297</v>
      </c>
      <c r="B8" s="2" t="s">
        <v>9</v>
      </c>
      <c r="C8" s="87">
        <v>8.5000000000000006E-2</v>
      </c>
      <c r="D8" s="24">
        <v>8.7999999999999995E-2</v>
      </c>
      <c r="E8" s="75">
        <f>(C8/D8)*100</f>
        <v>96.590909090909108</v>
      </c>
      <c r="F8" s="2">
        <f t="shared" si="1"/>
        <v>2.9999999999999888E-3</v>
      </c>
      <c r="G8" s="2" t="s">
        <v>5</v>
      </c>
      <c r="H8" s="8">
        <f t="shared" si="2"/>
        <v>0.81081081081080775</v>
      </c>
      <c r="J8" t="s">
        <v>62</v>
      </c>
    </row>
    <row r="9" spans="1:10" x14ac:dyDescent="0.25">
      <c r="A9" s="2">
        <v>316</v>
      </c>
      <c r="B9" s="2" t="s">
        <v>10</v>
      </c>
      <c r="C9" s="87">
        <v>8.8800000000000004E-2</v>
      </c>
      <c r="D9" s="24">
        <v>8.7999999999999995E-2</v>
      </c>
      <c r="E9" s="75">
        <f t="shared" si="0"/>
        <v>100.90909090909092</v>
      </c>
      <c r="F9" s="2">
        <f t="shared" si="1"/>
        <v>8.0000000000000904E-4</v>
      </c>
      <c r="G9" s="2" t="s">
        <v>5</v>
      </c>
      <c r="H9" s="8">
        <f t="shared" si="2"/>
        <v>0.21621621621621864</v>
      </c>
    </row>
    <row r="10" spans="1:10" x14ac:dyDescent="0.25">
      <c r="A10" s="2">
        <v>318</v>
      </c>
      <c r="B10" s="2" t="s">
        <v>11</v>
      </c>
      <c r="C10" s="89">
        <v>8.9899999999999994E-2</v>
      </c>
      <c r="D10" s="24">
        <v>8.7999999999999995E-2</v>
      </c>
      <c r="E10" s="75">
        <f t="shared" si="0"/>
        <v>102.15909090909091</v>
      </c>
      <c r="F10" s="2">
        <f t="shared" si="1"/>
        <v>1.8999999999999989E-3</v>
      </c>
      <c r="G10" s="2" t="s">
        <v>5</v>
      </c>
      <c r="H10" s="8">
        <f t="shared" si="2"/>
        <v>0.51351351351351315</v>
      </c>
    </row>
    <row r="11" spans="1:10" x14ac:dyDescent="0.25">
      <c r="A11" s="2">
        <v>319</v>
      </c>
      <c r="B11" s="2" t="s">
        <v>12</v>
      </c>
      <c r="C11" s="87">
        <v>7.3999999999999996E-2</v>
      </c>
      <c r="D11" s="24">
        <v>8.7999999999999995E-2</v>
      </c>
      <c r="E11" s="75">
        <f>(C11/D11)*100</f>
        <v>84.090909090909093</v>
      </c>
      <c r="F11" s="2">
        <f>ABS(D11-C11)</f>
        <v>1.3999999999999999E-2</v>
      </c>
      <c r="G11" s="2" t="s">
        <v>5</v>
      </c>
      <c r="H11" s="8">
        <f t="shared" si="2"/>
        <v>3.7837837837837833</v>
      </c>
    </row>
    <row r="12" spans="1:10" x14ac:dyDescent="0.25">
      <c r="A12" s="2">
        <v>320</v>
      </c>
      <c r="B12" s="2" t="s">
        <v>13</v>
      </c>
      <c r="C12" s="87">
        <v>8.9300000000000004E-2</v>
      </c>
      <c r="D12" s="24">
        <v>8.7999999999999995E-2</v>
      </c>
      <c r="E12" s="75">
        <f>(C12/D12)*100</f>
        <v>101.47727272727273</v>
      </c>
      <c r="F12" s="2">
        <f>ABS(D12-C12)</f>
        <v>1.3000000000000095E-3</v>
      </c>
      <c r="G12" s="2" t="s">
        <v>5</v>
      </c>
      <c r="H12" s="8">
        <f t="shared" si="2"/>
        <v>0.35135135135135392</v>
      </c>
    </row>
    <row r="13" spans="1:10" x14ac:dyDescent="0.25">
      <c r="A13" s="63"/>
      <c r="B13" s="63"/>
      <c r="C13" s="63"/>
      <c r="D13" s="63"/>
      <c r="E13" s="63"/>
      <c r="F13" s="45"/>
      <c r="G13" s="45"/>
      <c r="H13" s="47"/>
    </row>
    <row r="14" spans="1:10" x14ac:dyDescent="0.25">
      <c r="A14" s="3"/>
      <c r="B14" s="61"/>
      <c r="C14" s="62"/>
    </row>
    <row r="15" spans="1:10" x14ac:dyDescent="0.25">
      <c r="A15" s="3"/>
      <c r="B15" s="3"/>
      <c r="C15" s="3"/>
    </row>
    <row r="36" spans="1:8" s="30" customFormat="1" ht="18.75" x14ac:dyDescent="0.3">
      <c r="A36" s="98" t="s">
        <v>63</v>
      </c>
      <c r="B36" s="98"/>
      <c r="C36" s="98"/>
      <c r="D36" s="98"/>
      <c r="E36" s="98"/>
      <c r="F36" s="98"/>
      <c r="G36" s="27" t="s">
        <v>16</v>
      </c>
      <c r="H36" s="41">
        <v>1.6E-2</v>
      </c>
    </row>
    <row r="37" spans="1:8" s="26" customFormat="1" ht="45" x14ac:dyDescent="0.25">
      <c r="A37" s="25" t="s">
        <v>0</v>
      </c>
      <c r="B37" s="25" t="s">
        <v>1</v>
      </c>
      <c r="C37" s="73" t="s">
        <v>37</v>
      </c>
      <c r="D37" s="16" t="s">
        <v>64</v>
      </c>
      <c r="E37" s="17" t="s">
        <v>2</v>
      </c>
      <c r="F37" s="18" t="s">
        <v>38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5">
        <v>0.25600000000000001</v>
      </c>
      <c r="D38" s="24">
        <v>0.26300000000000001</v>
      </c>
      <c r="E38" s="42">
        <f t="shared" ref="E38:E44" si="3">(C38/D38)*100</f>
        <v>97.338403041825089</v>
      </c>
      <c r="F38" s="8">
        <f t="shared" ref="F38:F44" si="4">ABS(D38-C38)</f>
        <v>7.0000000000000062E-3</v>
      </c>
      <c r="G38" s="8" t="s">
        <v>5</v>
      </c>
      <c r="H38" s="8">
        <f t="shared" ref="H38:H43" si="5">ABS((C38-D38)/$H$36)</f>
        <v>0.43750000000000039</v>
      </c>
    </row>
    <row r="39" spans="1:8" x14ac:dyDescent="0.25">
      <c r="A39" s="2">
        <v>59</v>
      </c>
      <c r="B39" s="2" t="s">
        <v>6</v>
      </c>
      <c r="C39" s="87">
        <v>0.25700000000000001</v>
      </c>
      <c r="D39" s="24">
        <v>0.26300000000000001</v>
      </c>
      <c r="E39" s="75">
        <f t="shared" si="3"/>
        <v>97.718631178707227</v>
      </c>
      <c r="F39" s="2">
        <f t="shared" si="4"/>
        <v>6.0000000000000053E-3</v>
      </c>
      <c r="G39" s="2" t="s">
        <v>5</v>
      </c>
      <c r="H39" s="8">
        <f t="shared" si="5"/>
        <v>0.37500000000000033</v>
      </c>
    </row>
    <row r="40" spans="1:8" x14ac:dyDescent="0.25">
      <c r="A40" s="2">
        <v>198</v>
      </c>
      <c r="B40" s="2" t="s">
        <v>8</v>
      </c>
      <c r="C40" s="87">
        <v>0.28199999999999997</v>
      </c>
      <c r="D40" s="24">
        <v>0.26300000000000001</v>
      </c>
      <c r="E40" s="75">
        <f t="shared" si="3"/>
        <v>107.22433460076044</v>
      </c>
      <c r="F40" s="2">
        <f t="shared" si="4"/>
        <v>1.8999999999999961E-2</v>
      </c>
      <c r="G40" s="2" t="s">
        <v>5</v>
      </c>
      <c r="H40" s="8">
        <f t="shared" si="5"/>
        <v>1.1874999999999976</v>
      </c>
    </row>
    <row r="41" spans="1:8" x14ac:dyDescent="0.25">
      <c r="A41" s="2">
        <v>297</v>
      </c>
      <c r="B41" s="2" t="s">
        <v>9</v>
      </c>
      <c r="C41" s="87">
        <v>0.252</v>
      </c>
      <c r="D41" s="24">
        <v>0.26300000000000001</v>
      </c>
      <c r="E41" s="75">
        <f t="shared" si="3"/>
        <v>95.817490494296578</v>
      </c>
      <c r="F41" s="2">
        <f t="shared" si="4"/>
        <v>1.100000000000001E-2</v>
      </c>
      <c r="G41" s="2" t="s">
        <v>5</v>
      </c>
      <c r="H41" s="8">
        <f t="shared" si="5"/>
        <v>0.68750000000000056</v>
      </c>
    </row>
    <row r="42" spans="1:8" x14ac:dyDescent="0.25">
      <c r="A42" s="2">
        <v>318</v>
      </c>
      <c r="B42" s="2" t="s">
        <v>11</v>
      </c>
      <c r="C42" s="89">
        <v>0.27510000000000001</v>
      </c>
      <c r="D42" s="24">
        <v>0.26300000000000001</v>
      </c>
      <c r="E42" s="75">
        <f t="shared" si="3"/>
        <v>104.60076045627376</v>
      </c>
      <c r="F42" s="2">
        <f t="shared" si="4"/>
        <v>1.21E-2</v>
      </c>
      <c r="G42" s="2" t="s">
        <v>5</v>
      </c>
      <c r="H42" s="8">
        <f t="shared" si="5"/>
        <v>0.75624999999999998</v>
      </c>
    </row>
    <row r="43" spans="1:8" x14ac:dyDescent="0.25">
      <c r="A43" s="2">
        <v>320</v>
      </c>
      <c r="B43" s="2" t="s">
        <v>13</v>
      </c>
      <c r="C43" s="87">
        <v>0.28399999999999997</v>
      </c>
      <c r="D43" s="24">
        <v>0.26300000000000001</v>
      </c>
      <c r="E43" s="75">
        <f t="shared" si="3"/>
        <v>107.98479087452471</v>
      </c>
      <c r="F43" s="2">
        <f t="shared" si="4"/>
        <v>2.0999999999999963E-2</v>
      </c>
      <c r="G43" s="2" t="s">
        <v>5</v>
      </c>
      <c r="H43" s="8">
        <f t="shared" si="5"/>
        <v>1.3124999999999978</v>
      </c>
    </row>
    <row r="44" spans="1:8" x14ac:dyDescent="0.25">
      <c r="A44" s="2">
        <v>319</v>
      </c>
      <c r="B44" s="2" t="s">
        <v>12</v>
      </c>
      <c r="C44" s="87">
        <v>0.24299999999999999</v>
      </c>
      <c r="D44" s="24">
        <v>0.26300000000000001</v>
      </c>
      <c r="E44" s="75">
        <f t="shared" si="3"/>
        <v>92.395437262357405</v>
      </c>
      <c r="F44" s="2">
        <f t="shared" si="4"/>
        <v>2.0000000000000018E-2</v>
      </c>
      <c r="G44" s="2" t="s">
        <v>5</v>
      </c>
      <c r="H44" s="8">
        <f>ABS((C44-D44)/$H$36)</f>
        <v>1.2500000000000011</v>
      </c>
    </row>
  </sheetData>
  <mergeCells count="2">
    <mergeCell ref="A1:F1"/>
    <mergeCell ref="A36:F36"/>
  </mergeCells>
  <conditionalFormatting sqref="H3:H13 H38:H44">
    <cfRule type="cellIs" dxfId="8" priority="10" operator="greaterThan">
      <formula>2</formula>
    </cfRule>
    <cfRule type="cellIs" dxfId="7" priority="11" operator="between">
      <formula>1.01</formula>
      <formula>2</formula>
    </cfRule>
    <cfRule type="cellIs" dxfId="6" priority="12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52" zoomScale="120" zoomScaleNormal="120" workbookViewId="0">
      <selection activeCell="M69" sqref="M69"/>
    </sheetView>
  </sheetViews>
  <sheetFormatPr defaultRowHeight="15" x14ac:dyDescent="0.25"/>
  <cols>
    <col min="2" max="2" width="11.28515625" bestFit="1" customWidth="1"/>
    <col min="3" max="3" width="22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0" customFormat="1" ht="18.75" x14ac:dyDescent="0.3">
      <c r="A1" s="98" t="s">
        <v>65</v>
      </c>
      <c r="B1" s="98"/>
      <c r="C1" s="98"/>
      <c r="D1" s="98"/>
      <c r="E1" s="98"/>
      <c r="F1" s="98"/>
      <c r="G1" s="27" t="s">
        <v>16</v>
      </c>
      <c r="H1" s="28">
        <v>6.0000000000000001E-3</v>
      </c>
    </row>
    <row r="2" spans="1:8" s="26" customFormat="1" ht="45" x14ac:dyDescent="0.25">
      <c r="A2" s="25" t="s">
        <v>0</v>
      </c>
      <c r="B2" s="25" t="s">
        <v>1</v>
      </c>
      <c r="C2" s="25" t="s">
        <v>37</v>
      </c>
      <c r="D2" s="16" t="s">
        <v>57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5">
        <v>9.6000000000000002E-2</v>
      </c>
      <c r="D3" s="24">
        <v>0.09</v>
      </c>
      <c r="E3" s="42">
        <f>(C3/D3)*100</f>
        <v>106.66666666666667</v>
      </c>
      <c r="F3" s="39">
        <f>ABS(D3-C3)</f>
        <v>6.0000000000000053E-3</v>
      </c>
      <c r="G3" s="8" t="s">
        <v>5</v>
      </c>
      <c r="H3" s="8">
        <f>ABS((C3-D3)/$H$1)</f>
        <v>1.0000000000000009</v>
      </c>
    </row>
    <row r="4" spans="1:8" x14ac:dyDescent="0.25">
      <c r="A4" s="7">
        <v>59</v>
      </c>
      <c r="B4" s="7" t="s">
        <v>6</v>
      </c>
      <c r="C4" s="90">
        <v>0.09</v>
      </c>
      <c r="D4" s="24">
        <v>0.09</v>
      </c>
      <c r="E4" s="42">
        <f t="shared" ref="E4:E12" si="0">(C4/D4)*100</f>
        <v>100</v>
      </c>
      <c r="F4" s="39">
        <f t="shared" ref="F4:F12" si="1">ABS(D4-C4)</f>
        <v>0</v>
      </c>
      <c r="G4" s="7" t="s">
        <v>5</v>
      </c>
      <c r="H4" s="8">
        <f t="shared" ref="H4:H12" si="2">ABS((C4-D4)/$H$1)</f>
        <v>0</v>
      </c>
    </row>
    <row r="5" spans="1:8" x14ac:dyDescent="0.25">
      <c r="A5" s="7">
        <v>105</v>
      </c>
      <c r="B5" s="7" t="s">
        <v>7</v>
      </c>
      <c r="C5" s="90">
        <v>0.11</v>
      </c>
      <c r="D5" s="24">
        <v>0.09</v>
      </c>
      <c r="E5" s="42">
        <f t="shared" si="0"/>
        <v>122.22222222222223</v>
      </c>
      <c r="F5" s="39">
        <f t="shared" si="1"/>
        <v>2.0000000000000004E-2</v>
      </c>
      <c r="G5" s="7" t="s">
        <v>5</v>
      </c>
      <c r="H5" s="8">
        <f t="shared" si="2"/>
        <v>3.3333333333333339</v>
      </c>
    </row>
    <row r="6" spans="1:8" x14ac:dyDescent="0.25">
      <c r="A6" s="7">
        <v>118</v>
      </c>
      <c r="B6" s="7" t="s">
        <v>34</v>
      </c>
      <c r="C6" s="90">
        <v>0.08</v>
      </c>
      <c r="D6" s="24">
        <v>0.09</v>
      </c>
      <c r="E6" s="42">
        <f>(C6/D6)*100</f>
        <v>88.8888888888889</v>
      </c>
      <c r="F6" s="39">
        <f>ABS(D6-C6)</f>
        <v>9.999999999999995E-3</v>
      </c>
      <c r="G6" s="7" t="s">
        <v>5</v>
      </c>
      <c r="H6" s="8">
        <f>ABS((C6-D6)/$H$1)</f>
        <v>1.6666666666666659</v>
      </c>
    </row>
    <row r="7" spans="1:8" x14ac:dyDescent="0.25">
      <c r="A7" s="7">
        <v>198</v>
      </c>
      <c r="B7" s="7" t="s">
        <v>8</v>
      </c>
      <c r="C7" s="83">
        <v>9.0999999999999998E-2</v>
      </c>
      <c r="D7" s="24">
        <v>0.09</v>
      </c>
      <c r="E7" s="42">
        <f>(C7/D7)*100</f>
        <v>101.11111111111111</v>
      </c>
      <c r="F7" s="39">
        <f>ABS(D7-C7)</f>
        <v>1.0000000000000009E-3</v>
      </c>
      <c r="G7" s="7" t="s">
        <v>5</v>
      </c>
      <c r="H7" s="8">
        <f>ABS((C7-D7)/$H$1)</f>
        <v>0.16666666666666682</v>
      </c>
    </row>
    <row r="8" spans="1:8" x14ac:dyDescent="0.25">
      <c r="A8" s="7">
        <v>297</v>
      </c>
      <c r="B8" s="7" t="s">
        <v>9</v>
      </c>
      <c r="C8" s="83">
        <v>8.6999999999999994E-2</v>
      </c>
      <c r="D8" s="24">
        <v>0.09</v>
      </c>
      <c r="E8" s="42">
        <f t="shared" si="0"/>
        <v>96.666666666666671</v>
      </c>
      <c r="F8" s="39">
        <f t="shared" si="1"/>
        <v>3.0000000000000027E-3</v>
      </c>
      <c r="G8" s="7" t="s">
        <v>5</v>
      </c>
      <c r="H8" s="8">
        <f t="shared" si="2"/>
        <v>0.50000000000000044</v>
      </c>
    </row>
    <row r="9" spans="1:8" x14ac:dyDescent="0.25">
      <c r="A9" s="7">
        <v>316</v>
      </c>
      <c r="B9" s="7" t="s">
        <v>10</v>
      </c>
      <c r="C9" s="92">
        <v>9.0999999999999998E-2</v>
      </c>
      <c r="D9" s="24">
        <v>0.09</v>
      </c>
      <c r="E9" s="42">
        <f t="shared" si="0"/>
        <v>101.11111111111111</v>
      </c>
      <c r="F9" s="39">
        <f t="shared" si="1"/>
        <v>1.0000000000000009E-3</v>
      </c>
      <c r="G9" s="7" t="s">
        <v>5</v>
      </c>
      <c r="H9" s="8">
        <f t="shared" si="2"/>
        <v>0.16666666666666682</v>
      </c>
    </row>
    <row r="10" spans="1:8" x14ac:dyDescent="0.25">
      <c r="A10" s="7">
        <v>318</v>
      </c>
      <c r="B10" s="7" t="s">
        <v>11</v>
      </c>
      <c r="C10" s="83">
        <v>9.7500000000000003E-2</v>
      </c>
      <c r="D10" s="24">
        <v>0.09</v>
      </c>
      <c r="E10" s="42">
        <f t="shared" si="0"/>
        <v>108.33333333333334</v>
      </c>
      <c r="F10" s="39">
        <f t="shared" si="1"/>
        <v>7.5000000000000067E-3</v>
      </c>
      <c r="G10" s="7" t="s">
        <v>5</v>
      </c>
      <c r="H10" s="8">
        <f t="shared" si="2"/>
        <v>1.2500000000000011</v>
      </c>
    </row>
    <row r="11" spans="1:8" x14ac:dyDescent="0.25">
      <c r="A11" s="7">
        <v>319</v>
      </c>
      <c r="B11" s="7" t="s">
        <v>12</v>
      </c>
      <c r="C11" s="83">
        <v>0.09</v>
      </c>
      <c r="D11" s="24">
        <v>0.09</v>
      </c>
      <c r="E11" s="42">
        <f t="shared" si="0"/>
        <v>100</v>
      </c>
      <c r="F11" s="39">
        <f t="shared" si="1"/>
        <v>0</v>
      </c>
      <c r="G11" s="7" t="s">
        <v>5</v>
      </c>
      <c r="H11" s="8">
        <f t="shared" si="2"/>
        <v>0</v>
      </c>
    </row>
    <row r="12" spans="1:8" x14ac:dyDescent="0.25">
      <c r="A12" s="7">
        <v>320</v>
      </c>
      <c r="B12" s="9" t="s">
        <v>13</v>
      </c>
      <c r="C12" s="86">
        <v>8.8800000000000004E-2</v>
      </c>
      <c r="D12" s="24">
        <v>0.09</v>
      </c>
      <c r="E12" s="42">
        <f t="shared" si="0"/>
        <v>98.666666666666671</v>
      </c>
      <c r="F12" s="39">
        <f t="shared" si="1"/>
        <v>1.1999999999999927E-3</v>
      </c>
      <c r="G12" s="7" t="s">
        <v>5</v>
      </c>
      <c r="H12" s="8">
        <f t="shared" si="2"/>
        <v>0.19999999999999879</v>
      </c>
    </row>
    <row r="13" spans="1:8" x14ac:dyDescent="0.25">
      <c r="A13" s="58"/>
      <c r="B13" s="58"/>
      <c r="C13" s="58"/>
      <c r="D13" s="58"/>
      <c r="E13" s="58"/>
      <c r="F13" s="47"/>
      <c r="G13" s="49"/>
      <c r="H13" s="47"/>
    </row>
    <row r="14" spans="1:8" x14ac:dyDescent="0.25">
      <c r="B14" s="50"/>
      <c r="C14" s="51"/>
    </row>
    <row r="15" spans="1:8" x14ac:dyDescent="0.25">
      <c r="B15" s="3"/>
      <c r="C15" s="3"/>
    </row>
    <row r="37" spans="1:8" s="30" customFormat="1" ht="18.75" x14ac:dyDescent="0.3">
      <c r="A37" s="98" t="s">
        <v>66</v>
      </c>
      <c r="B37" s="98"/>
      <c r="C37" s="98"/>
      <c r="D37" s="98"/>
      <c r="E37" s="98"/>
      <c r="F37" s="98"/>
      <c r="G37" s="27" t="s">
        <v>16</v>
      </c>
      <c r="H37" s="28">
        <v>0.03</v>
      </c>
    </row>
    <row r="38" spans="1:8" s="26" customFormat="1" ht="45" x14ac:dyDescent="0.25">
      <c r="A38" s="25" t="s">
        <v>0</v>
      </c>
      <c r="B38" s="25" t="s">
        <v>1</v>
      </c>
      <c r="C38" s="25" t="s">
        <v>37</v>
      </c>
      <c r="D38" s="16" t="s">
        <v>67</v>
      </c>
      <c r="E38" s="17" t="s">
        <v>2</v>
      </c>
      <c r="F38" s="18" t="s">
        <v>38</v>
      </c>
      <c r="G38" s="18" t="s">
        <v>3</v>
      </c>
      <c r="H38" s="18" t="s">
        <v>14</v>
      </c>
    </row>
    <row r="39" spans="1:8" x14ac:dyDescent="0.25">
      <c r="A39" s="2">
        <v>1</v>
      </c>
      <c r="B39" s="2" t="s">
        <v>4</v>
      </c>
      <c r="C39" s="91">
        <v>0.78200000000000003</v>
      </c>
      <c r="D39" s="15">
        <v>0.80100000000000005</v>
      </c>
      <c r="E39" s="42">
        <f>(C39/D39)*100</f>
        <v>97.627965043695369</v>
      </c>
      <c r="F39" s="39">
        <f>ABS(D39-C39)</f>
        <v>1.9000000000000017E-2</v>
      </c>
      <c r="G39" s="8" t="s">
        <v>5</v>
      </c>
      <c r="H39" s="8">
        <f>ABS((C39-D39)/$H$37)</f>
        <v>0.63333333333333397</v>
      </c>
    </row>
    <row r="40" spans="1:8" x14ac:dyDescent="0.25">
      <c r="A40" s="2">
        <v>59</v>
      </c>
      <c r="B40" s="2" t="s">
        <v>6</v>
      </c>
      <c r="C40" s="88">
        <v>0.8</v>
      </c>
      <c r="D40" s="15">
        <v>0.80100000000000005</v>
      </c>
      <c r="E40" s="75">
        <f t="shared" ref="E40:E45" si="3">(C40/D40)*100</f>
        <v>99.875156054931338</v>
      </c>
      <c r="F40" s="40">
        <f t="shared" ref="F40:F45" si="4">ABS(D40-C40)</f>
        <v>1.0000000000000009E-3</v>
      </c>
      <c r="G40" s="2" t="s">
        <v>5</v>
      </c>
      <c r="H40" s="8">
        <f t="shared" ref="H40:H45" si="5">ABS((C40-D40)/$H$37)</f>
        <v>3.3333333333333368E-2</v>
      </c>
    </row>
    <row r="41" spans="1:8" x14ac:dyDescent="0.25">
      <c r="A41" s="2">
        <v>198</v>
      </c>
      <c r="B41" s="2" t="s">
        <v>8</v>
      </c>
      <c r="C41" s="87">
        <v>0.83</v>
      </c>
      <c r="D41" s="15">
        <v>0.80100000000000005</v>
      </c>
      <c r="E41" s="75">
        <f t="shared" si="3"/>
        <v>103.62047440699125</v>
      </c>
      <c r="F41" s="40">
        <f t="shared" si="4"/>
        <v>2.8999999999999915E-2</v>
      </c>
      <c r="G41" s="2" t="s">
        <v>5</v>
      </c>
      <c r="H41" s="8">
        <f t="shared" si="5"/>
        <v>0.9666666666666639</v>
      </c>
    </row>
    <row r="42" spans="1:8" x14ac:dyDescent="0.25">
      <c r="A42" s="2">
        <v>297</v>
      </c>
      <c r="B42" s="2" t="s">
        <v>9</v>
      </c>
      <c r="C42" s="87">
        <v>0.72199999999999998</v>
      </c>
      <c r="D42" s="15">
        <v>0.80100000000000005</v>
      </c>
      <c r="E42" s="75">
        <f t="shared" si="3"/>
        <v>90.137328339575518</v>
      </c>
      <c r="F42" s="40">
        <f t="shared" si="4"/>
        <v>7.900000000000007E-2</v>
      </c>
      <c r="G42" s="2" t="s">
        <v>5</v>
      </c>
      <c r="H42" s="8">
        <f t="shared" si="5"/>
        <v>2.633333333333336</v>
      </c>
    </row>
    <row r="43" spans="1:8" x14ac:dyDescent="0.25">
      <c r="A43" s="2">
        <v>318</v>
      </c>
      <c r="B43" s="2" t="s">
        <v>11</v>
      </c>
      <c r="C43" s="87">
        <v>0.83199999999999996</v>
      </c>
      <c r="D43" s="15">
        <v>0.80100000000000005</v>
      </c>
      <c r="E43" s="75">
        <f t="shared" si="3"/>
        <v>103.87016229712857</v>
      </c>
      <c r="F43" s="40">
        <f t="shared" si="4"/>
        <v>3.0999999999999917E-2</v>
      </c>
      <c r="G43" s="2" t="s">
        <v>5</v>
      </c>
      <c r="H43" s="8">
        <f t="shared" si="5"/>
        <v>1.0333333333333306</v>
      </c>
    </row>
    <row r="44" spans="1:8" x14ac:dyDescent="0.25">
      <c r="A44" s="2">
        <v>320</v>
      </c>
      <c r="B44" s="2" t="s">
        <v>13</v>
      </c>
      <c r="C44" s="88">
        <v>0.77</v>
      </c>
      <c r="D44" s="15">
        <v>0.80100000000000005</v>
      </c>
      <c r="E44" s="75">
        <f>(C44/D44)*100</f>
        <v>96.129837702871413</v>
      </c>
      <c r="F44" s="40">
        <f>ABS(D44-C44)</f>
        <v>3.1000000000000028E-2</v>
      </c>
      <c r="G44" s="2" t="s">
        <v>5</v>
      </c>
      <c r="H44" s="8">
        <f>ABS((C44-D44)/$H$37)</f>
        <v>1.0333333333333343</v>
      </c>
    </row>
    <row r="45" spans="1:8" x14ac:dyDescent="0.25">
      <c r="A45" s="2">
        <v>319</v>
      </c>
      <c r="B45" s="2" t="s">
        <v>12</v>
      </c>
      <c r="C45" s="88">
        <v>0.82699999999999996</v>
      </c>
      <c r="D45" s="15">
        <v>0.80100000000000005</v>
      </c>
      <c r="E45" s="75">
        <f t="shared" si="3"/>
        <v>103.24594257178525</v>
      </c>
      <c r="F45" s="40">
        <f t="shared" si="4"/>
        <v>2.5999999999999912E-2</v>
      </c>
      <c r="G45" s="2" t="s">
        <v>5</v>
      </c>
      <c r="H45" s="8">
        <f t="shared" si="5"/>
        <v>0.86666666666666381</v>
      </c>
    </row>
    <row r="46" spans="1:8" x14ac:dyDescent="0.25">
      <c r="A46" s="45"/>
      <c r="B46" s="45"/>
      <c r="C46" s="64"/>
      <c r="D46" s="65"/>
      <c r="E46" s="48"/>
      <c r="F46" s="66"/>
      <c r="G46" s="45"/>
      <c r="H46" s="67"/>
    </row>
  </sheetData>
  <mergeCells count="2">
    <mergeCell ref="A1:F1"/>
    <mergeCell ref="A37:F37"/>
  </mergeCells>
  <conditionalFormatting sqref="H3:H13 H39:H43 H45:H46">
    <cfRule type="cellIs" dxfId="5" priority="22" operator="greaterThan">
      <formula>2</formula>
    </cfRule>
    <cfRule type="cellIs" dxfId="4" priority="23" operator="between">
      <formula>1.01</formula>
      <formula>2</formula>
    </cfRule>
    <cfRule type="cellIs" dxfId="3" priority="24" operator="lessThanOrEqual">
      <formula>1</formula>
    </cfRule>
  </conditionalFormatting>
  <conditionalFormatting sqref="H44">
    <cfRule type="cellIs" dxfId="2" priority="1" operator="greaterThan">
      <formula>2</formula>
    </cfRule>
    <cfRule type="cellIs" dxfId="1" priority="2" operator="between">
      <formula>1.01</formula>
      <formula>2</formula>
    </cfRule>
    <cfRule type="cellIs" dxfId="0" priority="3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Melissa Merritt</cp:lastModifiedBy>
  <cp:lastPrinted>2016-02-12T21:19:55Z</cp:lastPrinted>
  <dcterms:created xsi:type="dcterms:W3CDTF">2013-01-02T20:56:29Z</dcterms:created>
  <dcterms:modified xsi:type="dcterms:W3CDTF">2017-07-18T13:10:41Z</dcterms:modified>
</cp:coreProperties>
</file>