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worksheets/sheet6.xml" ContentType="application/vnd.openxmlformats-officedocument.spreadsheetml.workshee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hartsheets/sheet4.xml" ContentType="application/vnd.openxmlformats-officedocument.spreadsheetml.chartsheet+xml"/>
  <Override PartName="/xl/calcChain.xml" ContentType="application/vnd.openxmlformats-officedocument.spreadsheetml.calcChain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185" yWindow="1740" windowWidth="19260" windowHeight="4170" firstSheet="2" activeTab="6"/>
  </bookViews>
  <sheets>
    <sheet name="raw_data" sheetId="3" r:id="rId1"/>
    <sheet name="baywide_annual" sheetId="8" r:id="rId2"/>
    <sheet name="bay_wide" sheetId="5" r:id="rId3"/>
    <sheet name="area_results" sheetId="4" r:id="rId4"/>
    <sheet name="by_trib" sheetId="1" r:id="rId5"/>
    <sheet name="segment_results" sheetId="6" r:id="rId6"/>
    <sheet name="mainstem_graph" sheetId="9" r:id="rId7"/>
    <sheet name="va_trib_chart" sheetId="10" r:id="rId8"/>
    <sheet name="md_trib_chart" sheetId="11" r:id="rId9"/>
    <sheet name="by_trib_graphing" sheetId="7" r:id="rId10"/>
  </sheets>
  <calcPr calcId="125725"/>
</workbook>
</file>

<file path=xl/calcChain.xml><?xml version="1.0" encoding="utf-8"?>
<calcChain xmlns="http://schemas.openxmlformats.org/spreadsheetml/2006/main">
  <c r="R2" i="4"/>
  <c r="J19" i="5"/>
  <c r="J34" i="6"/>
  <c r="K34" s="1"/>
  <c r="J33"/>
  <c r="K33" s="1"/>
  <c r="J32"/>
  <c r="K32" s="1"/>
  <c r="J31"/>
  <c r="K31" s="1"/>
  <c r="J30"/>
  <c r="K30" s="1"/>
  <c r="J29"/>
  <c r="K29" s="1"/>
  <c r="J28"/>
  <c r="K28" s="1"/>
  <c r="J27"/>
  <c r="K27" s="1"/>
  <c r="J26"/>
  <c r="K26" s="1"/>
  <c r="J25"/>
  <c r="K25" s="1"/>
  <c r="J24"/>
  <c r="K24" s="1"/>
  <c r="J23"/>
  <c r="K23" s="1"/>
  <c r="J22"/>
  <c r="K22" s="1"/>
  <c r="J21"/>
  <c r="K21" s="1"/>
  <c r="J20"/>
  <c r="K20" s="1"/>
  <c r="J19"/>
  <c r="K19" s="1"/>
  <c r="J18"/>
  <c r="K18" s="1"/>
  <c r="J17"/>
  <c r="K17" s="1"/>
  <c r="J16"/>
  <c r="K16" s="1"/>
  <c r="J15"/>
  <c r="K15" s="1"/>
  <c r="J14"/>
  <c r="K14" s="1"/>
  <c r="J13"/>
  <c r="K13" s="1"/>
  <c r="J12"/>
  <c r="K12" s="1"/>
  <c r="J11"/>
  <c r="K11" s="1"/>
  <c r="J10"/>
  <c r="K10" s="1"/>
  <c r="J9"/>
  <c r="K9" s="1"/>
  <c r="J8"/>
  <c r="K8" s="1"/>
  <c r="J7"/>
  <c r="K7" s="1"/>
  <c r="J6"/>
  <c r="K6" s="1"/>
  <c r="J5"/>
  <c r="K5" s="1"/>
  <c r="J4"/>
  <c r="K4" s="1"/>
  <c r="J3"/>
  <c r="K3" s="1"/>
  <c r="J2"/>
  <c r="K2" s="1"/>
  <c r="B21" i="5" l="1"/>
  <c r="B22"/>
  <c r="B20"/>
  <c r="B19"/>
  <c r="G17"/>
  <c r="F17"/>
  <c r="G16"/>
  <c r="F16"/>
  <c r="G14"/>
  <c r="F14"/>
  <c r="B13"/>
  <c r="F13" l="1"/>
  <c r="G13" s="1"/>
  <c r="P21" i="4"/>
  <c r="P20"/>
  <c r="P19"/>
  <c r="P18"/>
  <c r="P17"/>
  <c r="P16"/>
  <c r="P13"/>
  <c r="P11"/>
  <c r="P8"/>
  <c r="P7"/>
  <c r="P6"/>
  <c r="P5"/>
  <c r="P4"/>
  <c r="P3"/>
  <c r="P2"/>
</calcChain>
</file>

<file path=xl/sharedStrings.xml><?xml version="1.0" encoding="utf-8"?>
<sst xmlns="http://schemas.openxmlformats.org/spreadsheetml/2006/main" count="3225" uniqueCount="470">
  <si>
    <t>Reporting Region</t>
  </si>
  <si>
    <t>year</t>
  </si>
  <si>
    <t>SumOfn_3</t>
  </si>
  <si>
    <t>N</t>
  </si>
  <si>
    <t>pct_met</t>
  </si>
  <si>
    <t>SumOfArea</t>
  </si>
  <si>
    <t>tot_area_region</t>
  </si>
  <si>
    <t>Choptank</t>
  </si>
  <si>
    <t>Elizabeth</t>
  </si>
  <si>
    <t>James</t>
  </si>
  <si>
    <t>Lower Bay</t>
  </si>
  <si>
    <t>Lower East</t>
  </si>
  <si>
    <t>Lower West</t>
  </si>
  <si>
    <t>Mid Bay</t>
  </si>
  <si>
    <t>Patapsco</t>
  </si>
  <si>
    <t>Patuxent</t>
  </si>
  <si>
    <t>Potomac</t>
  </si>
  <si>
    <t>Rappahannock</t>
  </si>
  <si>
    <t>Upper Bay</t>
  </si>
  <si>
    <t>Upper East</t>
  </si>
  <si>
    <t>Upper West</t>
  </si>
  <si>
    <t>York</t>
  </si>
  <si>
    <t>Year</t>
  </si>
  <si>
    <t>CBPSEG</t>
  </si>
  <si>
    <t>BHI_SUBREGION</t>
  </si>
  <si>
    <t>BSHOH</t>
  </si>
  <si>
    <t>CB1TF</t>
  </si>
  <si>
    <t>CB2OH</t>
  </si>
  <si>
    <t>CB3MH</t>
  </si>
  <si>
    <t>CB5MH</t>
  </si>
  <si>
    <t>CB7PH</t>
  </si>
  <si>
    <t>CB8PH</t>
  </si>
  <si>
    <t>CHOMH1</t>
  </si>
  <si>
    <t>CHOMH2</t>
  </si>
  <si>
    <t>CHSMH</t>
  </si>
  <si>
    <t>CRRMH</t>
  </si>
  <si>
    <t>ELKOH</t>
  </si>
  <si>
    <t>FSBMH</t>
  </si>
  <si>
    <t>JMSMH</t>
  </si>
  <si>
    <t>JMSPH</t>
  </si>
  <si>
    <t>JMSTF</t>
  </si>
  <si>
    <t>MANMH</t>
  </si>
  <si>
    <t>MOBPH</t>
  </si>
  <si>
    <t>PAXMH</t>
  </si>
  <si>
    <t>PAXTF</t>
  </si>
  <si>
    <t>PMKOH</t>
  </si>
  <si>
    <t>PMKTF</t>
  </si>
  <si>
    <t>POCMH</t>
  </si>
  <si>
    <t>POTMH</t>
  </si>
  <si>
    <t>POTTF</t>
  </si>
  <si>
    <t>RPPMH</t>
  </si>
  <si>
    <t>SASOH</t>
  </si>
  <si>
    <t>SBEMH</t>
  </si>
  <si>
    <t>SOUMH</t>
  </si>
  <si>
    <t>TANMH</t>
  </si>
  <si>
    <t>WSTMH</t>
  </si>
  <si>
    <t>YRKMH</t>
  </si>
  <si>
    <t>YRKPH</t>
  </si>
  <si>
    <t>State</t>
  </si>
  <si>
    <t>Stratum</t>
  </si>
  <si>
    <t>Site</t>
  </si>
  <si>
    <t>SUBSEG</t>
  </si>
  <si>
    <t>WATER_BODY</t>
  </si>
  <si>
    <t>BHI_REGION</t>
  </si>
  <si>
    <t>date</t>
  </si>
  <si>
    <t>botdepth</t>
  </si>
  <si>
    <t>bot_do</t>
  </si>
  <si>
    <t>bot_salinity</t>
  </si>
  <si>
    <t>bot_temp</t>
  </si>
  <si>
    <t>LATITUDE</t>
  </si>
  <si>
    <t>longitude</t>
  </si>
  <si>
    <t>siltclay</t>
  </si>
  <si>
    <t>sal_clas</t>
  </si>
  <si>
    <t>sed_clas</t>
  </si>
  <si>
    <t>salinity</t>
  </si>
  <si>
    <t>sediment</t>
  </si>
  <si>
    <t>ABUN_MSQ</t>
  </si>
  <si>
    <t>BIOM_MSQ</t>
  </si>
  <si>
    <t>ST_ABUN</t>
  </si>
  <si>
    <t>ST_BMAS</t>
  </si>
  <si>
    <t>B_IBI</t>
  </si>
  <si>
    <t>MD</t>
  </si>
  <si>
    <t>MET</t>
  </si>
  <si>
    <t>19401</t>
  </si>
  <si>
    <t>Manokin</t>
  </si>
  <si>
    <t>Lower Eastern Shore</t>
  </si>
  <si>
    <t>4</t>
  </si>
  <si>
    <t>2</t>
  </si>
  <si>
    <t>High Mesohaline</t>
  </si>
  <si>
    <t>Mud</t>
  </si>
  <si>
    <t>19402</t>
  </si>
  <si>
    <t>1</t>
  </si>
  <si>
    <t>Sand</t>
  </si>
  <si>
    <t>19403</t>
  </si>
  <si>
    <t>19404</t>
  </si>
  <si>
    <t>NANMH</t>
  </si>
  <si>
    <t>Nanticoke</t>
  </si>
  <si>
    <t>19405</t>
  </si>
  <si>
    <t>NANOH</t>
  </si>
  <si>
    <t>3</t>
  </si>
  <si>
    <t>Low Mesohaline</t>
  </si>
  <si>
    <t>19406</t>
  </si>
  <si>
    <t>Choptank Upper</t>
  </si>
  <si>
    <t>19407</t>
  </si>
  <si>
    <t>19408</t>
  </si>
  <si>
    <t>19409</t>
  </si>
  <si>
    <t>19410</t>
  </si>
  <si>
    <t>19411</t>
  </si>
  <si>
    <t>19412</t>
  </si>
  <si>
    <t>Chester</t>
  </si>
  <si>
    <t>Upper Eastern Shore</t>
  </si>
  <si>
    <t>19413</t>
  </si>
  <si>
    <t>19414</t>
  </si>
  <si>
    <t>19415</t>
  </si>
  <si>
    <t>19416</t>
  </si>
  <si>
    <t>19417</t>
  </si>
  <si>
    <t>19418</t>
  </si>
  <si>
    <t>19419</t>
  </si>
  <si>
    <t>Sassafras</t>
  </si>
  <si>
    <t>Oligohaline</t>
  </si>
  <si>
    <t>19420</t>
  </si>
  <si>
    <t>19421</t>
  </si>
  <si>
    <t>Elk</t>
  </si>
  <si>
    <t>19422</t>
  </si>
  <si>
    <t>19423</t>
  </si>
  <si>
    <t>BOHOH</t>
  </si>
  <si>
    <t>Bohemia</t>
  </si>
  <si>
    <t>19424</t>
  </si>
  <si>
    <t>19425</t>
  </si>
  <si>
    <t>MMS</t>
  </si>
  <si>
    <t>19501</t>
  </si>
  <si>
    <t>Maryland mainstem</t>
  </si>
  <si>
    <t>Mid Bay Maryland</t>
  </si>
  <si>
    <t>5</t>
  </si>
  <si>
    <t>Polyhaline</t>
  </si>
  <si>
    <t>19502</t>
  </si>
  <si>
    <t>Pocomoke</t>
  </si>
  <si>
    <t>Tangier Sound</t>
  </si>
  <si>
    <t>19504</t>
  </si>
  <si>
    <t>19505</t>
  </si>
  <si>
    <t>19506</t>
  </si>
  <si>
    <t>19507</t>
  </si>
  <si>
    <t>19508</t>
  </si>
  <si>
    <t>19509</t>
  </si>
  <si>
    <t>19510</t>
  </si>
  <si>
    <t>19511</t>
  </si>
  <si>
    <t>Fishing Bay</t>
  </si>
  <si>
    <t>19512</t>
  </si>
  <si>
    <t>19513</t>
  </si>
  <si>
    <t>19514</t>
  </si>
  <si>
    <t>19515</t>
  </si>
  <si>
    <t>19516</t>
  </si>
  <si>
    <t>CB4MH</t>
  </si>
  <si>
    <t>19517</t>
  </si>
  <si>
    <t>19518</t>
  </si>
  <si>
    <t>19519</t>
  </si>
  <si>
    <t>Choptank Lower</t>
  </si>
  <si>
    <t>19520</t>
  </si>
  <si>
    <t>19521</t>
  </si>
  <si>
    <t>EASMH</t>
  </si>
  <si>
    <t>Eastern Bay</t>
  </si>
  <si>
    <t>19522</t>
  </si>
  <si>
    <t>19523</t>
  </si>
  <si>
    <t>19524</t>
  </si>
  <si>
    <t>19525</t>
  </si>
  <si>
    <t>19526</t>
  </si>
  <si>
    <t>MWT</t>
  </si>
  <si>
    <t>19301</t>
  </si>
  <si>
    <t>West</t>
  </si>
  <si>
    <t>Lower Western Shore</t>
  </si>
  <si>
    <t>19302</t>
  </si>
  <si>
    <t>19303</t>
  </si>
  <si>
    <t>19304</t>
  </si>
  <si>
    <t>RHDMH</t>
  </si>
  <si>
    <t>Rhode</t>
  </si>
  <si>
    <t>19305</t>
  </si>
  <si>
    <t>South</t>
  </si>
  <si>
    <t>19306</t>
  </si>
  <si>
    <t>19307</t>
  </si>
  <si>
    <t>19308</t>
  </si>
  <si>
    <t>19309</t>
  </si>
  <si>
    <t>19310</t>
  </si>
  <si>
    <t>SEVMH</t>
  </si>
  <si>
    <t>Severn</t>
  </si>
  <si>
    <t>19311</t>
  </si>
  <si>
    <t>19312</t>
  </si>
  <si>
    <t>MAGMH</t>
  </si>
  <si>
    <t>Magothy</t>
  </si>
  <si>
    <t>19314</t>
  </si>
  <si>
    <t>19315</t>
  </si>
  <si>
    <t>19316</t>
  </si>
  <si>
    <t>PATMH</t>
  </si>
  <si>
    <t>Patapsco-Back</t>
  </si>
  <si>
    <t>Patapsco/Back River</t>
  </si>
  <si>
    <t>19317</t>
  </si>
  <si>
    <t>19318</t>
  </si>
  <si>
    <t>19319</t>
  </si>
  <si>
    <t>19320</t>
  </si>
  <si>
    <t>19321</t>
  </si>
  <si>
    <t>19322</t>
  </si>
  <si>
    <t>MIDOH</t>
  </si>
  <si>
    <t>Middle</t>
  </si>
  <si>
    <t>Upper Western Shore</t>
  </si>
  <si>
    <t>19323</t>
  </si>
  <si>
    <t>19324</t>
  </si>
  <si>
    <t>Bush</t>
  </si>
  <si>
    <t>19325</t>
  </si>
  <si>
    <t>19326</t>
  </si>
  <si>
    <t>PMR</t>
  </si>
  <si>
    <t>19101</t>
  </si>
  <si>
    <t>19102</t>
  </si>
  <si>
    <t>19103</t>
  </si>
  <si>
    <t>19104</t>
  </si>
  <si>
    <t>19105</t>
  </si>
  <si>
    <t>19106</t>
  </si>
  <si>
    <t>19107</t>
  </si>
  <si>
    <t>19108</t>
  </si>
  <si>
    <t>19109</t>
  </si>
  <si>
    <t>19110</t>
  </si>
  <si>
    <t>19111</t>
  </si>
  <si>
    <t>19112</t>
  </si>
  <si>
    <t>19113</t>
  </si>
  <si>
    <t>19114</t>
  </si>
  <si>
    <t>19116</t>
  </si>
  <si>
    <t>19117</t>
  </si>
  <si>
    <t>19118</t>
  </si>
  <si>
    <t>19119</t>
  </si>
  <si>
    <t>19120</t>
  </si>
  <si>
    <t>POTOH</t>
  </si>
  <si>
    <t>19121</t>
  </si>
  <si>
    <t>19123</t>
  </si>
  <si>
    <t>Tidal Fresh</t>
  </si>
  <si>
    <t>19124</t>
  </si>
  <si>
    <t>MATTF</t>
  </si>
  <si>
    <t>Mattawoman</t>
  </si>
  <si>
    <t>19125</t>
  </si>
  <si>
    <t>19126</t>
  </si>
  <si>
    <t>19127</t>
  </si>
  <si>
    <t>PXR</t>
  </si>
  <si>
    <t>19201</t>
  </si>
  <si>
    <t>19202</t>
  </si>
  <si>
    <t>19204</t>
  </si>
  <si>
    <t>19205</t>
  </si>
  <si>
    <t>19206</t>
  </si>
  <si>
    <t>19207</t>
  </si>
  <si>
    <t>19208</t>
  </si>
  <si>
    <t>19210</t>
  </si>
  <si>
    <t>19211</t>
  </si>
  <si>
    <t>19212</t>
  </si>
  <si>
    <t>19213</t>
  </si>
  <si>
    <t>19216</t>
  </si>
  <si>
    <t>19217</t>
  </si>
  <si>
    <t>19218</t>
  </si>
  <si>
    <t>19219</t>
  </si>
  <si>
    <t>19220</t>
  </si>
  <si>
    <t>19221</t>
  </si>
  <si>
    <t>19222</t>
  </si>
  <si>
    <t>PAXOH</t>
  </si>
  <si>
    <t>19223</t>
  </si>
  <si>
    <t>19224</t>
  </si>
  <si>
    <t>19225</t>
  </si>
  <si>
    <t>19227</t>
  </si>
  <si>
    <t>19228</t>
  </si>
  <si>
    <t>19229</t>
  </si>
  <si>
    <t>19230</t>
  </si>
  <si>
    <t>UPB</t>
  </si>
  <si>
    <t>19601</t>
  </si>
  <si>
    <t>19602</t>
  </si>
  <si>
    <t>19603</t>
  </si>
  <si>
    <t>19604</t>
  </si>
  <si>
    <t>19605</t>
  </si>
  <si>
    <t>19606</t>
  </si>
  <si>
    <t>19607</t>
  </si>
  <si>
    <t>19608</t>
  </si>
  <si>
    <t>19609</t>
  </si>
  <si>
    <t>19610</t>
  </si>
  <si>
    <t>19611</t>
  </si>
  <si>
    <t>19612</t>
  </si>
  <si>
    <t>19613</t>
  </si>
  <si>
    <t>19614</t>
  </si>
  <si>
    <t>19615</t>
  </si>
  <si>
    <t>19616</t>
  </si>
  <si>
    <t>19618</t>
  </si>
  <si>
    <t>19619</t>
  </si>
  <si>
    <t>19620</t>
  </si>
  <si>
    <t>19621</t>
  </si>
  <si>
    <t>19622</t>
  </si>
  <si>
    <t>19623</t>
  </si>
  <si>
    <t>19624</t>
  </si>
  <si>
    <t>19625</t>
  </si>
  <si>
    <t>NORTF</t>
  </si>
  <si>
    <t>Northeast</t>
  </si>
  <si>
    <t>Northeast River</t>
  </si>
  <si>
    <t>19626</t>
  </si>
  <si>
    <t>VA</t>
  </si>
  <si>
    <t>JAM</t>
  </si>
  <si>
    <t>19J01</t>
  </si>
  <si>
    <t>James River</t>
  </si>
  <si>
    <t>19J02</t>
  </si>
  <si>
    <t>19J03</t>
  </si>
  <si>
    <t>19J04</t>
  </si>
  <si>
    <t>EBEMH</t>
  </si>
  <si>
    <t>Eastern Branch</t>
  </si>
  <si>
    <t>Elizabeth River</t>
  </si>
  <si>
    <t>19J05</t>
  </si>
  <si>
    <t>Southern Branch</t>
  </si>
  <si>
    <t>19J06</t>
  </si>
  <si>
    <t>19J07</t>
  </si>
  <si>
    <t>19J08</t>
  </si>
  <si>
    <t>19J09</t>
  </si>
  <si>
    <t>19J10</t>
  </si>
  <si>
    <t>19J11</t>
  </si>
  <si>
    <t>19J12</t>
  </si>
  <si>
    <t>19J13</t>
  </si>
  <si>
    <t>19J14</t>
  </si>
  <si>
    <t>19J15</t>
  </si>
  <si>
    <t>19J16</t>
  </si>
  <si>
    <t>19J17</t>
  </si>
  <si>
    <t>19J18</t>
  </si>
  <si>
    <t>JMSOH</t>
  </si>
  <si>
    <t>19J19</t>
  </si>
  <si>
    <t>19J20</t>
  </si>
  <si>
    <t>19J21</t>
  </si>
  <si>
    <t>19J22</t>
  </si>
  <si>
    <t>19J23</t>
  </si>
  <si>
    <t>19J25</t>
  </si>
  <si>
    <t>19J27</t>
  </si>
  <si>
    <t>CHKOH</t>
  </si>
  <si>
    <t>Chickahominy</t>
  </si>
  <si>
    <t>RAP</t>
  </si>
  <si>
    <t>19R01</t>
  </si>
  <si>
    <t>Rappahannock River</t>
  </si>
  <si>
    <t>19R02</t>
  </si>
  <si>
    <t>19R03</t>
  </si>
  <si>
    <t>19R04</t>
  </si>
  <si>
    <t>19R05</t>
  </si>
  <si>
    <t>19R06</t>
  </si>
  <si>
    <t>Corrotoman</t>
  </si>
  <si>
    <t>19R07</t>
  </si>
  <si>
    <t>19R08</t>
  </si>
  <si>
    <t>19R09</t>
  </si>
  <si>
    <t>19R10</t>
  </si>
  <si>
    <t>19R11</t>
  </si>
  <si>
    <t>19R12</t>
  </si>
  <si>
    <t>19R13</t>
  </si>
  <si>
    <t>19R14</t>
  </si>
  <si>
    <t>19R15</t>
  </si>
  <si>
    <t>19R16</t>
  </si>
  <si>
    <t>19R17</t>
  </si>
  <si>
    <t>19R19</t>
  </si>
  <si>
    <t>19R20</t>
  </si>
  <si>
    <t>19R21</t>
  </si>
  <si>
    <t>19R22</t>
  </si>
  <si>
    <t>19R23</t>
  </si>
  <si>
    <t>19R24</t>
  </si>
  <si>
    <t>RPPOH</t>
  </si>
  <si>
    <t>19R25</t>
  </si>
  <si>
    <t>RPPTF</t>
  </si>
  <si>
    <t>19R26</t>
  </si>
  <si>
    <t>VBY</t>
  </si>
  <si>
    <t>19M01</t>
  </si>
  <si>
    <t>Virginia Bay Mainstem</t>
  </si>
  <si>
    <t>19M02</t>
  </si>
  <si>
    <t>19M03</t>
  </si>
  <si>
    <t>19M04</t>
  </si>
  <si>
    <t>19M05</t>
  </si>
  <si>
    <t>19M06</t>
  </si>
  <si>
    <t>19M07</t>
  </si>
  <si>
    <t>Mobjack Bay</t>
  </si>
  <si>
    <t>19M08</t>
  </si>
  <si>
    <t>19M09</t>
  </si>
  <si>
    <t>19M10</t>
  </si>
  <si>
    <t>19M11</t>
  </si>
  <si>
    <t>19M12</t>
  </si>
  <si>
    <t>19M13</t>
  </si>
  <si>
    <t>19M14</t>
  </si>
  <si>
    <t>19M15</t>
  </si>
  <si>
    <t>19M16</t>
  </si>
  <si>
    <t>Mid Bay Virginia</t>
  </si>
  <si>
    <t>19M17</t>
  </si>
  <si>
    <t>19M18</t>
  </si>
  <si>
    <t>19M19</t>
  </si>
  <si>
    <t>19M21</t>
  </si>
  <si>
    <t>19M22</t>
  </si>
  <si>
    <t>Pocomoke Sound</t>
  </si>
  <si>
    <t>19M23</t>
  </si>
  <si>
    <t>19M24</t>
  </si>
  <si>
    <t>19M25</t>
  </si>
  <si>
    <t>19M26</t>
  </si>
  <si>
    <t>YRK</t>
  </si>
  <si>
    <t>19Y01</t>
  </si>
  <si>
    <t>York River</t>
  </si>
  <si>
    <t>19Y02</t>
  </si>
  <si>
    <t>19Y03</t>
  </si>
  <si>
    <t>19Y04</t>
  </si>
  <si>
    <t>19Y05</t>
  </si>
  <si>
    <t>19Y06</t>
  </si>
  <si>
    <t>19Y07</t>
  </si>
  <si>
    <t>19Y08</t>
  </si>
  <si>
    <t>19Y09</t>
  </si>
  <si>
    <t>19Y10</t>
  </si>
  <si>
    <t>19Y11</t>
  </si>
  <si>
    <t>19Y12</t>
  </si>
  <si>
    <t>19Y13</t>
  </si>
  <si>
    <t>19Y14</t>
  </si>
  <si>
    <t>19Y15</t>
  </si>
  <si>
    <t>19Y17</t>
  </si>
  <si>
    <t>19Y18</t>
  </si>
  <si>
    <t>19Y19</t>
  </si>
  <si>
    <t>19Y20</t>
  </si>
  <si>
    <t>19Y21</t>
  </si>
  <si>
    <t>MPNTF</t>
  </si>
  <si>
    <t>Mattaponi River</t>
  </si>
  <si>
    <t>19Y22</t>
  </si>
  <si>
    <t>19Y23</t>
  </si>
  <si>
    <t>Pamunkey</t>
  </si>
  <si>
    <t>19Y24</t>
  </si>
  <si>
    <t>19Y25</t>
  </si>
  <si>
    <t>19Y26</t>
  </si>
  <si>
    <t>SUBR_num</t>
  </si>
  <si>
    <t>Area_km2</t>
  </si>
  <si>
    <t>meet</t>
  </si>
  <si>
    <t>fail</t>
  </si>
  <si>
    <t>nobs</t>
  </si>
  <si>
    <t>SE_for_meet</t>
  </si>
  <si>
    <t>Total_Area_km2</t>
  </si>
  <si>
    <t>p_area</t>
  </si>
  <si>
    <t>variance</t>
  </si>
  <si>
    <t>SE</t>
  </si>
  <si>
    <t>pct_meet</t>
  </si>
  <si>
    <t>km2_meet</t>
  </si>
  <si>
    <t>pct_fail</t>
  </si>
  <si>
    <t>N East Tribs</t>
  </si>
  <si>
    <t>S East Tribs</t>
  </si>
  <si>
    <t>N West Tribs</t>
  </si>
  <si>
    <t>S West Tribs</t>
  </si>
  <si>
    <t>Deep Trough</t>
  </si>
  <si>
    <t>percent achieving goal</t>
  </si>
  <si>
    <t>pct_bad</t>
  </si>
  <si>
    <t>one_std_error</t>
  </si>
  <si>
    <t>var_sqsm</t>
  </si>
  <si>
    <t>areagood</t>
  </si>
  <si>
    <t>area_bad</t>
  </si>
  <si>
    <t>areaebay</t>
  </si>
  <si>
    <t>areabad_CL</t>
  </si>
  <si>
    <t>AB_minuserr</t>
  </si>
  <si>
    <t>Benthic Index of Biotic Integrity</t>
  </si>
  <si>
    <t>percent of total Chesapeake Bay areas sampled achieving goal</t>
  </si>
  <si>
    <t>Source:  Roberto Llanso, Versar, Inc.</t>
  </si>
  <si>
    <t xml:space="preserve">Contact: </t>
  </si>
  <si>
    <t>ave</t>
  </si>
  <si>
    <t>max</t>
  </si>
  <si>
    <t>min</t>
  </si>
  <si>
    <t>median</t>
  </si>
  <si>
    <t>   0.001534674</t>
  </si>
  <si>
    <t>Jackie Johnson, Interstate Commission on the Potomac River Basin</t>
  </si>
  <si>
    <t>410-267-5729</t>
  </si>
  <si>
    <t>410-740-6052</t>
  </si>
  <si>
    <t>jjohnson@chesapeakebay.net</t>
  </si>
  <si>
    <t>llansoro@versar.com</t>
  </si>
  <si>
    <t>updated 3/6/2013</t>
  </si>
  <si>
    <t>AB_plus_err</t>
  </si>
  <si>
    <t>n_pass</t>
  </si>
  <si>
    <t>pect_pass</t>
  </si>
  <si>
    <t>area_seg</t>
  </si>
  <si>
    <t>area_whole_bay</t>
  </si>
  <si>
    <t>pct_area_sample_region</t>
  </si>
  <si>
    <t>area_seg_pass</t>
  </si>
  <si>
    <t>md_area</t>
  </si>
  <si>
    <t>va_area</t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</si>
</sst>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0.0"/>
    <numFmt numFmtId="165" formatCode="0.000000"/>
    <numFmt numFmtId="166" formatCode="#,##0.000000"/>
  </numFmts>
  <fonts count="9">
    <font>
      <sz val="11"/>
      <color theme="1"/>
      <name val="Calibri"/>
      <family val="2"/>
      <scheme val="minor"/>
    </font>
    <font>
      <sz val="11"/>
      <color indexed="8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8"/>
      <name val="SAS Monospace"/>
      <family val="3"/>
    </font>
    <font>
      <sz val="12"/>
      <color theme="1"/>
      <name val="Calibri"/>
      <family val="2"/>
    </font>
    <font>
      <sz val="10"/>
      <color theme="1"/>
      <name val="Arial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6">
    <xf numFmtId="0" fontId="0" fillId="0" borderId="0"/>
    <xf numFmtId="0" fontId="2" fillId="0" borderId="0"/>
    <xf numFmtId="43" fontId="3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2" fillId="0" borderId="0"/>
  </cellStyleXfs>
  <cellXfs count="33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0" fontId="2" fillId="0" borderId="0" xfId="1"/>
    <xf numFmtId="0" fontId="0" fillId="0" borderId="0" xfId="0"/>
    <xf numFmtId="14" fontId="0" fillId="0" borderId="0" xfId="0" applyNumberFormat="1"/>
    <xf numFmtId="1" fontId="0" fillId="0" borderId="0" xfId="0" applyNumberFormat="1"/>
    <xf numFmtId="164" fontId="0" fillId="0" borderId="0" xfId="0" applyNumberFormat="1"/>
    <xf numFmtId="0" fontId="0" fillId="0" borderId="0" xfId="0" applyAlignment="1">
      <alignment wrapText="1"/>
    </xf>
    <xf numFmtId="165" fontId="0" fillId="0" borderId="0" xfId="0" applyNumberFormat="1"/>
    <xf numFmtId="3" fontId="0" fillId="0" borderId="0" xfId="0" applyNumberFormat="1"/>
    <xf numFmtId="3" fontId="4" fillId="0" borderId="0" xfId="0" applyNumberFormat="1" applyFont="1"/>
    <xf numFmtId="0" fontId="5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5" fillId="0" borderId="0" xfId="0" applyFont="1" applyAlignment="1">
      <alignment horizontal="right" wrapText="1"/>
    </xf>
    <xf numFmtId="0" fontId="7" fillId="0" borderId="0" xfId="0" applyFont="1" applyAlignment="1">
      <alignment horizontal="right" wrapText="1"/>
    </xf>
    <xf numFmtId="3" fontId="7" fillId="0" borderId="0" xfId="0" applyNumberFormat="1" applyFont="1" applyAlignment="1">
      <alignment horizontal="right" wrapText="1"/>
    </xf>
    <xf numFmtId="43" fontId="7" fillId="0" borderId="0" xfId="2" applyFont="1" applyAlignment="1">
      <alignment horizontal="right" wrapText="1"/>
    </xf>
    <xf numFmtId="0" fontId="8" fillId="0" borderId="0" xfId="3" applyAlignment="1" applyProtection="1"/>
    <xf numFmtId="166" fontId="0" fillId="0" borderId="0" xfId="0" applyNumberFormat="1"/>
    <xf numFmtId="166" fontId="7" fillId="0" borderId="0" xfId="0" applyNumberFormat="1" applyFont="1" applyAlignment="1">
      <alignment horizontal="right" wrapText="1"/>
    </xf>
    <xf numFmtId="166" fontId="7" fillId="0" borderId="0" xfId="0" applyNumberFormat="1" applyFont="1" applyAlignment="1">
      <alignment horizontal="left" vertical="top" wrapText="1"/>
    </xf>
    <xf numFmtId="0" fontId="1" fillId="2" borderId="1" xfId="4" applyFont="1" applyFill="1" applyBorder="1" applyAlignment="1">
      <alignment horizontal="center"/>
    </xf>
    <xf numFmtId="0" fontId="1" fillId="0" borderId="2" xfId="4" applyFont="1" applyFill="1" applyBorder="1" applyAlignment="1">
      <alignment horizontal="right" wrapText="1"/>
    </xf>
    <xf numFmtId="0" fontId="1" fillId="0" borderId="2" xfId="4" applyFont="1" applyFill="1" applyBorder="1" applyAlignment="1">
      <alignment wrapText="1"/>
    </xf>
    <xf numFmtId="0" fontId="2" fillId="2" borderId="3" xfId="1" applyFont="1" applyFill="1" applyBorder="1" applyAlignment="1">
      <alignment horizontal="center"/>
    </xf>
    <xf numFmtId="10" fontId="2" fillId="2" borderId="3" xfId="1" applyNumberFormat="1" applyFont="1" applyFill="1" applyBorder="1" applyAlignment="1">
      <alignment horizontal="center"/>
    </xf>
    <xf numFmtId="10" fontId="0" fillId="0" borderId="0" xfId="0" applyNumberFormat="1"/>
    <xf numFmtId="0" fontId="1" fillId="0" borderId="2" xfId="5" applyFont="1" applyFill="1" applyBorder="1" applyAlignment="1">
      <alignment horizontal="right" wrapText="1"/>
    </xf>
    <xf numFmtId="0" fontId="2" fillId="0" borderId="0" xfId="5"/>
    <xf numFmtId="0" fontId="1" fillId="2" borderId="1" xfId="5" applyFont="1" applyFill="1" applyBorder="1" applyAlignment="1">
      <alignment horizontal="center" wrapText="1"/>
    </xf>
    <xf numFmtId="43" fontId="0" fillId="0" borderId="0" xfId="0" applyNumberFormat="1"/>
  </cellXfs>
  <cellStyles count="6">
    <cellStyle name="Comma" xfId="2" builtinId="3"/>
    <cellStyle name="Hyperlink" xfId="3" builtinId="8"/>
    <cellStyle name="Normal" xfId="0" builtinId="0"/>
    <cellStyle name="Normal_Sheet1" xfId="1"/>
    <cellStyle name="Normal_Sheet2" xfId="4"/>
    <cellStyle name="Normal_Sheet3" xfId="5"/>
  </cellStyles>
  <dxfs count="0"/>
  <tableStyles count="0" defaultTableStyle="TableStyleMedium2" defaultPivotStyle="PivotStyleLight16"/>
  <colors>
    <mruColors>
      <color rgb="FFFF99FF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hartsheet" Target="chartsheets/sheet3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2.xml"/><Relationship Id="rId7" Type="http://schemas.openxmlformats.org/officeDocument/2006/relationships/chartsheet" Target="chartsheets/sheet2.xml"/><Relationship Id="rId12" Type="http://schemas.openxmlformats.org/officeDocument/2006/relationships/styles" Target="styles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5.xml"/><Relationship Id="rId11" Type="http://schemas.openxmlformats.org/officeDocument/2006/relationships/theme" Target="theme/theme1.xml"/><Relationship Id="rId5" Type="http://schemas.openxmlformats.org/officeDocument/2006/relationships/worksheet" Target="worksheets/sheet4.xml"/><Relationship Id="rId10" Type="http://schemas.openxmlformats.org/officeDocument/2006/relationships/worksheet" Target="worksheets/sheet6.xml"/><Relationship Id="rId4" Type="http://schemas.openxmlformats.org/officeDocument/2006/relationships/worksheet" Target="worksheets/sheet3.xml"/><Relationship Id="rId9" Type="http://schemas.openxmlformats.org/officeDocument/2006/relationships/chartsheet" Target="chartsheets/sheet4.xml"/><Relationship Id="rId14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43"/>
  <c:chart>
    <c:title>
      <c:tx>
        <c:rich>
          <a:bodyPr/>
          <a:lstStyle/>
          <a:p>
            <a:pPr>
              <a:defRPr b="0"/>
            </a:pPr>
            <a:r>
              <a:rPr lang="en-US" b="0"/>
              <a:t>Bottom</a:t>
            </a:r>
            <a:r>
              <a:rPr lang="en-US" b="0" baseline="0"/>
              <a:t> Habitat</a:t>
            </a:r>
          </a:p>
          <a:p>
            <a:pPr>
              <a:defRPr b="0"/>
            </a:pPr>
            <a:r>
              <a:rPr lang="en-US" b="0" baseline="0"/>
              <a:t>Goal: 100% of Sites  with Score of  at least 3 (on a Scale of 1-5)</a:t>
            </a:r>
            <a:endParaRPr lang="en-US" b="0"/>
          </a:p>
        </c:rich>
      </c:tx>
    </c:title>
    <c:plotArea>
      <c:layout/>
      <c:barChart>
        <c:barDir val="col"/>
        <c:grouping val="clustered"/>
        <c:ser>
          <c:idx val="1"/>
          <c:order val="0"/>
          <c:tx>
            <c:strRef>
              <c:f>bay_wide!$B$1</c:f>
              <c:strCache>
                <c:ptCount val="1"/>
                <c:pt idx="0">
                  <c:v>percent achieving goal</c:v>
                </c:pt>
              </c:strCache>
            </c:strRef>
          </c:tx>
          <c:cat>
            <c:numRef>
              <c:f>bay_wide!$A$2:$A$18</c:f>
              <c:numCache>
                <c:formatCode>General</c:formatCode>
                <c:ptCount val="17"/>
                <c:pt idx="0">
                  <c:v>1996</c:v>
                </c:pt>
                <c:pt idx="1">
                  <c:v>1997</c:v>
                </c:pt>
                <c:pt idx="2">
                  <c:v>1998</c:v>
                </c:pt>
                <c:pt idx="3">
                  <c:v>1999</c:v>
                </c:pt>
                <c:pt idx="4">
                  <c:v>2000</c:v>
                </c:pt>
                <c:pt idx="5">
                  <c:v>2001</c:v>
                </c:pt>
                <c:pt idx="6">
                  <c:v>2002</c:v>
                </c:pt>
                <c:pt idx="7">
                  <c:v>2003</c:v>
                </c:pt>
                <c:pt idx="8">
                  <c:v>2004</c:v>
                </c:pt>
                <c:pt idx="9">
                  <c:v>2005</c:v>
                </c:pt>
                <c:pt idx="10">
                  <c:v>2006</c:v>
                </c:pt>
                <c:pt idx="11">
                  <c:v>2007</c:v>
                </c:pt>
                <c:pt idx="12">
                  <c:v>2008</c:v>
                </c:pt>
                <c:pt idx="13">
                  <c:v>2009</c:v>
                </c:pt>
                <c:pt idx="14">
                  <c:v>2010</c:v>
                </c:pt>
                <c:pt idx="15">
                  <c:v>2011</c:v>
                </c:pt>
                <c:pt idx="16">
                  <c:v>2012</c:v>
                </c:pt>
              </c:numCache>
            </c:numRef>
          </c:cat>
          <c:val>
            <c:numRef>
              <c:f>bay_wide!$B$2:$B$18</c:f>
              <c:numCache>
                <c:formatCode>0.0</c:formatCode>
                <c:ptCount val="17"/>
                <c:pt idx="0">
                  <c:v>52.4</c:v>
                </c:pt>
                <c:pt idx="1">
                  <c:v>49.3</c:v>
                </c:pt>
                <c:pt idx="2">
                  <c:v>42</c:v>
                </c:pt>
                <c:pt idx="3">
                  <c:v>49.7</c:v>
                </c:pt>
                <c:pt idx="4">
                  <c:v>50.8</c:v>
                </c:pt>
                <c:pt idx="5">
                  <c:v>47.8</c:v>
                </c:pt>
                <c:pt idx="6">
                  <c:v>46.8</c:v>
                </c:pt>
                <c:pt idx="7">
                  <c:v>41</c:v>
                </c:pt>
                <c:pt idx="8">
                  <c:v>52.7</c:v>
                </c:pt>
                <c:pt idx="9">
                  <c:v>41.2</c:v>
                </c:pt>
                <c:pt idx="10">
                  <c:v>40.799999999999997</c:v>
                </c:pt>
                <c:pt idx="11">
                  <c:v>42.2</c:v>
                </c:pt>
                <c:pt idx="12">
                  <c:v>41.5</c:v>
                </c:pt>
                <c:pt idx="13">
                  <c:v>56.1</c:v>
                </c:pt>
                <c:pt idx="14">
                  <c:v>49.2</c:v>
                </c:pt>
                <c:pt idx="15">
                  <c:v>44.9</c:v>
                </c:pt>
                <c:pt idx="16" formatCode="General">
                  <c:v>45.4</c:v>
                </c:pt>
              </c:numCache>
            </c:numRef>
          </c:val>
        </c:ser>
        <c:axId val="121195520"/>
        <c:axId val="157057792"/>
      </c:barChart>
      <c:catAx>
        <c:axId val="121195520"/>
        <c:scaling>
          <c:orientation val="minMax"/>
        </c:scaling>
        <c:axPos val="b"/>
        <c:numFmt formatCode="General" sourceLinked="1"/>
        <c:tickLblPos val="nextTo"/>
        <c:txPr>
          <a:bodyPr/>
          <a:lstStyle/>
          <a:p>
            <a:pPr>
              <a:defRPr sz="1400" b="1"/>
            </a:pPr>
            <a:endParaRPr lang="en-US"/>
          </a:p>
        </c:txPr>
        <c:crossAx val="157057792"/>
        <c:crosses val="autoZero"/>
        <c:auto val="1"/>
        <c:lblAlgn val="ctr"/>
        <c:lblOffset val="100"/>
      </c:catAx>
      <c:valAx>
        <c:axId val="157057792"/>
        <c:scaling>
          <c:orientation val="minMax"/>
          <c:max val="100"/>
        </c:scaling>
        <c:axPos val="l"/>
        <c:majorGridlines>
          <c:spPr>
            <a:ln>
              <a:solidFill>
                <a:schemeClr val="bg1"/>
              </a:solidFill>
            </a:ln>
          </c:spPr>
        </c:majorGridlines>
        <c:numFmt formatCode="0" sourceLinked="0"/>
        <c:tickLblPos val="nextTo"/>
        <c:txPr>
          <a:bodyPr/>
          <a:lstStyle/>
          <a:p>
            <a:pPr>
              <a:defRPr sz="1400" b="1"/>
            </a:pPr>
            <a:endParaRPr lang="en-US"/>
          </a:p>
        </c:txPr>
        <c:crossAx val="121195520"/>
        <c:crosses val="autoZero"/>
        <c:crossBetween val="between"/>
      </c:valAx>
    </c:plotArea>
    <c:plotVisOnly val="1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42"/>
  <c:chart>
    <c:title>
      <c:tx>
        <c:rich>
          <a:bodyPr/>
          <a:lstStyle/>
          <a:p>
            <a:pPr>
              <a:defRPr sz="2400"/>
            </a:pPr>
            <a:r>
              <a:rPr lang="en-US" sz="2400" b="1"/>
              <a:t>Mainstem</a:t>
            </a:r>
          </a:p>
        </c:rich>
      </c:tx>
      <c:layout/>
    </c:title>
    <c:plotArea>
      <c:layout/>
      <c:lineChart>
        <c:grouping val="standard"/>
        <c:ser>
          <c:idx val="1"/>
          <c:order val="0"/>
          <c:tx>
            <c:strRef>
              <c:f>by_trib_graphing!$B$1</c:f>
              <c:strCache>
                <c:ptCount val="1"/>
                <c:pt idx="0">
                  <c:v>Upper Bay</c:v>
                </c:pt>
              </c:strCache>
            </c:strRef>
          </c:tx>
          <c:spPr>
            <a:ln>
              <a:solidFill>
                <a:srgbClr val="FFFF00"/>
              </a:solidFill>
            </a:ln>
          </c:spPr>
          <c:marker>
            <c:spPr>
              <a:solidFill>
                <a:srgbClr val="FFFF00"/>
              </a:solidFill>
            </c:spPr>
          </c:marker>
          <c:cat>
            <c:numRef>
              <c:f>by_trib_graphing!$A$2:$A$18</c:f>
              <c:numCache>
                <c:formatCode>General</c:formatCode>
                <c:ptCount val="17"/>
                <c:pt idx="0">
                  <c:v>1996</c:v>
                </c:pt>
                <c:pt idx="1">
                  <c:v>1997</c:v>
                </c:pt>
                <c:pt idx="2">
                  <c:v>1998</c:v>
                </c:pt>
                <c:pt idx="3">
                  <c:v>1999</c:v>
                </c:pt>
                <c:pt idx="4">
                  <c:v>2000</c:v>
                </c:pt>
                <c:pt idx="5">
                  <c:v>2001</c:v>
                </c:pt>
                <c:pt idx="6">
                  <c:v>2002</c:v>
                </c:pt>
                <c:pt idx="7">
                  <c:v>2003</c:v>
                </c:pt>
                <c:pt idx="8">
                  <c:v>2004</c:v>
                </c:pt>
                <c:pt idx="9">
                  <c:v>2005</c:v>
                </c:pt>
                <c:pt idx="10">
                  <c:v>2006</c:v>
                </c:pt>
                <c:pt idx="11">
                  <c:v>2007</c:v>
                </c:pt>
                <c:pt idx="12">
                  <c:v>2008</c:v>
                </c:pt>
                <c:pt idx="13">
                  <c:v>2009</c:v>
                </c:pt>
                <c:pt idx="14">
                  <c:v>2010</c:v>
                </c:pt>
                <c:pt idx="15">
                  <c:v>2011</c:v>
                </c:pt>
                <c:pt idx="16">
                  <c:v>2012</c:v>
                </c:pt>
              </c:numCache>
            </c:numRef>
          </c:cat>
          <c:val>
            <c:numRef>
              <c:f>by_trib_graphing!$B$2:$B$18</c:f>
              <c:numCache>
                <c:formatCode>General</c:formatCode>
                <c:ptCount val="17"/>
                <c:pt idx="0">
                  <c:v>65.38</c:v>
                </c:pt>
                <c:pt idx="1">
                  <c:v>70.83</c:v>
                </c:pt>
                <c:pt idx="2">
                  <c:v>54.17</c:v>
                </c:pt>
                <c:pt idx="3">
                  <c:v>64</c:v>
                </c:pt>
                <c:pt idx="4">
                  <c:v>73.91</c:v>
                </c:pt>
                <c:pt idx="5">
                  <c:v>75</c:v>
                </c:pt>
                <c:pt idx="6">
                  <c:v>68</c:v>
                </c:pt>
                <c:pt idx="7">
                  <c:v>54.17</c:v>
                </c:pt>
                <c:pt idx="8">
                  <c:v>66.67</c:v>
                </c:pt>
                <c:pt idx="9">
                  <c:v>96</c:v>
                </c:pt>
                <c:pt idx="10">
                  <c:v>68</c:v>
                </c:pt>
                <c:pt idx="11">
                  <c:v>72</c:v>
                </c:pt>
                <c:pt idx="12">
                  <c:v>52</c:v>
                </c:pt>
                <c:pt idx="13">
                  <c:v>84</c:v>
                </c:pt>
                <c:pt idx="14">
                  <c:v>75</c:v>
                </c:pt>
                <c:pt idx="15">
                  <c:v>73.08</c:v>
                </c:pt>
                <c:pt idx="16">
                  <c:v>62.5</c:v>
                </c:pt>
              </c:numCache>
            </c:numRef>
          </c:val>
        </c:ser>
        <c:ser>
          <c:idx val="2"/>
          <c:order val="1"/>
          <c:tx>
            <c:strRef>
              <c:f>by_trib_graphing!$C$1</c:f>
              <c:strCache>
                <c:ptCount val="1"/>
                <c:pt idx="0">
                  <c:v>Mid Bay</c:v>
                </c:pt>
              </c:strCache>
            </c:strRef>
          </c:tx>
          <c:spPr>
            <a:ln>
              <a:solidFill>
                <a:srgbClr val="FF99FF"/>
              </a:solidFill>
            </a:ln>
          </c:spPr>
          <c:marker>
            <c:spPr>
              <a:solidFill>
                <a:srgbClr val="FF99FF"/>
              </a:solidFill>
            </c:spPr>
          </c:marker>
          <c:cat>
            <c:numRef>
              <c:f>by_trib_graphing!$A$2:$A$18</c:f>
              <c:numCache>
                <c:formatCode>General</c:formatCode>
                <c:ptCount val="17"/>
                <c:pt idx="0">
                  <c:v>1996</c:v>
                </c:pt>
                <c:pt idx="1">
                  <c:v>1997</c:v>
                </c:pt>
                <c:pt idx="2">
                  <c:v>1998</c:v>
                </c:pt>
                <c:pt idx="3">
                  <c:v>1999</c:v>
                </c:pt>
                <c:pt idx="4">
                  <c:v>2000</c:v>
                </c:pt>
                <c:pt idx="5">
                  <c:v>2001</c:v>
                </c:pt>
                <c:pt idx="6">
                  <c:v>2002</c:v>
                </c:pt>
                <c:pt idx="7">
                  <c:v>2003</c:v>
                </c:pt>
                <c:pt idx="8">
                  <c:v>2004</c:v>
                </c:pt>
                <c:pt idx="9">
                  <c:v>2005</c:v>
                </c:pt>
                <c:pt idx="10">
                  <c:v>2006</c:v>
                </c:pt>
                <c:pt idx="11">
                  <c:v>2007</c:v>
                </c:pt>
                <c:pt idx="12">
                  <c:v>2008</c:v>
                </c:pt>
                <c:pt idx="13">
                  <c:v>2009</c:v>
                </c:pt>
                <c:pt idx="14">
                  <c:v>2010</c:v>
                </c:pt>
                <c:pt idx="15">
                  <c:v>2011</c:v>
                </c:pt>
                <c:pt idx="16">
                  <c:v>2012</c:v>
                </c:pt>
              </c:numCache>
            </c:numRef>
          </c:cat>
          <c:val>
            <c:numRef>
              <c:f>by_trib_graphing!$C$2:$C$18</c:f>
              <c:numCache>
                <c:formatCode>General</c:formatCode>
                <c:ptCount val="17"/>
                <c:pt idx="0">
                  <c:v>12.5</c:v>
                </c:pt>
                <c:pt idx="1">
                  <c:v>36.36</c:v>
                </c:pt>
                <c:pt idx="2">
                  <c:v>12.5</c:v>
                </c:pt>
                <c:pt idx="3">
                  <c:v>57.89</c:v>
                </c:pt>
                <c:pt idx="4">
                  <c:v>25</c:v>
                </c:pt>
                <c:pt idx="5">
                  <c:v>56.25</c:v>
                </c:pt>
                <c:pt idx="6">
                  <c:v>30.77</c:v>
                </c:pt>
                <c:pt idx="7">
                  <c:v>33.33</c:v>
                </c:pt>
                <c:pt idx="8">
                  <c:v>43.75</c:v>
                </c:pt>
                <c:pt idx="9">
                  <c:v>15.79</c:v>
                </c:pt>
                <c:pt idx="10">
                  <c:v>31.58</c:v>
                </c:pt>
                <c:pt idx="11">
                  <c:v>11.11</c:v>
                </c:pt>
                <c:pt idx="12">
                  <c:v>44.44</c:v>
                </c:pt>
                <c:pt idx="13">
                  <c:v>50</c:v>
                </c:pt>
                <c:pt idx="14">
                  <c:v>21.43</c:v>
                </c:pt>
                <c:pt idx="15">
                  <c:v>26.67</c:v>
                </c:pt>
                <c:pt idx="16">
                  <c:v>21.4</c:v>
                </c:pt>
              </c:numCache>
            </c:numRef>
          </c:val>
        </c:ser>
        <c:ser>
          <c:idx val="3"/>
          <c:order val="2"/>
          <c:tx>
            <c:strRef>
              <c:f>by_trib_graphing!$D$1</c:f>
              <c:strCache>
                <c:ptCount val="1"/>
                <c:pt idx="0">
                  <c:v>Lower Bay</c:v>
                </c:pt>
              </c:strCache>
            </c:strRef>
          </c:tx>
          <c:spPr>
            <a:ln>
              <a:solidFill>
                <a:schemeClr val="accent3"/>
              </a:solidFill>
            </a:ln>
          </c:spPr>
          <c:marker>
            <c:spPr>
              <a:solidFill>
                <a:schemeClr val="accent3"/>
              </a:solidFill>
            </c:spPr>
          </c:marker>
          <c:cat>
            <c:numRef>
              <c:f>by_trib_graphing!$A$2:$A$18</c:f>
              <c:numCache>
                <c:formatCode>General</c:formatCode>
                <c:ptCount val="17"/>
                <c:pt idx="0">
                  <c:v>1996</c:v>
                </c:pt>
                <c:pt idx="1">
                  <c:v>1997</c:v>
                </c:pt>
                <c:pt idx="2">
                  <c:v>1998</c:v>
                </c:pt>
                <c:pt idx="3">
                  <c:v>1999</c:v>
                </c:pt>
                <c:pt idx="4">
                  <c:v>2000</c:v>
                </c:pt>
                <c:pt idx="5">
                  <c:v>2001</c:v>
                </c:pt>
                <c:pt idx="6">
                  <c:v>2002</c:v>
                </c:pt>
                <c:pt idx="7">
                  <c:v>2003</c:v>
                </c:pt>
                <c:pt idx="8">
                  <c:v>2004</c:v>
                </c:pt>
                <c:pt idx="9">
                  <c:v>2005</c:v>
                </c:pt>
                <c:pt idx="10">
                  <c:v>2006</c:v>
                </c:pt>
                <c:pt idx="11">
                  <c:v>2007</c:v>
                </c:pt>
                <c:pt idx="12">
                  <c:v>2008</c:v>
                </c:pt>
                <c:pt idx="13">
                  <c:v>2009</c:v>
                </c:pt>
                <c:pt idx="14">
                  <c:v>2010</c:v>
                </c:pt>
                <c:pt idx="15">
                  <c:v>2011</c:v>
                </c:pt>
                <c:pt idx="16">
                  <c:v>2012</c:v>
                </c:pt>
              </c:numCache>
            </c:numRef>
          </c:cat>
          <c:val>
            <c:numRef>
              <c:f>by_trib_graphing!$D$2:$D$18</c:f>
              <c:numCache>
                <c:formatCode>General</c:formatCode>
                <c:ptCount val="17"/>
                <c:pt idx="0">
                  <c:v>76.19</c:v>
                </c:pt>
                <c:pt idx="1">
                  <c:v>65</c:v>
                </c:pt>
                <c:pt idx="2">
                  <c:v>82.35</c:v>
                </c:pt>
                <c:pt idx="3">
                  <c:v>73.680000000000007</c:v>
                </c:pt>
                <c:pt idx="4">
                  <c:v>88.24</c:v>
                </c:pt>
                <c:pt idx="5">
                  <c:v>65</c:v>
                </c:pt>
                <c:pt idx="6">
                  <c:v>75</c:v>
                </c:pt>
                <c:pt idx="7">
                  <c:v>55.56</c:v>
                </c:pt>
                <c:pt idx="8">
                  <c:v>70</c:v>
                </c:pt>
                <c:pt idx="9">
                  <c:v>50</c:v>
                </c:pt>
                <c:pt idx="10">
                  <c:v>61.11</c:v>
                </c:pt>
                <c:pt idx="11">
                  <c:v>54.55</c:v>
                </c:pt>
                <c:pt idx="12">
                  <c:v>44.83</c:v>
                </c:pt>
                <c:pt idx="13">
                  <c:v>85</c:v>
                </c:pt>
                <c:pt idx="14">
                  <c:v>71.430000000000007</c:v>
                </c:pt>
                <c:pt idx="15">
                  <c:v>72.73</c:v>
                </c:pt>
                <c:pt idx="16">
                  <c:v>76.5</c:v>
                </c:pt>
              </c:numCache>
            </c:numRef>
          </c:val>
        </c:ser>
        <c:marker val="1"/>
        <c:axId val="160859648"/>
        <c:axId val="160861568"/>
      </c:lineChart>
      <c:catAx>
        <c:axId val="160859648"/>
        <c:scaling>
          <c:orientation val="minMax"/>
        </c:scaling>
        <c:axPos val="b"/>
        <c:numFmt formatCode="General" sourceLinked="1"/>
        <c:tickLblPos val="nextTo"/>
        <c:txPr>
          <a:bodyPr/>
          <a:lstStyle/>
          <a:p>
            <a:pPr>
              <a:defRPr sz="1400" b="1"/>
            </a:pPr>
            <a:endParaRPr lang="en-US"/>
          </a:p>
        </c:txPr>
        <c:crossAx val="160861568"/>
        <c:crosses val="autoZero"/>
        <c:auto val="1"/>
        <c:lblAlgn val="ctr"/>
        <c:lblOffset val="100"/>
      </c:catAx>
      <c:valAx>
        <c:axId val="160861568"/>
        <c:scaling>
          <c:orientation val="minMax"/>
          <c:max val="100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sz="1400" b="1"/>
            </a:pPr>
            <a:endParaRPr lang="en-US"/>
          </a:p>
        </c:txPr>
        <c:crossAx val="160859648"/>
        <c:crosses val="autoZero"/>
        <c:crossBetween val="between"/>
        <c:majorUnit val="10"/>
      </c:valAx>
    </c:plotArea>
    <c:legend>
      <c:legendPos val="b"/>
      <c:layout/>
      <c:txPr>
        <a:bodyPr/>
        <a:lstStyle/>
        <a:p>
          <a:pPr>
            <a:defRPr sz="1200" b="1"/>
          </a:pPr>
          <a:endParaRPr lang="en-US"/>
        </a:p>
      </c:txPr>
    </c:legend>
    <c:plotVisOnly val="1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42"/>
  <c:chart>
    <c:title>
      <c:tx>
        <c:rich>
          <a:bodyPr/>
          <a:lstStyle/>
          <a:p>
            <a:pPr>
              <a:defRPr/>
            </a:pPr>
            <a:r>
              <a:rPr lang="en-US"/>
              <a:t>Virginia</a:t>
            </a:r>
            <a:r>
              <a:rPr lang="en-US" baseline="0"/>
              <a:t> Tributaries</a:t>
            </a:r>
            <a:endParaRPr lang="en-US"/>
          </a:p>
        </c:rich>
      </c:tx>
      <c:layout/>
    </c:title>
    <c:plotArea>
      <c:layout/>
      <c:lineChart>
        <c:grouping val="standard"/>
        <c:ser>
          <c:idx val="0"/>
          <c:order val="0"/>
          <c:tx>
            <c:strRef>
              <c:f>by_trib_graphing!$E$1</c:f>
              <c:strCache>
                <c:ptCount val="1"/>
                <c:pt idx="0">
                  <c:v>Elizabeth</c:v>
                </c:pt>
              </c:strCache>
            </c:strRef>
          </c:tx>
          <c:spPr>
            <a:ln>
              <a:solidFill>
                <a:srgbClr val="FFFF00"/>
              </a:solidFill>
            </a:ln>
          </c:spPr>
          <c:marker>
            <c:spPr>
              <a:solidFill>
                <a:srgbClr val="FFFF00"/>
              </a:solidFill>
            </c:spPr>
          </c:marker>
          <c:cat>
            <c:numRef>
              <c:f>by_trib_graphing!$A$2:$A$18</c:f>
              <c:numCache>
                <c:formatCode>General</c:formatCode>
                <c:ptCount val="17"/>
                <c:pt idx="0">
                  <c:v>1996</c:v>
                </c:pt>
                <c:pt idx="1">
                  <c:v>1997</c:v>
                </c:pt>
                <c:pt idx="2">
                  <c:v>1998</c:v>
                </c:pt>
                <c:pt idx="3">
                  <c:v>1999</c:v>
                </c:pt>
                <c:pt idx="4">
                  <c:v>2000</c:v>
                </c:pt>
                <c:pt idx="5">
                  <c:v>2001</c:v>
                </c:pt>
                <c:pt idx="6">
                  <c:v>2002</c:v>
                </c:pt>
                <c:pt idx="7">
                  <c:v>2003</c:v>
                </c:pt>
                <c:pt idx="8">
                  <c:v>2004</c:v>
                </c:pt>
                <c:pt idx="9">
                  <c:v>2005</c:v>
                </c:pt>
                <c:pt idx="10">
                  <c:v>2006</c:v>
                </c:pt>
                <c:pt idx="11">
                  <c:v>2007</c:v>
                </c:pt>
                <c:pt idx="12">
                  <c:v>2008</c:v>
                </c:pt>
                <c:pt idx="13">
                  <c:v>2009</c:v>
                </c:pt>
                <c:pt idx="14">
                  <c:v>2010</c:v>
                </c:pt>
                <c:pt idx="15">
                  <c:v>2011</c:v>
                </c:pt>
                <c:pt idx="16">
                  <c:v>2012</c:v>
                </c:pt>
              </c:numCache>
            </c:numRef>
          </c:cat>
          <c:val>
            <c:numRef>
              <c:f>by_trib_graphing!$E$2:$E$18</c:f>
              <c:numCache>
                <c:formatCode>General</c:formatCode>
                <c:ptCount val="17"/>
                <c:pt idx="3">
                  <c:v>50</c:v>
                </c:pt>
                <c:pt idx="4">
                  <c:v>100</c:v>
                </c:pt>
                <c:pt idx="5">
                  <c:v>30.19</c:v>
                </c:pt>
                <c:pt idx="6">
                  <c:v>39.29</c:v>
                </c:pt>
                <c:pt idx="7">
                  <c:v>22.22</c:v>
                </c:pt>
                <c:pt idx="8">
                  <c:v>14.29</c:v>
                </c:pt>
                <c:pt idx="9">
                  <c:v>21.43</c:v>
                </c:pt>
                <c:pt idx="10">
                  <c:v>19.23</c:v>
                </c:pt>
                <c:pt idx="11">
                  <c:v>30.77</c:v>
                </c:pt>
                <c:pt idx="12">
                  <c:v>0</c:v>
                </c:pt>
                <c:pt idx="15">
                  <c:v>0</c:v>
                </c:pt>
                <c:pt idx="16">
                  <c:v>50</c:v>
                </c:pt>
              </c:numCache>
            </c:numRef>
          </c:val>
        </c:ser>
        <c:ser>
          <c:idx val="1"/>
          <c:order val="1"/>
          <c:tx>
            <c:strRef>
              <c:f>by_trib_graphing!$F$1</c:f>
              <c:strCache>
                <c:ptCount val="1"/>
                <c:pt idx="0">
                  <c:v>James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pPr>
              <a:solidFill>
                <a:srgbClr val="FF0000"/>
              </a:solidFill>
            </c:spPr>
          </c:marker>
          <c:cat>
            <c:numRef>
              <c:f>by_trib_graphing!$A$2:$A$18</c:f>
              <c:numCache>
                <c:formatCode>General</c:formatCode>
                <c:ptCount val="17"/>
                <c:pt idx="0">
                  <c:v>1996</c:v>
                </c:pt>
                <c:pt idx="1">
                  <c:v>1997</c:v>
                </c:pt>
                <c:pt idx="2">
                  <c:v>1998</c:v>
                </c:pt>
                <c:pt idx="3">
                  <c:v>1999</c:v>
                </c:pt>
                <c:pt idx="4">
                  <c:v>2000</c:v>
                </c:pt>
                <c:pt idx="5">
                  <c:v>2001</c:v>
                </c:pt>
                <c:pt idx="6">
                  <c:v>2002</c:v>
                </c:pt>
                <c:pt idx="7">
                  <c:v>2003</c:v>
                </c:pt>
                <c:pt idx="8">
                  <c:v>2004</c:v>
                </c:pt>
                <c:pt idx="9">
                  <c:v>2005</c:v>
                </c:pt>
                <c:pt idx="10">
                  <c:v>2006</c:v>
                </c:pt>
                <c:pt idx="11">
                  <c:v>2007</c:v>
                </c:pt>
                <c:pt idx="12">
                  <c:v>2008</c:v>
                </c:pt>
                <c:pt idx="13">
                  <c:v>2009</c:v>
                </c:pt>
                <c:pt idx="14">
                  <c:v>2010</c:v>
                </c:pt>
                <c:pt idx="15">
                  <c:v>2011</c:v>
                </c:pt>
                <c:pt idx="16">
                  <c:v>2012</c:v>
                </c:pt>
              </c:numCache>
            </c:numRef>
          </c:cat>
          <c:val>
            <c:numRef>
              <c:f>by_trib_graphing!$F$2:$F$18</c:f>
              <c:numCache>
                <c:formatCode>General</c:formatCode>
                <c:ptCount val="17"/>
                <c:pt idx="0">
                  <c:v>80</c:v>
                </c:pt>
                <c:pt idx="1">
                  <c:v>44</c:v>
                </c:pt>
                <c:pt idx="2">
                  <c:v>32</c:v>
                </c:pt>
                <c:pt idx="3">
                  <c:v>47.83</c:v>
                </c:pt>
                <c:pt idx="4">
                  <c:v>79.17</c:v>
                </c:pt>
                <c:pt idx="5">
                  <c:v>40.909999999999997</c:v>
                </c:pt>
                <c:pt idx="6">
                  <c:v>63.64</c:v>
                </c:pt>
                <c:pt idx="7">
                  <c:v>34.78</c:v>
                </c:pt>
                <c:pt idx="8">
                  <c:v>59.09</c:v>
                </c:pt>
                <c:pt idx="9">
                  <c:v>61.29</c:v>
                </c:pt>
                <c:pt idx="10">
                  <c:v>37.21</c:v>
                </c:pt>
                <c:pt idx="11">
                  <c:v>27.59</c:v>
                </c:pt>
                <c:pt idx="12">
                  <c:v>21.43</c:v>
                </c:pt>
                <c:pt idx="13">
                  <c:v>34.78</c:v>
                </c:pt>
                <c:pt idx="14">
                  <c:v>60</c:v>
                </c:pt>
                <c:pt idx="15">
                  <c:v>18.18</c:v>
                </c:pt>
                <c:pt idx="16">
                  <c:v>39.1</c:v>
                </c:pt>
              </c:numCache>
            </c:numRef>
          </c:val>
        </c:ser>
        <c:ser>
          <c:idx val="3"/>
          <c:order val="2"/>
          <c:tx>
            <c:strRef>
              <c:f>by_trib_graphing!$H$1</c:f>
              <c:strCache>
                <c:ptCount val="1"/>
                <c:pt idx="0">
                  <c:v>Lower East</c:v>
                </c:pt>
              </c:strCache>
            </c:strRef>
          </c:tx>
          <c:cat>
            <c:numRef>
              <c:f>by_trib_graphing!$A$2:$A$18</c:f>
              <c:numCache>
                <c:formatCode>General</c:formatCode>
                <c:ptCount val="17"/>
                <c:pt idx="0">
                  <c:v>1996</c:v>
                </c:pt>
                <c:pt idx="1">
                  <c:v>1997</c:v>
                </c:pt>
                <c:pt idx="2">
                  <c:v>1998</c:v>
                </c:pt>
                <c:pt idx="3">
                  <c:v>1999</c:v>
                </c:pt>
                <c:pt idx="4">
                  <c:v>2000</c:v>
                </c:pt>
                <c:pt idx="5">
                  <c:v>2001</c:v>
                </c:pt>
                <c:pt idx="6">
                  <c:v>2002</c:v>
                </c:pt>
                <c:pt idx="7">
                  <c:v>2003</c:v>
                </c:pt>
                <c:pt idx="8">
                  <c:v>2004</c:v>
                </c:pt>
                <c:pt idx="9">
                  <c:v>2005</c:v>
                </c:pt>
                <c:pt idx="10">
                  <c:v>2006</c:v>
                </c:pt>
                <c:pt idx="11">
                  <c:v>2007</c:v>
                </c:pt>
                <c:pt idx="12">
                  <c:v>2008</c:v>
                </c:pt>
                <c:pt idx="13">
                  <c:v>2009</c:v>
                </c:pt>
                <c:pt idx="14">
                  <c:v>2010</c:v>
                </c:pt>
                <c:pt idx="15">
                  <c:v>2011</c:v>
                </c:pt>
                <c:pt idx="16">
                  <c:v>2012</c:v>
                </c:pt>
              </c:numCache>
            </c:numRef>
          </c:cat>
          <c:val>
            <c:numRef>
              <c:f>by_trib_graphing!$H$2:$H$18</c:f>
              <c:numCache>
                <c:formatCode>General</c:formatCode>
                <c:ptCount val="17"/>
                <c:pt idx="0">
                  <c:v>66.67</c:v>
                </c:pt>
                <c:pt idx="1">
                  <c:v>78.95</c:v>
                </c:pt>
                <c:pt idx="2">
                  <c:v>68.180000000000007</c:v>
                </c:pt>
                <c:pt idx="3">
                  <c:v>52.63</c:v>
                </c:pt>
                <c:pt idx="4">
                  <c:v>51.85</c:v>
                </c:pt>
                <c:pt idx="5">
                  <c:v>61.11</c:v>
                </c:pt>
                <c:pt idx="6">
                  <c:v>45.83</c:v>
                </c:pt>
                <c:pt idx="7">
                  <c:v>54.17</c:v>
                </c:pt>
                <c:pt idx="8">
                  <c:v>61.9</c:v>
                </c:pt>
                <c:pt idx="9">
                  <c:v>56.25</c:v>
                </c:pt>
                <c:pt idx="10">
                  <c:v>76.92</c:v>
                </c:pt>
                <c:pt idx="11">
                  <c:v>38.1</c:v>
                </c:pt>
                <c:pt idx="12">
                  <c:v>54.17</c:v>
                </c:pt>
                <c:pt idx="13">
                  <c:v>41.67</c:v>
                </c:pt>
                <c:pt idx="14">
                  <c:v>50</c:v>
                </c:pt>
                <c:pt idx="15">
                  <c:v>27.78</c:v>
                </c:pt>
                <c:pt idx="16">
                  <c:v>80.400000000000006</c:v>
                </c:pt>
              </c:numCache>
            </c:numRef>
          </c:val>
        </c:ser>
        <c:ser>
          <c:idx val="4"/>
          <c:order val="3"/>
          <c:tx>
            <c:strRef>
              <c:f>by_trib_graphing!$I$1</c:f>
              <c:strCache>
                <c:ptCount val="1"/>
                <c:pt idx="0">
                  <c:v>Lower West</c:v>
                </c:pt>
              </c:strCache>
            </c:strRef>
          </c:tx>
          <c:cat>
            <c:numRef>
              <c:f>by_trib_graphing!$A$2:$A$18</c:f>
              <c:numCache>
                <c:formatCode>General</c:formatCode>
                <c:ptCount val="17"/>
                <c:pt idx="0">
                  <c:v>1996</c:v>
                </c:pt>
                <c:pt idx="1">
                  <c:v>1997</c:v>
                </c:pt>
                <c:pt idx="2">
                  <c:v>1998</c:v>
                </c:pt>
                <c:pt idx="3">
                  <c:v>1999</c:v>
                </c:pt>
                <c:pt idx="4">
                  <c:v>2000</c:v>
                </c:pt>
                <c:pt idx="5">
                  <c:v>2001</c:v>
                </c:pt>
                <c:pt idx="6">
                  <c:v>2002</c:v>
                </c:pt>
                <c:pt idx="7">
                  <c:v>2003</c:v>
                </c:pt>
                <c:pt idx="8">
                  <c:v>2004</c:v>
                </c:pt>
                <c:pt idx="9">
                  <c:v>2005</c:v>
                </c:pt>
                <c:pt idx="10">
                  <c:v>2006</c:v>
                </c:pt>
                <c:pt idx="11">
                  <c:v>2007</c:v>
                </c:pt>
                <c:pt idx="12">
                  <c:v>2008</c:v>
                </c:pt>
                <c:pt idx="13">
                  <c:v>2009</c:v>
                </c:pt>
                <c:pt idx="14">
                  <c:v>2010</c:v>
                </c:pt>
                <c:pt idx="15">
                  <c:v>2011</c:v>
                </c:pt>
                <c:pt idx="16">
                  <c:v>2012</c:v>
                </c:pt>
              </c:numCache>
            </c:numRef>
          </c:cat>
          <c:val>
            <c:numRef>
              <c:f>by_trib_graphing!$I$2:$I$18</c:f>
              <c:numCache>
                <c:formatCode>General</c:formatCode>
                <c:ptCount val="17"/>
                <c:pt idx="0">
                  <c:v>55.56</c:v>
                </c:pt>
                <c:pt idx="1">
                  <c:v>50</c:v>
                </c:pt>
                <c:pt idx="2">
                  <c:v>50</c:v>
                </c:pt>
                <c:pt idx="3">
                  <c:v>60</c:v>
                </c:pt>
                <c:pt idx="4">
                  <c:v>40</c:v>
                </c:pt>
                <c:pt idx="5">
                  <c:v>61.54</c:v>
                </c:pt>
                <c:pt idx="6">
                  <c:v>28.57</c:v>
                </c:pt>
                <c:pt idx="7">
                  <c:v>18.18</c:v>
                </c:pt>
                <c:pt idx="8">
                  <c:v>30</c:v>
                </c:pt>
                <c:pt idx="9">
                  <c:v>50</c:v>
                </c:pt>
                <c:pt idx="10">
                  <c:v>14.29</c:v>
                </c:pt>
                <c:pt idx="11">
                  <c:v>10</c:v>
                </c:pt>
                <c:pt idx="12">
                  <c:v>16.670000000000002</c:v>
                </c:pt>
                <c:pt idx="13">
                  <c:v>33.33</c:v>
                </c:pt>
                <c:pt idx="14">
                  <c:v>0</c:v>
                </c:pt>
                <c:pt idx="15">
                  <c:v>75</c:v>
                </c:pt>
                <c:pt idx="16">
                  <c:v>20</c:v>
                </c:pt>
              </c:numCache>
            </c:numRef>
          </c:val>
        </c:ser>
        <c:ser>
          <c:idx val="2"/>
          <c:order val="4"/>
          <c:tx>
            <c:strRef>
              <c:f>by_trib_graphing!$G$1</c:f>
              <c:strCache>
                <c:ptCount val="1"/>
                <c:pt idx="0">
                  <c:v>Rappahannock</c:v>
                </c:pt>
              </c:strCache>
            </c:strRef>
          </c:tx>
          <c:spPr>
            <a:ln>
              <a:solidFill>
                <a:srgbClr val="92D050"/>
              </a:solidFill>
            </a:ln>
          </c:spPr>
          <c:marker>
            <c:spPr>
              <a:solidFill>
                <a:srgbClr val="92D050"/>
              </a:solidFill>
            </c:spPr>
          </c:marker>
          <c:cat>
            <c:numRef>
              <c:f>by_trib_graphing!$A$2:$A$18</c:f>
              <c:numCache>
                <c:formatCode>General</c:formatCode>
                <c:ptCount val="17"/>
                <c:pt idx="0">
                  <c:v>1996</c:v>
                </c:pt>
                <c:pt idx="1">
                  <c:v>1997</c:v>
                </c:pt>
                <c:pt idx="2">
                  <c:v>1998</c:v>
                </c:pt>
                <c:pt idx="3">
                  <c:v>1999</c:v>
                </c:pt>
                <c:pt idx="4">
                  <c:v>2000</c:v>
                </c:pt>
                <c:pt idx="5">
                  <c:v>2001</c:v>
                </c:pt>
                <c:pt idx="6">
                  <c:v>2002</c:v>
                </c:pt>
                <c:pt idx="7">
                  <c:v>2003</c:v>
                </c:pt>
                <c:pt idx="8">
                  <c:v>2004</c:v>
                </c:pt>
                <c:pt idx="9">
                  <c:v>2005</c:v>
                </c:pt>
                <c:pt idx="10">
                  <c:v>2006</c:v>
                </c:pt>
                <c:pt idx="11">
                  <c:v>2007</c:v>
                </c:pt>
                <c:pt idx="12">
                  <c:v>2008</c:v>
                </c:pt>
                <c:pt idx="13">
                  <c:v>2009</c:v>
                </c:pt>
                <c:pt idx="14">
                  <c:v>2010</c:v>
                </c:pt>
                <c:pt idx="15">
                  <c:v>2011</c:v>
                </c:pt>
                <c:pt idx="16">
                  <c:v>2012</c:v>
                </c:pt>
              </c:numCache>
            </c:numRef>
          </c:cat>
          <c:val>
            <c:numRef>
              <c:f>by_trib_graphing!$G$2:$G$18</c:f>
              <c:numCache>
                <c:formatCode>General</c:formatCode>
                <c:ptCount val="17"/>
                <c:pt idx="0">
                  <c:v>52</c:v>
                </c:pt>
                <c:pt idx="1">
                  <c:v>40</c:v>
                </c:pt>
                <c:pt idx="2">
                  <c:v>40</c:v>
                </c:pt>
                <c:pt idx="3">
                  <c:v>28</c:v>
                </c:pt>
                <c:pt idx="4">
                  <c:v>24</c:v>
                </c:pt>
                <c:pt idx="5">
                  <c:v>60</c:v>
                </c:pt>
                <c:pt idx="6">
                  <c:v>56</c:v>
                </c:pt>
                <c:pt idx="7">
                  <c:v>48</c:v>
                </c:pt>
                <c:pt idx="8">
                  <c:v>52</c:v>
                </c:pt>
                <c:pt idx="9">
                  <c:v>12.9</c:v>
                </c:pt>
                <c:pt idx="10">
                  <c:v>30</c:v>
                </c:pt>
                <c:pt idx="11">
                  <c:v>10.34</c:v>
                </c:pt>
                <c:pt idx="12">
                  <c:v>25</c:v>
                </c:pt>
                <c:pt idx="13">
                  <c:v>28</c:v>
                </c:pt>
                <c:pt idx="14">
                  <c:v>23.08</c:v>
                </c:pt>
                <c:pt idx="15">
                  <c:v>24</c:v>
                </c:pt>
                <c:pt idx="16">
                  <c:v>28</c:v>
                </c:pt>
              </c:numCache>
            </c:numRef>
          </c:val>
        </c:ser>
        <c:ser>
          <c:idx val="5"/>
          <c:order val="5"/>
          <c:tx>
            <c:strRef>
              <c:f>by_trib_graphing!$J$1</c:f>
              <c:strCache>
                <c:ptCount val="1"/>
                <c:pt idx="0">
                  <c:v>York</c:v>
                </c:pt>
              </c:strCache>
            </c:strRef>
          </c:tx>
          <c:cat>
            <c:numRef>
              <c:f>by_trib_graphing!$A$2:$A$18</c:f>
              <c:numCache>
                <c:formatCode>General</c:formatCode>
                <c:ptCount val="17"/>
                <c:pt idx="0">
                  <c:v>1996</c:v>
                </c:pt>
                <c:pt idx="1">
                  <c:v>1997</c:v>
                </c:pt>
                <c:pt idx="2">
                  <c:v>1998</c:v>
                </c:pt>
                <c:pt idx="3">
                  <c:v>1999</c:v>
                </c:pt>
                <c:pt idx="4">
                  <c:v>2000</c:v>
                </c:pt>
                <c:pt idx="5">
                  <c:v>2001</c:v>
                </c:pt>
                <c:pt idx="6">
                  <c:v>2002</c:v>
                </c:pt>
                <c:pt idx="7">
                  <c:v>2003</c:v>
                </c:pt>
                <c:pt idx="8">
                  <c:v>2004</c:v>
                </c:pt>
                <c:pt idx="9">
                  <c:v>2005</c:v>
                </c:pt>
                <c:pt idx="10">
                  <c:v>2006</c:v>
                </c:pt>
                <c:pt idx="11">
                  <c:v>2007</c:v>
                </c:pt>
                <c:pt idx="12">
                  <c:v>2008</c:v>
                </c:pt>
                <c:pt idx="13">
                  <c:v>2009</c:v>
                </c:pt>
                <c:pt idx="14">
                  <c:v>2010</c:v>
                </c:pt>
                <c:pt idx="15">
                  <c:v>2011</c:v>
                </c:pt>
                <c:pt idx="16">
                  <c:v>2012</c:v>
                </c:pt>
              </c:numCache>
            </c:numRef>
          </c:cat>
          <c:val>
            <c:numRef>
              <c:f>by_trib_graphing!$J$2:$J$18</c:f>
              <c:numCache>
                <c:formatCode>General</c:formatCode>
                <c:ptCount val="17"/>
                <c:pt idx="0">
                  <c:v>40.909999999999997</c:v>
                </c:pt>
                <c:pt idx="1">
                  <c:v>42.31</c:v>
                </c:pt>
                <c:pt idx="2">
                  <c:v>48</c:v>
                </c:pt>
                <c:pt idx="3">
                  <c:v>32</c:v>
                </c:pt>
                <c:pt idx="4">
                  <c:v>64</c:v>
                </c:pt>
                <c:pt idx="5">
                  <c:v>24</c:v>
                </c:pt>
                <c:pt idx="6">
                  <c:v>64</c:v>
                </c:pt>
                <c:pt idx="7">
                  <c:v>16</c:v>
                </c:pt>
                <c:pt idx="8">
                  <c:v>52</c:v>
                </c:pt>
                <c:pt idx="9">
                  <c:v>30.77</c:v>
                </c:pt>
                <c:pt idx="10">
                  <c:v>44.12</c:v>
                </c:pt>
                <c:pt idx="11">
                  <c:v>22.22</c:v>
                </c:pt>
                <c:pt idx="12">
                  <c:v>32.14</c:v>
                </c:pt>
                <c:pt idx="13">
                  <c:v>48</c:v>
                </c:pt>
                <c:pt idx="14">
                  <c:v>44</c:v>
                </c:pt>
                <c:pt idx="15">
                  <c:v>32</c:v>
                </c:pt>
                <c:pt idx="16">
                  <c:v>44</c:v>
                </c:pt>
              </c:numCache>
            </c:numRef>
          </c:val>
        </c:ser>
        <c:marker val="1"/>
        <c:axId val="160927104"/>
        <c:axId val="160961664"/>
      </c:lineChart>
      <c:catAx>
        <c:axId val="160927104"/>
        <c:scaling>
          <c:orientation val="minMax"/>
        </c:scaling>
        <c:axPos val="b"/>
        <c:numFmt formatCode="General" sourceLinked="1"/>
        <c:tickLblPos val="nextTo"/>
        <c:txPr>
          <a:bodyPr/>
          <a:lstStyle/>
          <a:p>
            <a:pPr>
              <a:defRPr sz="1400" b="1"/>
            </a:pPr>
            <a:endParaRPr lang="en-US"/>
          </a:p>
        </c:txPr>
        <c:crossAx val="160961664"/>
        <c:crosses val="autoZero"/>
        <c:auto val="1"/>
        <c:lblAlgn val="ctr"/>
        <c:lblOffset val="100"/>
      </c:catAx>
      <c:valAx>
        <c:axId val="160961664"/>
        <c:scaling>
          <c:orientation val="minMax"/>
          <c:max val="100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sz="1400" b="1"/>
            </a:pPr>
            <a:endParaRPr lang="en-US"/>
          </a:p>
        </c:txPr>
        <c:crossAx val="160927104"/>
        <c:crosses val="autoZero"/>
        <c:crossBetween val="between"/>
        <c:majorUnit val="10"/>
      </c:valAx>
    </c:plotArea>
    <c:legend>
      <c:legendPos val="b"/>
      <c:layout/>
      <c:txPr>
        <a:bodyPr/>
        <a:lstStyle/>
        <a:p>
          <a:pPr>
            <a:defRPr sz="1200" b="1"/>
          </a:pPr>
          <a:endParaRPr lang="en-US"/>
        </a:p>
      </c:txPr>
    </c:legend>
    <c:plotVisOnly val="1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42"/>
  <c:chart>
    <c:title>
      <c:tx>
        <c:rich>
          <a:bodyPr/>
          <a:lstStyle/>
          <a:p>
            <a:pPr>
              <a:defRPr/>
            </a:pPr>
            <a:r>
              <a:rPr lang="en-US"/>
              <a:t>Maryland Tributaries</a:t>
            </a:r>
          </a:p>
        </c:rich>
      </c:tx>
      <c:layout/>
    </c:title>
    <c:plotArea>
      <c:layout/>
      <c:lineChart>
        <c:grouping val="standard"/>
        <c:ser>
          <c:idx val="3"/>
          <c:order val="0"/>
          <c:tx>
            <c:strRef>
              <c:f>by_trib_graphing!$N$1</c:f>
              <c:strCache>
                <c:ptCount val="1"/>
                <c:pt idx="0">
                  <c:v>Choptank</c:v>
                </c:pt>
              </c:strCache>
            </c:strRef>
          </c:tx>
          <c:cat>
            <c:numRef>
              <c:f>by_trib_graphing!$A$2:$A$18</c:f>
              <c:numCache>
                <c:formatCode>General</c:formatCode>
                <c:ptCount val="17"/>
                <c:pt idx="0">
                  <c:v>1996</c:v>
                </c:pt>
                <c:pt idx="1">
                  <c:v>1997</c:v>
                </c:pt>
                <c:pt idx="2">
                  <c:v>1998</c:v>
                </c:pt>
                <c:pt idx="3">
                  <c:v>1999</c:v>
                </c:pt>
                <c:pt idx="4">
                  <c:v>2000</c:v>
                </c:pt>
                <c:pt idx="5">
                  <c:v>2001</c:v>
                </c:pt>
                <c:pt idx="6">
                  <c:v>2002</c:v>
                </c:pt>
                <c:pt idx="7">
                  <c:v>2003</c:v>
                </c:pt>
                <c:pt idx="8">
                  <c:v>2004</c:v>
                </c:pt>
                <c:pt idx="9">
                  <c:v>2005</c:v>
                </c:pt>
                <c:pt idx="10">
                  <c:v>2006</c:v>
                </c:pt>
                <c:pt idx="11">
                  <c:v>2007</c:v>
                </c:pt>
                <c:pt idx="12">
                  <c:v>2008</c:v>
                </c:pt>
                <c:pt idx="13">
                  <c:v>2009</c:v>
                </c:pt>
                <c:pt idx="14">
                  <c:v>2010</c:v>
                </c:pt>
                <c:pt idx="15">
                  <c:v>2011</c:v>
                </c:pt>
                <c:pt idx="16">
                  <c:v>2012</c:v>
                </c:pt>
              </c:numCache>
            </c:numRef>
          </c:cat>
          <c:val>
            <c:numRef>
              <c:f>by_trib_graphing!$N$2:$N$18</c:f>
              <c:numCache>
                <c:formatCode>General</c:formatCode>
                <c:ptCount val="17"/>
                <c:pt idx="0">
                  <c:v>77.78</c:v>
                </c:pt>
                <c:pt idx="1">
                  <c:v>80</c:v>
                </c:pt>
                <c:pt idx="2">
                  <c:v>28.57</c:v>
                </c:pt>
                <c:pt idx="3">
                  <c:v>50</c:v>
                </c:pt>
                <c:pt idx="4">
                  <c:v>28.57</c:v>
                </c:pt>
                <c:pt idx="5">
                  <c:v>44.44</c:v>
                </c:pt>
                <c:pt idx="6">
                  <c:v>55.56</c:v>
                </c:pt>
                <c:pt idx="7">
                  <c:v>28.57</c:v>
                </c:pt>
                <c:pt idx="8">
                  <c:v>70</c:v>
                </c:pt>
                <c:pt idx="9">
                  <c:v>75</c:v>
                </c:pt>
                <c:pt idx="10">
                  <c:v>12.5</c:v>
                </c:pt>
                <c:pt idx="11">
                  <c:v>55.56</c:v>
                </c:pt>
                <c:pt idx="12">
                  <c:v>20</c:v>
                </c:pt>
                <c:pt idx="13">
                  <c:v>37.5</c:v>
                </c:pt>
                <c:pt idx="14">
                  <c:v>25</c:v>
                </c:pt>
                <c:pt idx="15">
                  <c:v>62.5</c:v>
                </c:pt>
                <c:pt idx="16">
                  <c:v>83.3</c:v>
                </c:pt>
              </c:numCache>
            </c:numRef>
          </c:val>
        </c:ser>
        <c:ser>
          <c:idx val="0"/>
          <c:order val="1"/>
          <c:tx>
            <c:strRef>
              <c:f>by_trib_graphing!$K$1</c:f>
              <c:strCache>
                <c:ptCount val="1"/>
                <c:pt idx="0">
                  <c:v>Patapsco</c:v>
                </c:pt>
              </c:strCache>
            </c:strRef>
          </c:tx>
          <c:spPr>
            <a:ln>
              <a:solidFill>
                <a:srgbClr val="FFFF00"/>
              </a:solidFill>
            </a:ln>
          </c:spPr>
          <c:marker>
            <c:spPr>
              <a:solidFill>
                <a:srgbClr val="FFFF00"/>
              </a:solidFill>
            </c:spPr>
          </c:marker>
          <c:cat>
            <c:numRef>
              <c:f>by_trib_graphing!$A$2:$A$18</c:f>
              <c:numCache>
                <c:formatCode>General</c:formatCode>
                <c:ptCount val="17"/>
                <c:pt idx="0">
                  <c:v>1996</c:v>
                </c:pt>
                <c:pt idx="1">
                  <c:v>1997</c:v>
                </c:pt>
                <c:pt idx="2">
                  <c:v>1998</c:v>
                </c:pt>
                <c:pt idx="3">
                  <c:v>1999</c:v>
                </c:pt>
                <c:pt idx="4">
                  <c:v>2000</c:v>
                </c:pt>
                <c:pt idx="5">
                  <c:v>2001</c:v>
                </c:pt>
                <c:pt idx="6">
                  <c:v>2002</c:v>
                </c:pt>
                <c:pt idx="7">
                  <c:v>2003</c:v>
                </c:pt>
                <c:pt idx="8">
                  <c:v>2004</c:v>
                </c:pt>
                <c:pt idx="9">
                  <c:v>2005</c:v>
                </c:pt>
                <c:pt idx="10">
                  <c:v>2006</c:v>
                </c:pt>
                <c:pt idx="11">
                  <c:v>2007</c:v>
                </c:pt>
                <c:pt idx="12">
                  <c:v>2008</c:v>
                </c:pt>
                <c:pt idx="13">
                  <c:v>2009</c:v>
                </c:pt>
                <c:pt idx="14">
                  <c:v>2010</c:v>
                </c:pt>
                <c:pt idx="15">
                  <c:v>2011</c:v>
                </c:pt>
                <c:pt idx="16">
                  <c:v>2012</c:v>
                </c:pt>
              </c:numCache>
            </c:numRef>
          </c:cat>
          <c:val>
            <c:numRef>
              <c:f>by_trib_graphing!$K$2:$K$18</c:f>
              <c:numCache>
                <c:formatCode>General</c:formatCode>
                <c:ptCount val="17"/>
                <c:pt idx="0">
                  <c:v>33.33</c:v>
                </c:pt>
                <c:pt idx="1">
                  <c:v>55.56</c:v>
                </c:pt>
                <c:pt idx="2">
                  <c:v>50</c:v>
                </c:pt>
                <c:pt idx="3">
                  <c:v>16.670000000000002</c:v>
                </c:pt>
                <c:pt idx="4">
                  <c:v>0</c:v>
                </c:pt>
                <c:pt idx="5">
                  <c:v>66.67</c:v>
                </c:pt>
                <c:pt idx="6">
                  <c:v>27.27</c:v>
                </c:pt>
                <c:pt idx="7">
                  <c:v>55.56</c:v>
                </c:pt>
                <c:pt idx="8">
                  <c:v>25</c:v>
                </c:pt>
                <c:pt idx="9">
                  <c:v>29.41</c:v>
                </c:pt>
                <c:pt idx="10">
                  <c:v>14.29</c:v>
                </c:pt>
                <c:pt idx="11">
                  <c:v>83.33</c:v>
                </c:pt>
                <c:pt idx="12">
                  <c:v>37.5</c:v>
                </c:pt>
                <c:pt idx="13">
                  <c:v>54.55</c:v>
                </c:pt>
                <c:pt idx="14">
                  <c:v>41.67</c:v>
                </c:pt>
                <c:pt idx="15">
                  <c:v>50</c:v>
                </c:pt>
                <c:pt idx="16">
                  <c:v>0</c:v>
                </c:pt>
              </c:numCache>
            </c:numRef>
          </c:val>
        </c:ser>
        <c:ser>
          <c:idx val="1"/>
          <c:order val="2"/>
          <c:tx>
            <c:strRef>
              <c:f>by_trib_graphing!$L$1</c:f>
              <c:strCache>
                <c:ptCount val="1"/>
                <c:pt idx="0">
                  <c:v>Patuxent</c:v>
                </c:pt>
              </c:strCache>
            </c:strRef>
          </c:tx>
          <c:cat>
            <c:numRef>
              <c:f>by_trib_graphing!$A$2:$A$18</c:f>
              <c:numCache>
                <c:formatCode>General</c:formatCode>
                <c:ptCount val="17"/>
                <c:pt idx="0">
                  <c:v>1996</c:v>
                </c:pt>
                <c:pt idx="1">
                  <c:v>1997</c:v>
                </c:pt>
                <c:pt idx="2">
                  <c:v>1998</c:v>
                </c:pt>
                <c:pt idx="3">
                  <c:v>1999</c:v>
                </c:pt>
                <c:pt idx="4">
                  <c:v>2000</c:v>
                </c:pt>
                <c:pt idx="5">
                  <c:v>2001</c:v>
                </c:pt>
                <c:pt idx="6">
                  <c:v>2002</c:v>
                </c:pt>
                <c:pt idx="7">
                  <c:v>2003</c:v>
                </c:pt>
                <c:pt idx="8">
                  <c:v>2004</c:v>
                </c:pt>
                <c:pt idx="9">
                  <c:v>2005</c:v>
                </c:pt>
                <c:pt idx="10">
                  <c:v>2006</c:v>
                </c:pt>
                <c:pt idx="11">
                  <c:v>2007</c:v>
                </c:pt>
                <c:pt idx="12">
                  <c:v>2008</c:v>
                </c:pt>
                <c:pt idx="13">
                  <c:v>2009</c:v>
                </c:pt>
                <c:pt idx="14">
                  <c:v>2010</c:v>
                </c:pt>
                <c:pt idx="15">
                  <c:v>2011</c:v>
                </c:pt>
                <c:pt idx="16">
                  <c:v>2012</c:v>
                </c:pt>
              </c:numCache>
            </c:numRef>
          </c:cat>
          <c:val>
            <c:numRef>
              <c:f>by_trib_graphing!$L$2:$L$18</c:f>
              <c:numCache>
                <c:formatCode>General</c:formatCode>
                <c:ptCount val="17"/>
                <c:pt idx="0">
                  <c:v>52</c:v>
                </c:pt>
                <c:pt idx="1">
                  <c:v>72</c:v>
                </c:pt>
                <c:pt idx="2">
                  <c:v>52</c:v>
                </c:pt>
                <c:pt idx="3">
                  <c:v>68</c:v>
                </c:pt>
                <c:pt idx="4">
                  <c:v>32</c:v>
                </c:pt>
                <c:pt idx="5">
                  <c:v>28</c:v>
                </c:pt>
                <c:pt idx="6">
                  <c:v>36</c:v>
                </c:pt>
                <c:pt idx="7">
                  <c:v>24</c:v>
                </c:pt>
                <c:pt idx="8">
                  <c:v>36</c:v>
                </c:pt>
                <c:pt idx="9">
                  <c:v>28</c:v>
                </c:pt>
                <c:pt idx="10">
                  <c:v>20</c:v>
                </c:pt>
                <c:pt idx="11">
                  <c:v>28</c:v>
                </c:pt>
                <c:pt idx="12">
                  <c:v>28</c:v>
                </c:pt>
                <c:pt idx="13">
                  <c:v>16</c:v>
                </c:pt>
                <c:pt idx="14">
                  <c:v>24</c:v>
                </c:pt>
                <c:pt idx="15">
                  <c:v>32</c:v>
                </c:pt>
                <c:pt idx="16">
                  <c:v>12</c:v>
                </c:pt>
              </c:numCache>
            </c:numRef>
          </c:val>
        </c:ser>
        <c:ser>
          <c:idx val="2"/>
          <c:order val="3"/>
          <c:tx>
            <c:strRef>
              <c:f>by_trib_graphing!$M$1</c:f>
              <c:strCache>
                <c:ptCount val="1"/>
                <c:pt idx="0">
                  <c:v>Potomac</c:v>
                </c:pt>
              </c:strCache>
            </c:strRef>
          </c:tx>
          <c:cat>
            <c:numRef>
              <c:f>by_trib_graphing!$A$2:$A$18</c:f>
              <c:numCache>
                <c:formatCode>General</c:formatCode>
                <c:ptCount val="17"/>
                <c:pt idx="0">
                  <c:v>1996</c:v>
                </c:pt>
                <c:pt idx="1">
                  <c:v>1997</c:v>
                </c:pt>
                <c:pt idx="2">
                  <c:v>1998</c:v>
                </c:pt>
                <c:pt idx="3">
                  <c:v>1999</c:v>
                </c:pt>
                <c:pt idx="4">
                  <c:v>2000</c:v>
                </c:pt>
                <c:pt idx="5">
                  <c:v>2001</c:v>
                </c:pt>
                <c:pt idx="6">
                  <c:v>2002</c:v>
                </c:pt>
                <c:pt idx="7">
                  <c:v>2003</c:v>
                </c:pt>
                <c:pt idx="8">
                  <c:v>2004</c:v>
                </c:pt>
                <c:pt idx="9">
                  <c:v>2005</c:v>
                </c:pt>
                <c:pt idx="10">
                  <c:v>2006</c:v>
                </c:pt>
                <c:pt idx="11">
                  <c:v>2007</c:v>
                </c:pt>
                <c:pt idx="12">
                  <c:v>2008</c:v>
                </c:pt>
                <c:pt idx="13">
                  <c:v>2009</c:v>
                </c:pt>
                <c:pt idx="14">
                  <c:v>2010</c:v>
                </c:pt>
                <c:pt idx="15">
                  <c:v>2011</c:v>
                </c:pt>
                <c:pt idx="16">
                  <c:v>2012</c:v>
                </c:pt>
              </c:numCache>
            </c:numRef>
          </c:cat>
          <c:val>
            <c:numRef>
              <c:f>by_trib_graphing!$M$2:$M$18</c:f>
              <c:numCache>
                <c:formatCode>General</c:formatCode>
                <c:ptCount val="17"/>
                <c:pt idx="0">
                  <c:v>40</c:v>
                </c:pt>
                <c:pt idx="1">
                  <c:v>32</c:v>
                </c:pt>
                <c:pt idx="2">
                  <c:v>8</c:v>
                </c:pt>
                <c:pt idx="3">
                  <c:v>28</c:v>
                </c:pt>
                <c:pt idx="4">
                  <c:v>32</c:v>
                </c:pt>
                <c:pt idx="5">
                  <c:v>20</c:v>
                </c:pt>
                <c:pt idx="6">
                  <c:v>28</c:v>
                </c:pt>
                <c:pt idx="7">
                  <c:v>20</c:v>
                </c:pt>
                <c:pt idx="8">
                  <c:v>36</c:v>
                </c:pt>
                <c:pt idx="9">
                  <c:v>12</c:v>
                </c:pt>
                <c:pt idx="10">
                  <c:v>12.5</c:v>
                </c:pt>
                <c:pt idx="11">
                  <c:v>19.350000000000001</c:v>
                </c:pt>
                <c:pt idx="12">
                  <c:v>41.94</c:v>
                </c:pt>
                <c:pt idx="13">
                  <c:v>44</c:v>
                </c:pt>
                <c:pt idx="14">
                  <c:v>32</c:v>
                </c:pt>
                <c:pt idx="15">
                  <c:v>16</c:v>
                </c:pt>
                <c:pt idx="16">
                  <c:v>12</c:v>
                </c:pt>
              </c:numCache>
            </c:numRef>
          </c:val>
        </c:ser>
        <c:ser>
          <c:idx val="4"/>
          <c:order val="4"/>
          <c:tx>
            <c:strRef>
              <c:f>by_trib_graphing!$O$1</c:f>
              <c:strCache>
                <c:ptCount val="1"/>
                <c:pt idx="0">
                  <c:v>Upper East</c:v>
                </c:pt>
              </c:strCache>
            </c:strRef>
          </c:tx>
          <c:cat>
            <c:numRef>
              <c:f>by_trib_graphing!$A$2:$A$18</c:f>
              <c:numCache>
                <c:formatCode>General</c:formatCode>
                <c:ptCount val="17"/>
                <c:pt idx="0">
                  <c:v>1996</c:v>
                </c:pt>
                <c:pt idx="1">
                  <c:v>1997</c:v>
                </c:pt>
                <c:pt idx="2">
                  <c:v>1998</c:v>
                </c:pt>
                <c:pt idx="3">
                  <c:v>1999</c:v>
                </c:pt>
                <c:pt idx="4">
                  <c:v>2000</c:v>
                </c:pt>
                <c:pt idx="5">
                  <c:v>2001</c:v>
                </c:pt>
                <c:pt idx="6">
                  <c:v>2002</c:v>
                </c:pt>
                <c:pt idx="7">
                  <c:v>2003</c:v>
                </c:pt>
                <c:pt idx="8">
                  <c:v>2004</c:v>
                </c:pt>
                <c:pt idx="9">
                  <c:v>2005</c:v>
                </c:pt>
                <c:pt idx="10">
                  <c:v>2006</c:v>
                </c:pt>
                <c:pt idx="11">
                  <c:v>2007</c:v>
                </c:pt>
                <c:pt idx="12">
                  <c:v>2008</c:v>
                </c:pt>
                <c:pt idx="13">
                  <c:v>2009</c:v>
                </c:pt>
                <c:pt idx="14">
                  <c:v>2010</c:v>
                </c:pt>
                <c:pt idx="15">
                  <c:v>2011</c:v>
                </c:pt>
                <c:pt idx="16">
                  <c:v>2012</c:v>
                </c:pt>
              </c:numCache>
            </c:numRef>
          </c:cat>
          <c:val>
            <c:numRef>
              <c:f>by_trib_graphing!$O$2:$O$18</c:f>
              <c:numCache>
                <c:formatCode>General</c:formatCode>
                <c:ptCount val="17"/>
                <c:pt idx="0">
                  <c:v>58.33</c:v>
                </c:pt>
                <c:pt idx="1">
                  <c:v>33.33</c:v>
                </c:pt>
                <c:pt idx="2">
                  <c:v>57.14</c:v>
                </c:pt>
                <c:pt idx="3">
                  <c:v>30.77</c:v>
                </c:pt>
                <c:pt idx="4">
                  <c:v>57.14</c:v>
                </c:pt>
                <c:pt idx="5">
                  <c:v>46.15</c:v>
                </c:pt>
                <c:pt idx="6">
                  <c:v>61.54</c:v>
                </c:pt>
                <c:pt idx="7">
                  <c:v>27.27</c:v>
                </c:pt>
                <c:pt idx="8">
                  <c:v>55.56</c:v>
                </c:pt>
                <c:pt idx="9">
                  <c:v>56.25</c:v>
                </c:pt>
                <c:pt idx="10">
                  <c:v>36.840000000000003</c:v>
                </c:pt>
                <c:pt idx="11">
                  <c:v>16.670000000000002</c:v>
                </c:pt>
                <c:pt idx="12">
                  <c:v>27.27</c:v>
                </c:pt>
                <c:pt idx="13">
                  <c:v>45.45</c:v>
                </c:pt>
                <c:pt idx="14">
                  <c:v>29.41</c:v>
                </c:pt>
                <c:pt idx="15">
                  <c:v>66.67</c:v>
                </c:pt>
                <c:pt idx="16">
                  <c:v>20.9</c:v>
                </c:pt>
              </c:numCache>
            </c:numRef>
          </c:val>
        </c:ser>
        <c:ser>
          <c:idx val="5"/>
          <c:order val="5"/>
          <c:tx>
            <c:strRef>
              <c:f>by_trib_graphing!$P$1</c:f>
              <c:strCache>
                <c:ptCount val="1"/>
                <c:pt idx="0">
                  <c:v>Upper West</c:v>
                </c:pt>
              </c:strCache>
            </c:strRef>
          </c:tx>
          <c:cat>
            <c:numRef>
              <c:f>by_trib_graphing!$A$2:$A$18</c:f>
              <c:numCache>
                <c:formatCode>General</c:formatCode>
                <c:ptCount val="17"/>
                <c:pt idx="0">
                  <c:v>1996</c:v>
                </c:pt>
                <c:pt idx="1">
                  <c:v>1997</c:v>
                </c:pt>
                <c:pt idx="2">
                  <c:v>1998</c:v>
                </c:pt>
                <c:pt idx="3">
                  <c:v>1999</c:v>
                </c:pt>
                <c:pt idx="4">
                  <c:v>2000</c:v>
                </c:pt>
                <c:pt idx="5">
                  <c:v>2001</c:v>
                </c:pt>
                <c:pt idx="6">
                  <c:v>2002</c:v>
                </c:pt>
                <c:pt idx="7">
                  <c:v>2003</c:v>
                </c:pt>
                <c:pt idx="8">
                  <c:v>2004</c:v>
                </c:pt>
                <c:pt idx="9">
                  <c:v>2005</c:v>
                </c:pt>
                <c:pt idx="10">
                  <c:v>2006</c:v>
                </c:pt>
                <c:pt idx="11">
                  <c:v>2007</c:v>
                </c:pt>
                <c:pt idx="12">
                  <c:v>2008</c:v>
                </c:pt>
                <c:pt idx="13">
                  <c:v>2009</c:v>
                </c:pt>
                <c:pt idx="14">
                  <c:v>2010</c:v>
                </c:pt>
                <c:pt idx="15">
                  <c:v>2011</c:v>
                </c:pt>
                <c:pt idx="16">
                  <c:v>2012</c:v>
                </c:pt>
              </c:numCache>
            </c:numRef>
          </c:cat>
          <c:val>
            <c:numRef>
              <c:f>by_trib_graphing!$P$2:$P$18</c:f>
              <c:numCache>
                <c:formatCode>General</c:formatCode>
                <c:ptCount val="17"/>
                <c:pt idx="0">
                  <c:v>50</c:v>
                </c:pt>
                <c:pt idx="1">
                  <c:v>50</c:v>
                </c:pt>
                <c:pt idx="2">
                  <c:v>80</c:v>
                </c:pt>
                <c:pt idx="3">
                  <c:v>50</c:v>
                </c:pt>
                <c:pt idx="4">
                  <c:v>62.5</c:v>
                </c:pt>
                <c:pt idx="5">
                  <c:v>0</c:v>
                </c:pt>
                <c:pt idx="6">
                  <c:v>57.14</c:v>
                </c:pt>
                <c:pt idx="7">
                  <c:v>66.67</c:v>
                </c:pt>
                <c:pt idx="8">
                  <c:v>100</c:v>
                </c:pt>
                <c:pt idx="10">
                  <c:v>25</c:v>
                </c:pt>
                <c:pt idx="11">
                  <c:v>77.78</c:v>
                </c:pt>
                <c:pt idx="12">
                  <c:v>90</c:v>
                </c:pt>
                <c:pt idx="13">
                  <c:v>75</c:v>
                </c:pt>
                <c:pt idx="14">
                  <c:v>25</c:v>
                </c:pt>
                <c:pt idx="15">
                  <c:v>50</c:v>
                </c:pt>
                <c:pt idx="16">
                  <c:v>20</c:v>
                </c:pt>
              </c:numCache>
            </c:numRef>
          </c:val>
        </c:ser>
        <c:marker val="1"/>
        <c:axId val="161006336"/>
        <c:axId val="161007872"/>
      </c:lineChart>
      <c:catAx>
        <c:axId val="161006336"/>
        <c:scaling>
          <c:orientation val="minMax"/>
        </c:scaling>
        <c:axPos val="b"/>
        <c:numFmt formatCode="General" sourceLinked="1"/>
        <c:tickLblPos val="nextTo"/>
        <c:txPr>
          <a:bodyPr/>
          <a:lstStyle/>
          <a:p>
            <a:pPr>
              <a:defRPr sz="1400"/>
            </a:pPr>
            <a:endParaRPr lang="en-US"/>
          </a:p>
        </c:txPr>
        <c:crossAx val="161007872"/>
        <c:crosses val="autoZero"/>
        <c:auto val="1"/>
        <c:lblAlgn val="ctr"/>
        <c:lblOffset val="100"/>
      </c:catAx>
      <c:valAx>
        <c:axId val="161007872"/>
        <c:scaling>
          <c:orientation val="minMax"/>
          <c:max val="100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sz="1400"/>
            </a:pPr>
            <a:endParaRPr lang="en-US"/>
          </a:p>
        </c:txPr>
        <c:crossAx val="161006336"/>
        <c:crosses val="autoZero"/>
        <c:crossBetween val="between"/>
        <c:majorUnit val="10"/>
      </c:valAx>
    </c:plotArea>
    <c:legend>
      <c:legendPos val="b"/>
      <c:layout/>
      <c:txPr>
        <a:bodyPr/>
        <a:lstStyle/>
        <a:p>
          <a:pPr>
            <a:defRPr sz="1200"/>
          </a:pPr>
          <a:endParaRPr lang="en-US"/>
        </a:p>
      </c:txPr>
    </c:legend>
    <c:plotVisOnly val="1"/>
  </c:chart>
  <c:txPr>
    <a:bodyPr/>
    <a:lstStyle/>
    <a:p>
      <a:pPr>
        <a:defRPr b="1"/>
      </a:pPr>
      <a:endParaRPr lang="en-US"/>
    </a:p>
  </c:txPr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chart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chart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0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tabSelected="1" zoomScale="113" workbookViewId="0" zoomToFit="1"/>
  </sheetViews>
  <pageMargins left="0.7" right="0.7" top="0.75" bottom="0.75" header="0.3" footer="0.3"/>
  <pageSetup orientation="landscape" r:id="rId1"/>
  <drawing r:id="rId2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13" workbookViewId="0" zoomToFit="1"/>
  </sheetViews>
  <pageMargins left="0.7" right="0.7" top="0.75" bottom="0.75" header="0.3" footer="0.3"/>
  <pageSetup orientation="landscape" r:id="rId1"/>
  <drawing r:id="rId2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13" workbookViewId="0" zoomToFit="1"/>
  </sheetViews>
  <pageMargins left="0.7" right="0.7" top="0.75" bottom="0.75" header="0.3" footer="0.3"/>
  <pageSetup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7750" cy="6298406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67750" cy="6298406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7750" cy="6298406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667750" cy="6298406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llansoro@versar.com" TargetMode="External"/><Relationship Id="rId1" Type="http://schemas.openxmlformats.org/officeDocument/2006/relationships/hyperlink" Target="mailto:jjohnson@chesapeakebay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251"/>
  <sheetViews>
    <sheetView workbookViewId="0">
      <selection activeCell="I14" sqref="I14"/>
    </sheetView>
  </sheetViews>
  <sheetFormatPr defaultRowHeight="15"/>
  <cols>
    <col min="1" max="1" width="5.5703125" style="5" bestFit="1" customWidth="1"/>
    <col min="2" max="2" width="8" style="5" bestFit="1" customWidth="1"/>
    <col min="3" max="3" width="6.7109375" style="5" bestFit="1" customWidth="1"/>
    <col min="4" max="4" width="5" style="5" bestFit="1" customWidth="1"/>
    <col min="5" max="6" width="8.85546875" style="5" bestFit="1" customWidth="1"/>
    <col min="7" max="8" width="21" style="5" bestFit="1" customWidth="1"/>
    <col min="9" max="9" width="20.28515625" style="5" bestFit="1" customWidth="1"/>
    <col min="10" max="10" width="9.7109375" style="5" bestFit="1" customWidth="1"/>
    <col min="11" max="11" width="9.28515625" style="5" bestFit="1" customWidth="1"/>
    <col min="12" max="12" width="7.28515625" style="5" bestFit="1" customWidth="1"/>
    <col min="13" max="13" width="11.42578125" style="5" bestFit="1" customWidth="1"/>
    <col min="14" max="14" width="9.7109375" style="5" bestFit="1" customWidth="1"/>
    <col min="15" max="15" width="12" style="5" bestFit="1" customWidth="1"/>
    <col min="16" max="16" width="12.7109375" style="5" bestFit="1" customWidth="1"/>
    <col min="17" max="17" width="12" style="5" bestFit="1" customWidth="1"/>
    <col min="18" max="18" width="7.7109375" style="5" bestFit="1" customWidth="1"/>
    <col min="19" max="19" width="8.42578125" style="5" bestFit="1" customWidth="1"/>
    <col min="20" max="20" width="16" style="5" bestFit="1" customWidth="1"/>
    <col min="21" max="21" width="9.42578125" style="5" bestFit="1" customWidth="1"/>
    <col min="22" max="23" width="12" style="5" bestFit="1" customWidth="1"/>
    <col min="24" max="25" width="9.140625" style="5"/>
    <col min="26" max="26" width="12" style="5" bestFit="1" customWidth="1"/>
    <col min="27" max="256" width="9.140625" style="5"/>
    <col min="257" max="257" width="5.5703125" style="5" bestFit="1" customWidth="1"/>
    <col min="258" max="258" width="8" style="5" bestFit="1" customWidth="1"/>
    <col min="259" max="259" width="6.7109375" style="5" bestFit="1" customWidth="1"/>
    <col min="260" max="260" width="5" style="5" bestFit="1" customWidth="1"/>
    <col min="261" max="262" width="8.85546875" style="5" bestFit="1" customWidth="1"/>
    <col min="263" max="264" width="21" style="5" bestFit="1" customWidth="1"/>
    <col min="265" max="265" width="20.28515625" style="5" bestFit="1" customWidth="1"/>
    <col min="266" max="266" width="9.7109375" style="5" bestFit="1" customWidth="1"/>
    <col min="267" max="267" width="9.28515625" style="5" bestFit="1" customWidth="1"/>
    <col min="268" max="268" width="7.28515625" style="5" bestFit="1" customWidth="1"/>
    <col min="269" max="269" width="11.42578125" style="5" bestFit="1" customWidth="1"/>
    <col min="270" max="270" width="9.7109375" style="5" bestFit="1" customWidth="1"/>
    <col min="271" max="271" width="12" style="5" bestFit="1" customWidth="1"/>
    <col min="272" max="272" width="12.7109375" style="5" bestFit="1" customWidth="1"/>
    <col min="273" max="273" width="12" style="5" bestFit="1" customWidth="1"/>
    <col min="274" max="274" width="7.7109375" style="5" bestFit="1" customWidth="1"/>
    <col min="275" max="275" width="8.42578125" style="5" bestFit="1" customWidth="1"/>
    <col min="276" max="276" width="16" style="5" bestFit="1" customWidth="1"/>
    <col min="277" max="277" width="9.42578125" style="5" bestFit="1" customWidth="1"/>
    <col min="278" max="279" width="12" style="5" bestFit="1" customWidth="1"/>
    <col min="280" max="281" width="9.140625" style="5"/>
    <col min="282" max="282" width="12" style="5" bestFit="1" customWidth="1"/>
    <col min="283" max="512" width="9.140625" style="5"/>
    <col min="513" max="513" width="5.5703125" style="5" bestFit="1" customWidth="1"/>
    <col min="514" max="514" width="8" style="5" bestFit="1" customWidth="1"/>
    <col min="515" max="515" width="6.7109375" style="5" bestFit="1" customWidth="1"/>
    <col min="516" max="516" width="5" style="5" bestFit="1" customWidth="1"/>
    <col min="517" max="518" width="8.85546875" style="5" bestFit="1" customWidth="1"/>
    <col min="519" max="520" width="21" style="5" bestFit="1" customWidth="1"/>
    <col min="521" max="521" width="20.28515625" style="5" bestFit="1" customWidth="1"/>
    <col min="522" max="522" width="9.7109375" style="5" bestFit="1" customWidth="1"/>
    <col min="523" max="523" width="9.28515625" style="5" bestFit="1" customWidth="1"/>
    <col min="524" max="524" width="7.28515625" style="5" bestFit="1" customWidth="1"/>
    <col min="525" max="525" width="11.42578125" style="5" bestFit="1" customWidth="1"/>
    <col min="526" max="526" width="9.7109375" style="5" bestFit="1" customWidth="1"/>
    <col min="527" max="527" width="12" style="5" bestFit="1" customWidth="1"/>
    <col min="528" max="528" width="12.7109375" style="5" bestFit="1" customWidth="1"/>
    <col min="529" max="529" width="12" style="5" bestFit="1" customWidth="1"/>
    <col min="530" max="530" width="7.7109375" style="5" bestFit="1" customWidth="1"/>
    <col min="531" max="531" width="8.42578125" style="5" bestFit="1" customWidth="1"/>
    <col min="532" max="532" width="16" style="5" bestFit="1" customWidth="1"/>
    <col min="533" max="533" width="9.42578125" style="5" bestFit="1" customWidth="1"/>
    <col min="534" max="535" width="12" style="5" bestFit="1" customWidth="1"/>
    <col min="536" max="537" width="9.140625" style="5"/>
    <col min="538" max="538" width="12" style="5" bestFit="1" customWidth="1"/>
    <col min="539" max="768" width="9.140625" style="5"/>
    <col min="769" max="769" width="5.5703125" style="5" bestFit="1" customWidth="1"/>
    <col min="770" max="770" width="8" style="5" bestFit="1" customWidth="1"/>
    <col min="771" max="771" width="6.7109375" style="5" bestFit="1" customWidth="1"/>
    <col min="772" max="772" width="5" style="5" bestFit="1" customWidth="1"/>
    <col min="773" max="774" width="8.85546875" style="5" bestFit="1" customWidth="1"/>
    <col min="775" max="776" width="21" style="5" bestFit="1" customWidth="1"/>
    <col min="777" max="777" width="20.28515625" style="5" bestFit="1" customWidth="1"/>
    <col min="778" max="778" width="9.7109375" style="5" bestFit="1" customWidth="1"/>
    <col min="779" max="779" width="9.28515625" style="5" bestFit="1" customWidth="1"/>
    <col min="780" max="780" width="7.28515625" style="5" bestFit="1" customWidth="1"/>
    <col min="781" max="781" width="11.42578125" style="5" bestFit="1" customWidth="1"/>
    <col min="782" max="782" width="9.7109375" style="5" bestFit="1" customWidth="1"/>
    <col min="783" max="783" width="12" style="5" bestFit="1" customWidth="1"/>
    <col min="784" max="784" width="12.7109375" style="5" bestFit="1" customWidth="1"/>
    <col min="785" max="785" width="12" style="5" bestFit="1" customWidth="1"/>
    <col min="786" max="786" width="7.7109375" style="5" bestFit="1" customWidth="1"/>
    <col min="787" max="787" width="8.42578125" style="5" bestFit="1" customWidth="1"/>
    <col min="788" max="788" width="16" style="5" bestFit="1" customWidth="1"/>
    <col min="789" max="789" width="9.42578125" style="5" bestFit="1" customWidth="1"/>
    <col min="790" max="791" width="12" style="5" bestFit="1" customWidth="1"/>
    <col min="792" max="793" width="9.140625" style="5"/>
    <col min="794" max="794" width="12" style="5" bestFit="1" customWidth="1"/>
    <col min="795" max="1024" width="9.140625" style="5"/>
    <col min="1025" max="1025" width="5.5703125" style="5" bestFit="1" customWidth="1"/>
    <col min="1026" max="1026" width="8" style="5" bestFit="1" customWidth="1"/>
    <col min="1027" max="1027" width="6.7109375" style="5" bestFit="1" customWidth="1"/>
    <col min="1028" max="1028" width="5" style="5" bestFit="1" customWidth="1"/>
    <col min="1029" max="1030" width="8.85546875" style="5" bestFit="1" customWidth="1"/>
    <col min="1031" max="1032" width="21" style="5" bestFit="1" customWidth="1"/>
    <col min="1033" max="1033" width="20.28515625" style="5" bestFit="1" customWidth="1"/>
    <col min="1034" max="1034" width="9.7109375" style="5" bestFit="1" customWidth="1"/>
    <col min="1035" max="1035" width="9.28515625" style="5" bestFit="1" customWidth="1"/>
    <col min="1036" max="1036" width="7.28515625" style="5" bestFit="1" customWidth="1"/>
    <col min="1037" max="1037" width="11.42578125" style="5" bestFit="1" customWidth="1"/>
    <col min="1038" max="1038" width="9.7109375" style="5" bestFit="1" customWidth="1"/>
    <col min="1039" max="1039" width="12" style="5" bestFit="1" customWidth="1"/>
    <col min="1040" max="1040" width="12.7109375" style="5" bestFit="1" customWidth="1"/>
    <col min="1041" max="1041" width="12" style="5" bestFit="1" customWidth="1"/>
    <col min="1042" max="1042" width="7.7109375" style="5" bestFit="1" customWidth="1"/>
    <col min="1043" max="1043" width="8.42578125" style="5" bestFit="1" customWidth="1"/>
    <col min="1044" max="1044" width="16" style="5" bestFit="1" customWidth="1"/>
    <col min="1045" max="1045" width="9.42578125" style="5" bestFit="1" customWidth="1"/>
    <col min="1046" max="1047" width="12" style="5" bestFit="1" customWidth="1"/>
    <col min="1048" max="1049" width="9.140625" style="5"/>
    <col min="1050" max="1050" width="12" style="5" bestFit="1" customWidth="1"/>
    <col min="1051" max="1280" width="9.140625" style="5"/>
    <col min="1281" max="1281" width="5.5703125" style="5" bestFit="1" customWidth="1"/>
    <col min="1282" max="1282" width="8" style="5" bestFit="1" customWidth="1"/>
    <col min="1283" max="1283" width="6.7109375" style="5" bestFit="1" customWidth="1"/>
    <col min="1284" max="1284" width="5" style="5" bestFit="1" customWidth="1"/>
    <col min="1285" max="1286" width="8.85546875" style="5" bestFit="1" customWidth="1"/>
    <col min="1287" max="1288" width="21" style="5" bestFit="1" customWidth="1"/>
    <col min="1289" max="1289" width="20.28515625" style="5" bestFit="1" customWidth="1"/>
    <col min="1290" max="1290" width="9.7109375" style="5" bestFit="1" customWidth="1"/>
    <col min="1291" max="1291" width="9.28515625" style="5" bestFit="1" customWidth="1"/>
    <col min="1292" max="1292" width="7.28515625" style="5" bestFit="1" customWidth="1"/>
    <col min="1293" max="1293" width="11.42578125" style="5" bestFit="1" customWidth="1"/>
    <col min="1294" max="1294" width="9.7109375" style="5" bestFit="1" customWidth="1"/>
    <col min="1295" max="1295" width="12" style="5" bestFit="1" customWidth="1"/>
    <col min="1296" max="1296" width="12.7109375" style="5" bestFit="1" customWidth="1"/>
    <col min="1297" max="1297" width="12" style="5" bestFit="1" customWidth="1"/>
    <col min="1298" max="1298" width="7.7109375" style="5" bestFit="1" customWidth="1"/>
    <col min="1299" max="1299" width="8.42578125" style="5" bestFit="1" customWidth="1"/>
    <col min="1300" max="1300" width="16" style="5" bestFit="1" customWidth="1"/>
    <col min="1301" max="1301" width="9.42578125" style="5" bestFit="1" customWidth="1"/>
    <col min="1302" max="1303" width="12" style="5" bestFit="1" customWidth="1"/>
    <col min="1304" max="1305" width="9.140625" style="5"/>
    <col min="1306" max="1306" width="12" style="5" bestFit="1" customWidth="1"/>
    <col min="1307" max="1536" width="9.140625" style="5"/>
    <col min="1537" max="1537" width="5.5703125" style="5" bestFit="1" customWidth="1"/>
    <col min="1538" max="1538" width="8" style="5" bestFit="1" customWidth="1"/>
    <col min="1539" max="1539" width="6.7109375" style="5" bestFit="1" customWidth="1"/>
    <col min="1540" max="1540" width="5" style="5" bestFit="1" customWidth="1"/>
    <col min="1541" max="1542" width="8.85546875" style="5" bestFit="1" customWidth="1"/>
    <col min="1543" max="1544" width="21" style="5" bestFit="1" customWidth="1"/>
    <col min="1545" max="1545" width="20.28515625" style="5" bestFit="1" customWidth="1"/>
    <col min="1546" max="1546" width="9.7109375" style="5" bestFit="1" customWidth="1"/>
    <col min="1547" max="1547" width="9.28515625" style="5" bestFit="1" customWidth="1"/>
    <col min="1548" max="1548" width="7.28515625" style="5" bestFit="1" customWidth="1"/>
    <col min="1549" max="1549" width="11.42578125" style="5" bestFit="1" customWidth="1"/>
    <col min="1550" max="1550" width="9.7109375" style="5" bestFit="1" customWidth="1"/>
    <col min="1551" max="1551" width="12" style="5" bestFit="1" customWidth="1"/>
    <col min="1552" max="1552" width="12.7109375" style="5" bestFit="1" customWidth="1"/>
    <col min="1553" max="1553" width="12" style="5" bestFit="1" customWidth="1"/>
    <col min="1554" max="1554" width="7.7109375" style="5" bestFit="1" customWidth="1"/>
    <col min="1555" max="1555" width="8.42578125" style="5" bestFit="1" customWidth="1"/>
    <col min="1556" max="1556" width="16" style="5" bestFit="1" customWidth="1"/>
    <col min="1557" max="1557" width="9.42578125" style="5" bestFit="1" customWidth="1"/>
    <col min="1558" max="1559" width="12" style="5" bestFit="1" customWidth="1"/>
    <col min="1560" max="1561" width="9.140625" style="5"/>
    <col min="1562" max="1562" width="12" style="5" bestFit="1" customWidth="1"/>
    <col min="1563" max="1792" width="9.140625" style="5"/>
    <col min="1793" max="1793" width="5.5703125" style="5" bestFit="1" customWidth="1"/>
    <col min="1794" max="1794" width="8" style="5" bestFit="1" customWidth="1"/>
    <col min="1795" max="1795" width="6.7109375" style="5" bestFit="1" customWidth="1"/>
    <col min="1796" max="1796" width="5" style="5" bestFit="1" customWidth="1"/>
    <col min="1797" max="1798" width="8.85546875" style="5" bestFit="1" customWidth="1"/>
    <col min="1799" max="1800" width="21" style="5" bestFit="1" customWidth="1"/>
    <col min="1801" max="1801" width="20.28515625" style="5" bestFit="1" customWidth="1"/>
    <col min="1802" max="1802" width="9.7109375" style="5" bestFit="1" customWidth="1"/>
    <col min="1803" max="1803" width="9.28515625" style="5" bestFit="1" customWidth="1"/>
    <col min="1804" max="1804" width="7.28515625" style="5" bestFit="1" customWidth="1"/>
    <col min="1805" max="1805" width="11.42578125" style="5" bestFit="1" customWidth="1"/>
    <col min="1806" max="1806" width="9.7109375" style="5" bestFit="1" customWidth="1"/>
    <col min="1807" max="1807" width="12" style="5" bestFit="1" customWidth="1"/>
    <col min="1808" max="1808" width="12.7109375" style="5" bestFit="1" customWidth="1"/>
    <col min="1809" max="1809" width="12" style="5" bestFit="1" customWidth="1"/>
    <col min="1810" max="1810" width="7.7109375" style="5" bestFit="1" customWidth="1"/>
    <col min="1811" max="1811" width="8.42578125" style="5" bestFit="1" customWidth="1"/>
    <col min="1812" max="1812" width="16" style="5" bestFit="1" customWidth="1"/>
    <col min="1813" max="1813" width="9.42578125" style="5" bestFit="1" customWidth="1"/>
    <col min="1814" max="1815" width="12" style="5" bestFit="1" customWidth="1"/>
    <col min="1816" max="1817" width="9.140625" style="5"/>
    <col min="1818" max="1818" width="12" style="5" bestFit="1" customWidth="1"/>
    <col min="1819" max="2048" width="9.140625" style="5"/>
    <col min="2049" max="2049" width="5.5703125" style="5" bestFit="1" customWidth="1"/>
    <col min="2050" max="2050" width="8" style="5" bestFit="1" customWidth="1"/>
    <col min="2051" max="2051" width="6.7109375" style="5" bestFit="1" customWidth="1"/>
    <col min="2052" max="2052" width="5" style="5" bestFit="1" customWidth="1"/>
    <col min="2053" max="2054" width="8.85546875" style="5" bestFit="1" customWidth="1"/>
    <col min="2055" max="2056" width="21" style="5" bestFit="1" customWidth="1"/>
    <col min="2057" max="2057" width="20.28515625" style="5" bestFit="1" customWidth="1"/>
    <col min="2058" max="2058" width="9.7109375" style="5" bestFit="1" customWidth="1"/>
    <col min="2059" max="2059" width="9.28515625" style="5" bestFit="1" customWidth="1"/>
    <col min="2060" max="2060" width="7.28515625" style="5" bestFit="1" customWidth="1"/>
    <col min="2061" max="2061" width="11.42578125" style="5" bestFit="1" customWidth="1"/>
    <col min="2062" max="2062" width="9.7109375" style="5" bestFit="1" customWidth="1"/>
    <col min="2063" max="2063" width="12" style="5" bestFit="1" customWidth="1"/>
    <col min="2064" max="2064" width="12.7109375" style="5" bestFit="1" customWidth="1"/>
    <col min="2065" max="2065" width="12" style="5" bestFit="1" customWidth="1"/>
    <col min="2066" max="2066" width="7.7109375" style="5" bestFit="1" customWidth="1"/>
    <col min="2067" max="2067" width="8.42578125" style="5" bestFit="1" customWidth="1"/>
    <col min="2068" max="2068" width="16" style="5" bestFit="1" customWidth="1"/>
    <col min="2069" max="2069" width="9.42578125" style="5" bestFit="1" customWidth="1"/>
    <col min="2070" max="2071" width="12" style="5" bestFit="1" customWidth="1"/>
    <col min="2072" max="2073" width="9.140625" style="5"/>
    <col min="2074" max="2074" width="12" style="5" bestFit="1" customWidth="1"/>
    <col min="2075" max="2304" width="9.140625" style="5"/>
    <col min="2305" max="2305" width="5.5703125" style="5" bestFit="1" customWidth="1"/>
    <col min="2306" max="2306" width="8" style="5" bestFit="1" customWidth="1"/>
    <col min="2307" max="2307" width="6.7109375" style="5" bestFit="1" customWidth="1"/>
    <col min="2308" max="2308" width="5" style="5" bestFit="1" customWidth="1"/>
    <col min="2309" max="2310" width="8.85546875" style="5" bestFit="1" customWidth="1"/>
    <col min="2311" max="2312" width="21" style="5" bestFit="1" customWidth="1"/>
    <col min="2313" max="2313" width="20.28515625" style="5" bestFit="1" customWidth="1"/>
    <col min="2314" max="2314" width="9.7109375" style="5" bestFit="1" customWidth="1"/>
    <col min="2315" max="2315" width="9.28515625" style="5" bestFit="1" customWidth="1"/>
    <col min="2316" max="2316" width="7.28515625" style="5" bestFit="1" customWidth="1"/>
    <col min="2317" max="2317" width="11.42578125" style="5" bestFit="1" customWidth="1"/>
    <col min="2318" max="2318" width="9.7109375" style="5" bestFit="1" customWidth="1"/>
    <col min="2319" max="2319" width="12" style="5" bestFit="1" customWidth="1"/>
    <col min="2320" max="2320" width="12.7109375" style="5" bestFit="1" customWidth="1"/>
    <col min="2321" max="2321" width="12" style="5" bestFit="1" customWidth="1"/>
    <col min="2322" max="2322" width="7.7109375" style="5" bestFit="1" customWidth="1"/>
    <col min="2323" max="2323" width="8.42578125" style="5" bestFit="1" customWidth="1"/>
    <col min="2324" max="2324" width="16" style="5" bestFit="1" customWidth="1"/>
    <col min="2325" max="2325" width="9.42578125" style="5" bestFit="1" customWidth="1"/>
    <col min="2326" max="2327" width="12" style="5" bestFit="1" customWidth="1"/>
    <col min="2328" max="2329" width="9.140625" style="5"/>
    <col min="2330" max="2330" width="12" style="5" bestFit="1" customWidth="1"/>
    <col min="2331" max="2560" width="9.140625" style="5"/>
    <col min="2561" max="2561" width="5.5703125" style="5" bestFit="1" customWidth="1"/>
    <col min="2562" max="2562" width="8" style="5" bestFit="1" customWidth="1"/>
    <col min="2563" max="2563" width="6.7109375" style="5" bestFit="1" customWidth="1"/>
    <col min="2564" max="2564" width="5" style="5" bestFit="1" customWidth="1"/>
    <col min="2565" max="2566" width="8.85546875" style="5" bestFit="1" customWidth="1"/>
    <col min="2567" max="2568" width="21" style="5" bestFit="1" customWidth="1"/>
    <col min="2569" max="2569" width="20.28515625" style="5" bestFit="1" customWidth="1"/>
    <col min="2570" max="2570" width="9.7109375" style="5" bestFit="1" customWidth="1"/>
    <col min="2571" max="2571" width="9.28515625" style="5" bestFit="1" customWidth="1"/>
    <col min="2572" max="2572" width="7.28515625" style="5" bestFit="1" customWidth="1"/>
    <col min="2573" max="2573" width="11.42578125" style="5" bestFit="1" customWidth="1"/>
    <col min="2574" max="2574" width="9.7109375" style="5" bestFit="1" customWidth="1"/>
    <col min="2575" max="2575" width="12" style="5" bestFit="1" customWidth="1"/>
    <col min="2576" max="2576" width="12.7109375" style="5" bestFit="1" customWidth="1"/>
    <col min="2577" max="2577" width="12" style="5" bestFit="1" customWidth="1"/>
    <col min="2578" max="2578" width="7.7109375" style="5" bestFit="1" customWidth="1"/>
    <col min="2579" max="2579" width="8.42578125" style="5" bestFit="1" customWidth="1"/>
    <col min="2580" max="2580" width="16" style="5" bestFit="1" customWidth="1"/>
    <col min="2581" max="2581" width="9.42578125" style="5" bestFit="1" customWidth="1"/>
    <col min="2582" max="2583" width="12" style="5" bestFit="1" customWidth="1"/>
    <col min="2584" max="2585" width="9.140625" style="5"/>
    <col min="2586" max="2586" width="12" style="5" bestFit="1" customWidth="1"/>
    <col min="2587" max="2816" width="9.140625" style="5"/>
    <col min="2817" max="2817" width="5.5703125" style="5" bestFit="1" customWidth="1"/>
    <col min="2818" max="2818" width="8" style="5" bestFit="1" customWidth="1"/>
    <col min="2819" max="2819" width="6.7109375" style="5" bestFit="1" customWidth="1"/>
    <col min="2820" max="2820" width="5" style="5" bestFit="1" customWidth="1"/>
    <col min="2821" max="2822" width="8.85546875" style="5" bestFit="1" customWidth="1"/>
    <col min="2823" max="2824" width="21" style="5" bestFit="1" customWidth="1"/>
    <col min="2825" max="2825" width="20.28515625" style="5" bestFit="1" customWidth="1"/>
    <col min="2826" max="2826" width="9.7109375" style="5" bestFit="1" customWidth="1"/>
    <col min="2827" max="2827" width="9.28515625" style="5" bestFit="1" customWidth="1"/>
    <col min="2828" max="2828" width="7.28515625" style="5" bestFit="1" customWidth="1"/>
    <col min="2829" max="2829" width="11.42578125" style="5" bestFit="1" customWidth="1"/>
    <col min="2830" max="2830" width="9.7109375" style="5" bestFit="1" customWidth="1"/>
    <col min="2831" max="2831" width="12" style="5" bestFit="1" customWidth="1"/>
    <col min="2832" max="2832" width="12.7109375" style="5" bestFit="1" customWidth="1"/>
    <col min="2833" max="2833" width="12" style="5" bestFit="1" customWidth="1"/>
    <col min="2834" max="2834" width="7.7109375" style="5" bestFit="1" customWidth="1"/>
    <col min="2835" max="2835" width="8.42578125" style="5" bestFit="1" customWidth="1"/>
    <col min="2836" max="2836" width="16" style="5" bestFit="1" customWidth="1"/>
    <col min="2837" max="2837" width="9.42578125" style="5" bestFit="1" customWidth="1"/>
    <col min="2838" max="2839" width="12" style="5" bestFit="1" customWidth="1"/>
    <col min="2840" max="2841" width="9.140625" style="5"/>
    <col min="2842" max="2842" width="12" style="5" bestFit="1" customWidth="1"/>
    <col min="2843" max="3072" width="9.140625" style="5"/>
    <col min="3073" max="3073" width="5.5703125" style="5" bestFit="1" customWidth="1"/>
    <col min="3074" max="3074" width="8" style="5" bestFit="1" customWidth="1"/>
    <col min="3075" max="3075" width="6.7109375" style="5" bestFit="1" customWidth="1"/>
    <col min="3076" max="3076" width="5" style="5" bestFit="1" customWidth="1"/>
    <col min="3077" max="3078" width="8.85546875" style="5" bestFit="1" customWidth="1"/>
    <col min="3079" max="3080" width="21" style="5" bestFit="1" customWidth="1"/>
    <col min="3081" max="3081" width="20.28515625" style="5" bestFit="1" customWidth="1"/>
    <col min="3082" max="3082" width="9.7109375" style="5" bestFit="1" customWidth="1"/>
    <col min="3083" max="3083" width="9.28515625" style="5" bestFit="1" customWidth="1"/>
    <col min="3084" max="3084" width="7.28515625" style="5" bestFit="1" customWidth="1"/>
    <col min="3085" max="3085" width="11.42578125" style="5" bestFit="1" customWidth="1"/>
    <col min="3086" max="3086" width="9.7109375" style="5" bestFit="1" customWidth="1"/>
    <col min="3087" max="3087" width="12" style="5" bestFit="1" customWidth="1"/>
    <col min="3088" max="3088" width="12.7109375" style="5" bestFit="1" customWidth="1"/>
    <col min="3089" max="3089" width="12" style="5" bestFit="1" customWidth="1"/>
    <col min="3090" max="3090" width="7.7109375" style="5" bestFit="1" customWidth="1"/>
    <col min="3091" max="3091" width="8.42578125" style="5" bestFit="1" customWidth="1"/>
    <col min="3092" max="3092" width="16" style="5" bestFit="1" customWidth="1"/>
    <col min="3093" max="3093" width="9.42578125" style="5" bestFit="1" customWidth="1"/>
    <col min="3094" max="3095" width="12" style="5" bestFit="1" customWidth="1"/>
    <col min="3096" max="3097" width="9.140625" style="5"/>
    <col min="3098" max="3098" width="12" style="5" bestFit="1" customWidth="1"/>
    <col min="3099" max="3328" width="9.140625" style="5"/>
    <col min="3329" max="3329" width="5.5703125" style="5" bestFit="1" customWidth="1"/>
    <col min="3330" max="3330" width="8" style="5" bestFit="1" customWidth="1"/>
    <col min="3331" max="3331" width="6.7109375" style="5" bestFit="1" customWidth="1"/>
    <col min="3332" max="3332" width="5" style="5" bestFit="1" customWidth="1"/>
    <col min="3333" max="3334" width="8.85546875" style="5" bestFit="1" customWidth="1"/>
    <col min="3335" max="3336" width="21" style="5" bestFit="1" customWidth="1"/>
    <col min="3337" max="3337" width="20.28515625" style="5" bestFit="1" customWidth="1"/>
    <col min="3338" max="3338" width="9.7109375" style="5" bestFit="1" customWidth="1"/>
    <col min="3339" max="3339" width="9.28515625" style="5" bestFit="1" customWidth="1"/>
    <col min="3340" max="3340" width="7.28515625" style="5" bestFit="1" customWidth="1"/>
    <col min="3341" max="3341" width="11.42578125" style="5" bestFit="1" customWidth="1"/>
    <col min="3342" max="3342" width="9.7109375" style="5" bestFit="1" customWidth="1"/>
    <col min="3343" max="3343" width="12" style="5" bestFit="1" customWidth="1"/>
    <col min="3344" max="3344" width="12.7109375" style="5" bestFit="1" customWidth="1"/>
    <col min="3345" max="3345" width="12" style="5" bestFit="1" customWidth="1"/>
    <col min="3346" max="3346" width="7.7109375" style="5" bestFit="1" customWidth="1"/>
    <col min="3347" max="3347" width="8.42578125" style="5" bestFit="1" customWidth="1"/>
    <col min="3348" max="3348" width="16" style="5" bestFit="1" customWidth="1"/>
    <col min="3349" max="3349" width="9.42578125" style="5" bestFit="1" customWidth="1"/>
    <col min="3350" max="3351" width="12" style="5" bestFit="1" customWidth="1"/>
    <col min="3352" max="3353" width="9.140625" style="5"/>
    <col min="3354" max="3354" width="12" style="5" bestFit="1" customWidth="1"/>
    <col min="3355" max="3584" width="9.140625" style="5"/>
    <col min="3585" max="3585" width="5.5703125" style="5" bestFit="1" customWidth="1"/>
    <col min="3586" max="3586" width="8" style="5" bestFit="1" customWidth="1"/>
    <col min="3587" max="3587" width="6.7109375" style="5" bestFit="1" customWidth="1"/>
    <col min="3588" max="3588" width="5" style="5" bestFit="1" customWidth="1"/>
    <col min="3589" max="3590" width="8.85546875" style="5" bestFit="1" customWidth="1"/>
    <col min="3591" max="3592" width="21" style="5" bestFit="1" customWidth="1"/>
    <col min="3593" max="3593" width="20.28515625" style="5" bestFit="1" customWidth="1"/>
    <col min="3594" max="3594" width="9.7109375" style="5" bestFit="1" customWidth="1"/>
    <col min="3595" max="3595" width="9.28515625" style="5" bestFit="1" customWidth="1"/>
    <col min="3596" max="3596" width="7.28515625" style="5" bestFit="1" customWidth="1"/>
    <col min="3597" max="3597" width="11.42578125" style="5" bestFit="1" customWidth="1"/>
    <col min="3598" max="3598" width="9.7109375" style="5" bestFit="1" customWidth="1"/>
    <col min="3599" max="3599" width="12" style="5" bestFit="1" customWidth="1"/>
    <col min="3600" max="3600" width="12.7109375" style="5" bestFit="1" customWidth="1"/>
    <col min="3601" max="3601" width="12" style="5" bestFit="1" customWidth="1"/>
    <col min="3602" max="3602" width="7.7109375" style="5" bestFit="1" customWidth="1"/>
    <col min="3603" max="3603" width="8.42578125" style="5" bestFit="1" customWidth="1"/>
    <col min="3604" max="3604" width="16" style="5" bestFit="1" customWidth="1"/>
    <col min="3605" max="3605" width="9.42578125" style="5" bestFit="1" customWidth="1"/>
    <col min="3606" max="3607" width="12" style="5" bestFit="1" customWidth="1"/>
    <col min="3608" max="3609" width="9.140625" style="5"/>
    <col min="3610" max="3610" width="12" style="5" bestFit="1" customWidth="1"/>
    <col min="3611" max="3840" width="9.140625" style="5"/>
    <col min="3841" max="3841" width="5.5703125" style="5" bestFit="1" customWidth="1"/>
    <col min="3842" max="3842" width="8" style="5" bestFit="1" customWidth="1"/>
    <col min="3843" max="3843" width="6.7109375" style="5" bestFit="1" customWidth="1"/>
    <col min="3844" max="3844" width="5" style="5" bestFit="1" customWidth="1"/>
    <col min="3845" max="3846" width="8.85546875" style="5" bestFit="1" customWidth="1"/>
    <col min="3847" max="3848" width="21" style="5" bestFit="1" customWidth="1"/>
    <col min="3849" max="3849" width="20.28515625" style="5" bestFit="1" customWidth="1"/>
    <col min="3850" max="3850" width="9.7109375" style="5" bestFit="1" customWidth="1"/>
    <col min="3851" max="3851" width="9.28515625" style="5" bestFit="1" customWidth="1"/>
    <col min="3852" max="3852" width="7.28515625" style="5" bestFit="1" customWidth="1"/>
    <col min="3853" max="3853" width="11.42578125" style="5" bestFit="1" customWidth="1"/>
    <col min="3854" max="3854" width="9.7109375" style="5" bestFit="1" customWidth="1"/>
    <col min="3855" max="3855" width="12" style="5" bestFit="1" customWidth="1"/>
    <col min="3856" max="3856" width="12.7109375" style="5" bestFit="1" customWidth="1"/>
    <col min="3857" max="3857" width="12" style="5" bestFit="1" customWidth="1"/>
    <col min="3858" max="3858" width="7.7109375" style="5" bestFit="1" customWidth="1"/>
    <col min="3859" max="3859" width="8.42578125" style="5" bestFit="1" customWidth="1"/>
    <col min="3860" max="3860" width="16" style="5" bestFit="1" customWidth="1"/>
    <col min="3861" max="3861" width="9.42578125" style="5" bestFit="1" customWidth="1"/>
    <col min="3862" max="3863" width="12" style="5" bestFit="1" customWidth="1"/>
    <col min="3864" max="3865" width="9.140625" style="5"/>
    <col min="3866" max="3866" width="12" style="5" bestFit="1" customWidth="1"/>
    <col min="3867" max="4096" width="9.140625" style="5"/>
    <col min="4097" max="4097" width="5.5703125" style="5" bestFit="1" customWidth="1"/>
    <col min="4098" max="4098" width="8" style="5" bestFit="1" customWidth="1"/>
    <col min="4099" max="4099" width="6.7109375" style="5" bestFit="1" customWidth="1"/>
    <col min="4100" max="4100" width="5" style="5" bestFit="1" customWidth="1"/>
    <col min="4101" max="4102" width="8.85546875" style="5" bestFit="1" customWidth="1"/>
    <col min="4103" max="4104" width="21" style="5" bestFit="1" customWidth="1"/>
    <col min="4105" max="4105" width="20.28515625" style="5" bestFit="1" customWidth="1"/>
    <col min="4106" max="4106" width="9.7109375" style="5" bestFit="1" customWidth="1"/>
    <col min="4107" max="4107" width="9.28515625" style="5" bestFit="1" customWidth="1"/>
    <col min="4108" max="4108" width="7.28515625" style="5" bestFit="1" customWidth="1"/>
    <col min="4109" max="4109" width="11.42578125" style="5" bestFit="1" customWidth="1"/>
    <col min="4110" max="4110" width="9.7109375" style="5" bestFit="1" customWidth="1"/>
    <col min="4111" max="4111" width="12" style="5" bestFit="1" customWidth="1"/>
    <col min="4112" max="4112" width="12.7109375" style="5" bestFit="1" customWidth="1"/>
    <col min="4113" max="4113" width="12" style="5" bestFit="1" customWidth="1"/>
    <col min="4114" max="4114" width="7.7109375" style="5" bestFit="1" customWidth="1"/>
    <col min="4115" max="4115" width="8.42578125" style="5" bestFit="1" customWidth="1"/>
    <col min="4116" max="4116" width="16" style="5" bestFit="1" customWidth="1"/>
    <col min="4117" max="4117" width="9.42578125" style="5" bestFit="1" customWidth="1"/>
    <col min="4118" max="4119" width="12" style="5" bestFit="1" customWidth="1"/>
    <col min="4120" max="4121" width="9.140625" style="5"/>
    <col min="4122" max="4122" width="12" style="5" bestFit="1" customWidth="1"/>
    <col min="4123" max="4352" width="9.140625" style="5"/>
    <col min="4353" max="4353" width="5.5703125" style="5" bestFit="1" customWidth="1"/>
    <col min="4354" max="4354" width="8" style="5" bestFit="1" customWidth="1"/>
    <col min="4355" max="4355" width="6.7109375" style="5" bestFit="1" customWidth="1"/>
    <col min="4356" max="4356" width="5" style="5" bestFit="1" customWidth="1"/>
    <col min="4357" max="4358" width="8.85546875" style="5" bestFit="1" customWidth="1"/>
    <col min="4359" max="4360" width="21" style="5" bestFit="1" customWidth="1"/>
    <col min="4361" max="4361" width="20.28515625" style="5" bestFit="1" customWidth="1"/>
    <col min="4362" max="4362" width="9.7109375" style="5" bestFit="1" customWidth="1"/>
    <col min="4363" max="4363" width="9.28515625" style="5" bestFit="1" customWidth="1"/>
    <col min="4364" max="4364" width="7.28515625" style="5" bestFit="1" customWidth="1"/>
    <col min="4365" max="4365" width="11.42578125" style="5" bestFit="1" customWidth="1"/>
    <col min="4366" max="4366" width="9.7109375" style="5" bestFit="1" customWidth="1"/>
    <col min="4367" max="4367" width="12" style="5" bestFit="1" customWidth="1"/>
    <col min="4368" max="4368" width="12.7109375" style="5" bestFit="1" customWidth="1"/>
    <col min="4369" max="4369" width="12" style="5" bestFit="1" customWidth="1"/>
    <col min="4370" max="4370" width="7.7109375" style="5" bestFit="1" customWidth="1"/>
    <col min="4371" max="4371" width="8.42578125" style="5" bestFit="1" customWidth="1"/>
    <col min="4372" max="4372" width="16" style="5" bestFit="1" customWidth="1"/>
    <col min="4373" max="4373" width="9.42578125" style="5" bestFit="1" customWidth="1"/>
    <col min="4374" max="4375" width="12" style="5" bestFit="1" customWidth="1"/>
    <col min="4376" max="4377" width="9.140625" style="5"/>
    <col min="4378" max="4378" width="12" style="5" bestFit="1" customWidth="1"/>
    <col min="4379" max="4608" width="9.140625" style="5"/>
    <col min="4609" max="4609" width="5.5703125" style="5" bestFit="1" customWidth="1"/>
    <col min="4610" max="4610" width="8" style="5" bestFit="1" customWidth="1"/>
    <col min="4611" max="4611" width="6.7109375" style="5" bestFit="1" customWidth="1"/>
    <col min="4612" max="4612" width="5" style="5" bestFit="1" customWidth="1"/>
    <col min="4613" max="4614" width="8.85546875" style="5" bestFit="1" customWidth="1"/>
    <col min="4615" max="4616" width="21" style="5" bestFit="1" customWidth="1"/>
    <col min="4617" max="4617" width="20.28515625" style="5" bestFit="1" customWidth="1"/>
    <col min="4618" max="4618" width="9.7109375" style="5" bestFit="1" customWidth="1"/>
    <col min="4619" max="4619" width="9.28515625" style="5" bestFit="1" customWidth="1"/>
    <col min="4620" max="4620" width="7.28515625" style="5" bestFit="1" customWidth="1"/>
    <col min="4621" max="4621" width="11.42578125" style="5" bestFit="1" customWidth="1"/>
    <col min="4622" max="4622" width="9.7109375" style="5" bestFit="1" customWidth="1"/>
    <col min="4623" max="4623" width="12" style="5" bestFit="1" customWidth="1"/>
    <col min="4624" max="4624" width="12.7109375" style="5" bestFit="1" customWidth="1"/>
    <col min="4625" max="4625" width="12" style="5" bestFit="1" customWidth="1"/>
    <col min="4626" max="4626" width="7.7109375" style="5" bestFit="1" customWidth="1"/>
    <col min="4627" max="4627" width="8.42578125" style="5" bestFit="1" customWidth="1"/>
    <col min="4628" max="4628" width="16" style="5" bestFit="1" customWidth="1"/>
    <col min="4629" max="4629" width="9.42578125" style="5" bestFit="1" customWidth="1"/>
    <col min="4630" max="4631" width="12" style="5" bestFit="1" customWidth="1"/>
    <col min="4632" max="4633" width="9.140625" style="5"/>
    <col min="4634" max="4634" width="12" style="5" bestFit="1" customWidth="1"/>
    <col min="4635" max="4864" width="9.140625" style="5"/>
    <col min="4865" max="4865" width="5.5703125" style="5" bestFit="1" customWidth="1"/>
    <col min="4866" max="4866" width="8" style="5" bestFit="1" customWidth="1"/>
    <col min="4867" max="4867" width="6.7109375" style="5" bestFit="1" customWidth="1"/>
    <col min="4868" max="4868" width="5" style="5" bestFit="1" customWidth="1"/>
    <col min="4869" max="4870" width="8.85546875" style="5" bestFit="1" customWidth="1"/>
    <col min="4871" max="4872" width="21" style="5" bestFit="1" customWidth="1"/>
    <col min="4873" max="4873" width="20.28515625" style="5" bestFit="1" customWidth="1"/>
    <col min="4874" max="4874" width="9.7109375" style="5" bestFit="1" customWidth="1"/>
    <col min="4875" max="4875" width="9.28515625" style="5" bestFit="1" customWidth="1"/>
    <col min="4876" max="4876" width="7.28515625" style="5" bestFit="1" customWidth="1"/>
    <col min="4877" max="4877" width="11.42578125" style="5" bestFit="1" customWidth="1"/>
    <col min="4878" max="4878" width="9.7109375" style="5" bestFit="1" customWidth="1"/>
    <col min="4879" max="4879" width="12" style="5" bestFit="1" customWidth="1"/>
    <col min="4880" max="4880" width="12.7109375" style="5" bestFit="1" customWidth="1"/>
    <col min="4881" max="4881" width="12" style="5" bestFit="1" customWidth="1"/>
    <col min="4882" max="4882" width="7.7109375" style="5" bestFit="1" customWidth="1"/>
    <col min="4883" max="4883" width="8.42578125" style="5" bestFit="1" customWidth="1"/>
    <col min="4884" max="4884" width="16" style="5" bestFit="1" customWidth="1"/>
    <col min="4885" max="4885" width="9.42578125" style="5" bestFit="1" customWidth="1"/>
    <col min="4886" max="4887" width="12" style="5" bestFit="1" customWidth="1"/>
    <col min="4888" max="4889" width="9.140625" style="5"/>
    <col min="4890" max="4890" width="12" style="5" bestFit="1" customWidth="1"/>
    <col min="4891" max="5120" width="9.140625" style="5"/>
    <col min="5121" max="5121" width="5.5703125" style="5" bestFit="1" customWidth="1"/>
    <col min="5122" max="5122" width="8" style="5" bestFit="1" customWidth="1"/>
    <col min="5123" max="5123" width="6.7109375" style="5" bestFit="1" customWidth="1"/>
    <col min="5124" max="5124" width="5" style="5" bestFit="1" customWidth="1"/>
    <col min="5125" max="5126" width="8.85546875" style="5" bestFit="1" customWidth="1"/>
    <col min="5127" max="5128" width="21" style="5" bestFit="1" customWidth="1"/>
    <col min="5129" max="5129" width="20.28515625" style="5" bestFit="1" customWidth="1"/>
    <col min="5130" max="5130" width="9.7109375" style="5" bestFit="1" customWidth="1"/>
    <col min="5131" max="5131" width="9.28515625" style="5" bestFit="1" customWidth="1"/>
    <col min="5132" max="5132" width="7.28515625" style="5" bestFit="1" customWidth="1"/>
    <col min="5133" max="5133" width="11.42578125" style="5" bestFit="1" customWidth="1"/>
    <col min="5134" max="5134" width="9.7109375" style="5" bestFit="1" customWidth="1"/>
    <col min="5135" max="5135" width="12" style="5" bestFit="1" customWidth="1"/>
    <col min="5136" max="5136" width="12.7109375" style="5" bestFit="1" customWidth="1"/>
    <col min="5137" max="5137" width="12" style="5" bestFit="1" customWidth="1"/>
    <col min="5138" max="5138" width="7.7109375" style="5" bestFit="1" customWidth="1"/>
    <col min="5139" max="5139" width="8.42578125" style="5" bestFit="1" customWidth="1"/>
    <col min="5140" max="5140" width="16" style="5" bestFit="1" customWidth="1"/>
    <col min="5141" max="5141" width="9.42578125" style="5" bestFit="1" customWidth="1"/>
    <col min="5142" max="5143" width="12" style="5" bestFit="1" customWidth="1"/>
    <col min="5144" max="5145" width="9.140625" style="5"/>
    <col min="5146" max="5146" width="12" style="5" bestFit="1" customWidth="1"/>
    <col min="5147" max="5376" width="9.140625" style="5"/>
    <col min="5377" max="5377" width="5.5703125" style="5" bestFit="1" customWidth="1"/>
    <col min="5378" max="5378" width="8" style="5" bestFit="1" customWidth="1"/>
    <col min="5379" max="5379" width="6.7109375" style="5" bestFit="1" customWidth="1"/>
    <col min="5380" max="5380" width="5" style="5" bestFit="1" customWidth="1"/>
    <col min="5381" max="5382" width="8.85546875" style="5" bestFit="1" customWidth="1"/>
    <col min="5383" max="5384" width="21" style="5" bestFit="1" customWidth="1"/>
    <col min="5385" max="5385" width="20.28515625" style="5" bestFit="1" customWidth="1"/>
    <col min="5386" max="5386" width="9.7109375" style="5" bestFit="1" customWidth="1"/>
    <col min="5387" max="5387" width="9.28515625" style="5" bestFit="1" customWidth="1"/>
    <col min="5388" max="5388" width="7.28515625" style="5" bestFit="1" customWidth="1"/>
    <col min="5389" max="5389" width="11.42578125" style="5" bestFit="1" customWidth="1"/>
    <col min="5390" max="5390" width="9.7109375" style="5" bestFit="1" customWidth="1"/>
    <col min="5391" max="5391" width="12" style="5" bestFit="1" customWidth="1"/>
    <col min="5392" max="5392" width="12.7109375" style="5" bestFit="1" customWidth="1"/>
    <col min="5393" max="5393" width="12" style="5" bestFit="1" customWidth="1"/>
    <col min="5394" max="5394" width="7.7109375" style="5" bestFit="1" customWidth="1"/>
    <col min="5395" max="5395" width="8.42578125" style="5" bestFit="1" customWidth="1"/>
    <col min="5396" max="5396" width="16" style="5" bestFit="1" customWidth="1"/>
    <col min="5397" max="5397" width="9.42578125" style="5" bestFit="1" customWidth="1"/>
    <col min="5398" max="5399" width="12" style="5" bestFit="1" customWidth="1"/>
    <col min="5400" max="5401" width="9.140625" style="5"/>
    <col min="5402" max="5402" width="12" style="5" bestFit="1" customWidth="1"/>
    <col min="5403" max="5632" width="9.140625" style="5"/>
    <col min="5633" max="5633" width="5.5703125" style="5" bestFit="1" customWidth="1"/>
    <col min="5634" max="5634" width="8" style="5" bestFit="1" customWidth="1"/>
    <col min="5635" max="5635" width="6.7109375" style="5" bestFit="1" customWidth="1"/>
    <col min="5636" max="5636" width="5" style="5" bestFit="1" customWidth="1"/>
    <col min="5637" max="5638" width="8.85546875" style="5" bestFit="1" customWidth="1"/>
    <col min="5639" max="5640" width="21" style="5" bestFit="1" customWidth="1"/>
    <col min="5641" max="5641" width="20.28515625" style="5" bestFit="1" customWidth="1"/>
    <col min="5642" max="5642" width="9.7109375" style="5" bestFit="1" customWidth="1"/>
    <col min="5643" max="5643" width="9.28515625" style="5" bestFit="1" customWidth="1"/>
    <col min="5644" max="5644" width="7.28515625" style="5" bestFit="1" customWidth="1"/>
    <col min="5645" max="5645" width="11.42578125" style="5" bestFit="1" customWidth="1"/>
    <col min="5646" max="5646" width="9.7109375" style="5" bestFit="1" customWidth="1"/>
    <col min="5647" max="5647" width="12" style="5" bestFit="1" customWidth="1"/>
    <col min="5648" max="5648" width="12.7109375" style="5" bestFit="1" customWidth="1"/>
    <col min="5649" max="5649" width="12" style="5" bestFit="1" customWidth="1"/>
    <col min="5650" max="5650" width="7.7109375" style="5" bestFit="1" customWidth="1"/>
    <col min="5651" max="5651" width="8.42578125" style="5" bestFit="1" customWidth="1"/>
    <col min="5652" max="5652" width="16" style="5" bestFit="1" customWidth="1"/>
    <col min="5653" max="5653" width="9.42578125" style="5" bestFit="1" customWidth="1"/>
    <col min="5654" max="5655" width="12" style="5" bestFit="1" customWidth="1"/>
    <col min="5656" max="5657" width="9.140625" style="5"/>
    <col min="5658" max="5658" width="12" style="5" bestFit="1" customWidth="1"/>
    <col min="5659" max="5888" width="9.140625" style="5"/>
    <col min="5889" max="5889" width="5.5703125" style="5" bestFit="1" customWidth="1"/>
    <col min="5890" max="5890" width="8" style="5" bestFit="1" customWidth="1"/>
    <col min="5891" max="5891" width="6.7109375" style="5" bestFit="1" customWidth="1"/>
    <col min="5892" max="5892" width="5" style="5" bestFit="1" customWidth="1"/>
    <col min="5893" max="5894" width="8.85546875" style="5" bestFit="1" customWidth="1"/>
    <col min="5895" max="5896" width="21" style="5" bestFit="1" customWidth="1"/>
    <col min="5897" max="5897" width="20.28515625" style="5" bestFit="1" customWidth="1"/>
    <col min="5898" max="5898" width="9.7109375" style="5" bestFit="1" customWidth="1"/>
    <col min="5899" max="5899" width="9.28515625" style="5" bestFit="1" customWidth="1"/>
    <col min="5900" max="5900" width="7.28515625" style="5" bestFit="1" customWidth="1"/>
    <col min="5901" max="5901" width="11.42578125" style="5" bestFit="1" customWidth="1"/>
    <col min="5902" max="5902" width="9.7109375" style="5" bestFit="1" customWidth="1"/>
    <col min="5903" max="5903" width="12" style="5" bestFit="1" customWidth="1"/>
    <col min="5904" max="5904" width="12.7109375" style="5" bestFit="1" customWidth="1"/>
    <col min="5905" max="5905" width="12" style="5" bestFit="1" customWidth="1"/>
    <col min="5906" max="5906" width="7.7109375" style="5" bestFit="1" customWidth="1"/>
    <col min="5907" max="5907" width="8.42578125" style="5" bestFit="1" customWidth="1"/>
    <col min="5908" max="5908" width="16" style="5" bestFit="1" customWidth="1"/>
    <col min="5909" max="5909" width="9.42578125" style="5" bestFit="1" customWidth="1"/>
    <col min="5910" max="5911" width="12" style="5" bestFit="1" customWidth="1"/>
    <col min="5912" max="5913" width="9.140625" style="5"/>
    <col min="5914" max="5914" width="12" style="5" bestFit="1" customWidth="1"/>
    <col min="5915" max="6144" width="9.140625" style="5"/>
    <col min="6145" max="6145" width="5.5703125" style="5" bestFit="1" customWidth="1"/>
    <col min="6146" max="6146" width="8" style="5" bestFit="1" customWidth="1"/>
    <col min="6147" max="6147" width="6.7109375" style="5" bestFit="1" customWidth="1"/>
    <col min="6148" max="6148" width="5" style="5" bestFit="1" customWidth="1"/>
    <col min="6149" max="6150" width="8.85546875" style="5" bestFit="1" customWidth="1"/>
    <col min="6151" max="6152" width="21" style="5" bestFit="1" customWidth="1"/>
    <col min="6153" max="6153" width="20.28515625" style="5" bestFit="1" customWidth="1"/>
    <col min="6154" max="6154" width="9.7109375" style="5" bestFit="1" customWidth="1"/>
    <col min="6155" max="6155" width="9.28515625" style="5" bestFit="1" customWidth="1"/>
    <col min="6156" max="6156" width="7.28515625" style="5" bestFit="1" customWidth="1"/>
    <col min="6157" max="6157" width="11.42578125" style="5" bestFit="1" customWidth="1"/>
    <col min="6158" max="6158" width="9.7109375" style="5" bestFit="1" customWidth="1"/>
    <col min="6159" max="6159" width="12" style="5" bestFit="1" customWidth="1"/>
    <col min="6160" max="6160" width="12.7109375" style="5" bestFit="1" customWidth="1"/>
    <col min="6161" max="6161" width="12" style="5" bestFit="1" customWidth="1"/>
    <col min="6162" max="6162" width="7.7109375" style="5" bestFit="1" customWidth="1"/>
    <col min="6163" max="6163" width="8.42578125" style="5" bestFit="1" customWidth="1"/>
    <col min="6164" max="6164" width="16" style="5" bestFit="1" customWidth="1"/>
    <col min="6165" max="6165" width="9.42578125" style="5" bestFit="1" customWidth="1"/>
    <col min="6166" max="6167" width="12" style="5" bestFit="1" customWidth="1"/>
    <col min="6168" max="6169" width="9.140625" style="5"/>
    <col min="6170" max="6170" width="12" style="5" bestFit="1" customWidth="1"/>
    <col min="6171" max="6400" width="9.140625" style="5"/>
    <col min="6401" max="6401" width="5.5703125" style="5" bestFit="1" customWidth="1"/>
    <col min="6402" max="6402" width="8" style="5" bestFit="1" customWidth="1"/>
    <col min="6403" max="6403" width="6.7109375" style="5" bestFit="1" customWidth="1"/>
    <col min="6404" max="6404" width="5" style="5" bestFit="1" customWidth="1"/>
    <col min="6405" max="6406" width="8.85546875" style="5" bestFit="1" customWidth="1"/>
    <col min="6407" max="6408" width="21" style="5" bestFit="1" customWidth="1"/>
    <col min="6409" max="6409" width="20.28515625" style="5" bestFit="1" customWidth="1"/>
    <col min="6410" max="6410" width="9.7109375" style="5" bestFit="1" customWidth="1"/>
    <col min="6411" max="6411" width="9.28515625" style="5" bestFit="1" customWidth="1"/>
    <col min="6412" max="6412" width="7.28515625" style="5" bestFit="1" customWidth="1"/>
    <col min="6413" max="6413" width="11.42578125" style="5" bestFit="1" customWidth="1"/>
    <col min="6414" max="6414" width="9.7109375" style="5" bestFit="1" customWidth="1"/>
    <col min="6415" max="6415" width="12" style="5" bestFit="1" customWidth="1"/>
    <col min="6416" max="6416" width="12.7109375" style="5" bestFit="1" customWidth="1"/>
    <col min="6417" max="6417" width="12" style="5" bestFit="1" customWidth="1"/>
    <col min="6418" max="6418" width="7.7109375" style="5" bestFit="1" customWidth="1"/>
    <col min="6419" max="6419" width="8.42578125" style="5" bestFit="1" customWidth="1"/>
    <col min="6420" max="6420" width="16" style="5" bestFit="1" customWidth="1"/>
    <col min="6421" max="6421" width="9.42578125" style="5" bestFit="1" customWidth="1"/>
    <col min="6422" max="6423" width="12" style="5" bestFit="1" customWidth="1"/>
    <col min="6424" max="6425" width="9.140625" style="5"/>
    <col min="6426" max="6426" width="12" style="5" bestFit="1" customWidth="1"/>
    <col min="6427" max="6656" width="9.140625" style="5"/>
    <col min="6657" max="6657" width="5.5703125" style="5" bestFit="1" customWidth="1"/>
    <col min="6658" max="6658" width="8" style="5" bestFit="1" customWidth="1"/>
    <col min="6659" max="6659" width="6.7109375" style="5" bestFit="1" customWidth="1"/>
    <col min="6660" max="6660" width="5" style="5" bestFit="1" customWidth="1"/>
    <col min="6661" max="6662" width="8.85546875" style="5" bestFit="1" customWidth="1"/>
    <col min="6663" max="6664" width="21" style="5" bestFit="1" customWidth="1"/>
    <col min="6665" max="6665" width="20.28515625" style="5" bestFit="1" customWidth="1"/>
    <col min="6666" max="6666" width="9.7109375" style="5" bestFit="1" customWidth="1"/>
    <col min="6667" max="6667" width="9.28515625" style="5" bestFit="1" customWidth="1"/>
    <col min="6668" max="6668" width="7.28515625" style="5" bestFit="1" customWidth="1"/>
    <col min="6669" max="6669" width="11.42578125" style="5" bestFit="1" customWidth="1"/>
    <col min="6670" max="6670" width="9.7109375" style="5" bestFit="1" customWidth="1"/>
    <col min="6671" max="6671" width="12" style="5" bestFit="1" customWidth="1"/>
    <col min="6672" max="6672" width="12.7109375" style="5" bestFit="1" customWidth="1"/>
    <col min="6673" max="6673" width="12" style="5" bestFit="1" customWidth="1"/>
    <col min="6674" max="6674" width="7.7109375" style="5" bestFit="1" customWidth="1"/>
    <col min="6675" max="6675" width="8.42578125" style="5" bestFit="1" customWidth="1"/>
    <col min="6676" max="6676" width="16" style="5" bestFit="1" customWidth="1"/>
    <col min="6677" max="6677" width="9.42578125" style="5" bestFit="1" customWidth="1"/>
    <col min="6678" max="6679" width="12" style="5" bestFit="1" customWidth="1"/>
    <col min="6680" max="6681" width="9.140625" style="5"/>
    <col min="6682" max="6682" width="12" style="5" bestFit="1" customWidth="1"/>
    <col min="6683" max="6912" width="9.140625" style="5"/>
    <col min="6913" max="6913" width="5.5703125" style="5" bestFit="1" customWidth="1"/>
    <col min="6914" max="6914" width="8" style="5" bestFit="1" customWidth="1"/>
    <col min="6915" max="6915" width="6.7109375" style="5" bestFit="1" customWidth="1"/>
    <col min="6916" max="6916" width="5" style="5" bestFit="1" customWidth="1"/>
    <col min="6917" max="6918" width="8.85546875" style="5" bestFit="1" customWidth="1"/>
    <col min="6919" max="6920" width="21" style="5" bestFit="1" customWidth="1"/>
    <col min="6921" max="6921" width="20.28515625" style="5" bestFit="1" customWidth="1"/>
    <col min="6922" max="6922" width="9.7109375" style="5" bestFit="1" customWidth="1"/>
    <col min="6923" max="6923" width="9.28515625" style="5" bestFit="1" customWidth="1"/>
    <col min="6924" max="6924" width="7.28515625" style="5" bestFit="1" customWidth="1"/>
    <col min="6925" max="6925" width="11.42578125" style="5" bestFit="1" customWidth="1"/>
    <col min="6926" max="6926" width="9.7109375" style="5" bestFit="1" customWidth="1"/>
    <col min="6927" max="6927" width="12" style="5" bestFit="1" customWidth="1"/>
    <col min="6928" max="6928" width="12.7109375" style="5" bestFit="1" customWidth="1"/>
    <col min="6929" max="6929" width="12" style="5" bestFit="1" customWidth="1"/>
    <col min="6930" max="6930" width="7.7109375" style="5" bestFit="1" customWidth="1"/>
    <col min="6931" max="6931" width="8.42578125" style="5" bestFit="1" customWidth="1"/>
    <col min="6932" max="6932" width="16" style="5" bestFit="1" customWidth="1"/>
    <col min="6933" max="6933" width="9.42578125" style="5" bestFit="1" customWidth="1"/>
    <col min="6934" max="6935" width="12" style="5" bestFit="1" customWidth="1"/>
    <col min="6936" max="6937" width="9.140625" style="5"/>
    <col min="6938" max="6938" width="12" style="5" bestFit="1" customWidth="1"/>
    <col min="6939" max="7168" width="9.140625" style="5"/>
    <col min="7169" max="7169" width="5.5703125" style="5" bestFit="1" customWidth="1"/>
    <col min="7170" max="7170" width="8" style="5" bestFit="1" customWidth="1"/>
    <col min="7171" max="7171" width="6.7109375" style="5" bestFit="1" customWidth="1"/>
    <col min="7172" max="7172" width="5" style="5" bestFit="1" customWidth="1"/>
    <col min="7173" max="7174" width="8.85546875" style="5" bestFit="1" customWidth="1"/>
    <col min="7175" max="7176" width="21" style="5" bestFit="1" customWidth="1"/>
    <col min="7177" max="7177" width="20.28515625" style="5" bestFit="1" customWidth="1"/>
    <col min="7178" max="7178" width="9.7109375" style="5" bestFit="1" customWidth="1"/>
    <col min="7179" max="7179" width="9.28515625" style="5" bestFit="1" customWidth="1"/>
    <col min="7180" max="7180" width="7.28515625" style="5" bestFit="1" customWidth="1"/>
    <col min="7181" max="7181" width="11.42578125" style="5" bestFit="1" customWidth="1"/>
    <col min="7182" max="7182" width="9.7109375" style="5" bestFit="1" customWidth="1"/>
    <col min="7183" max="7183" width="12" style="5" bestFit="1" customWidth="1"/>
    <col min="7184" max="7184" width="12.7109375" style="5" bestFit="1" customWidth="1"/>
    <col min="7185" max="7185" width="12" style="5" bestFit="1" customWidth="1"/>
    <col min="7186" max="7186" width="7.7109375" style="5" bestFit="1" customWidth="1"/>
    <col min="7187" max="7187" width="8.42578125" style="5" bestFit="1" customWidth="1"/>
    <col min="7188" max="7188" width="16" style="5" bestFit="1" customWidth="1"/>
    <col min="7189" max="7189" width="9.42578125" style="5" bestFit="1" customWidth="1"/>
    <col min="7190" max="7191" width="12" style="5" bestFit="1" customWidth="1"/>
    <col min="7192" max="7193" width="9.140625" style="5"/>
    <col min="7194" max="7194" width="12" style="5" bestFit="1" customWidth="1"/>
    <col min="7195" max="7424" width="9.140625" style="5"/>
    <col min="7425" max="7425" width="5.5703125" style="5" bestFit="1" customWidth="1"/>
    <col min="7426" max="7426" width="8" style="5" bestFit="1" customWidth="1"/>
    <col min="7427" max="7427" width="6.7109375" style="5" bestFit="1" customWidth="1"/>
    <col min="7428" max="7428" width="5" style="5" bestFit="1" customWidth="1"/>
    <col min="7429" max="7430" width="8.85546875" style="5" bestFit="1" customWidth="1"/>
    <col min="7431" max="7432" width="21" style="5" bestFit="1" customWidth="1"/>
    <col min="7433" max="7433" width="20.28515625" style="5" bestFit="1" customWidth="1"/>
    <col min="7434" max="7434" width="9.7109375" style="5" bestFit="1" customWidth="1"/>
    <col min="7435" max="7435" width="9.28515625" style="5" bestFit="1" customWidth="1"/>
    <col min="7436" max="7436" width="7.28515625" style="5" bestFit="1" customWidth="1"/>
    <col min="7437" max="7437" width="11.42578125" style="5" bestFit="1" customWidth="1"/>
    <col min="7438" max="7438" width="9.7109375" style="5" bestFit="1" customWidth="1"/>
    <col min="7439" max="7439" width="12" style="5" bestFit="1" customWidth="1"/>
    <col min="7440" max="7440" width="12.7109375" style="5" bestFit="1" customWidth="1"/>
    <col min="7441" max="7441" width="12" style="5" bestFit="1" customWidth="1"/>
    <col min="7442" max="7442" width="7.7109375" style="5" bestFit="1" customWidth="1"/>
    <col min="7443" max="7443" width="8.42578125" style="5" bestFit="1" customWidth="1"/>
    <col min="7444" max="7444" width="16" style="5" bestFit="1" customWidth="1"/>
    <col min="7445" max="7445" width="9.42578125" style="5" bestFit="1" customWidth="1"/>
    <col min="7446" max="7447" width="12" style="5" bestFit="1" customWidth="1"/>
    <col min="7448" max="7449" width="9.140625" style="5"/>
    <col min="7450" max="7450" width="12" style="5" bestFit="1" customWidth="1"/>
    <col min="7451" max="7680" width="9.140625" style="5"/>
    <col min="7681" max="7681" width="5.5703125" style="5" bestFit="1" customWidth="1"/>
    <col min="7682" max="7682" width="8" style="5" bestFit="1" customWidth="1"/>
    <col min="7683" max="7683" width="6.7109375" style="5" bestFit="1" customWidth="1"/>
    <col min="7684" max="7684" width="5" style="5" bestFit="1" customWidth="1"/>
    <col min="7685" max="7686" width="8.85546875" style="5" bestFit="1" customWidth="1"/>
    <col min="7687" max="7688" width="21" style="5" bestFit="1" customWidth="1"/>
    <col min="7689" max="7689" width="20.28515625" style="5" bestFit="1" customWidth="1"/>
    <col min="7690" max="7690" width="9.7109375" style="5" bestFit="1" customWidth="1"/>
    <col min="7691" max="7691" width="9.28515625" style="5" bestFit="1" customWidth="1"/>
    <col min="7692" max="7692" width="7.28515625" style="5" bestFit="1" customWidth="1"/>
    <col min="7693" max="7693" width="11.42578125" style="5" bestFit="1" customWidth="1"/>
    <col min="7694" max="7694" width="9.7109375" style="5" bestFit="1" customWidth="1"/>
    <col min="7695" max="7695" width="12" style="5" bestFit="1" customWidth="1"/>
    <col min="7696" max="7696" width="12.7109375" style="5" bestFit="1" customWidth="1"/>
    <col min="7697" max="7697" width="12" style="5" bestFit="1" customWidth="1"/>
    <col min="7698" max="7698" width="7.7109375" style="5" bestFit="1" customWidth="1"/>
    <col min="7699" max="7699" width="8.42578125" style="5" bestFit="1" customWidth="1"/>
    <col min="7700" max="7700" width="16" style="5" bestFit="1" customWidth="1"/>
    <col min="7701" max="7701" width="9.42578125" style="5" bestFit="1" customWidth="1"/>
    <col min="7702" max="7703" width="12" style="5" bestFit="1" customWidth="1"/>
    <col min="7704" max="7705" width="9.140625" style="5"/>
    <col min="7706" max="7706" width="12" style="5" bestFit="1" customWidth="1"/>
    <col min="7707" max="7936" width="9.140625" style="5"/>
    <col min="7937" max="7937" width="5.5703125" style="5" bestFit="1" customWidth="1"/>
    <col min="7938" max="7938" width="8" style="5" bestFit="1" customWidth="1"/>
    <col min="7939" max="7939" width="6.7109375" style="5" bestFit="1" customWidth="1"/>
    <col min="7940" max="7940" width="5" style="5" bestFit="1" customWidth="1"/>
    <col min="7941" max="7942" width="8.85546875" style="5" bestFit="1" customWidth="1"/>
    <col min="7943" max="7944" width="21" style="5" bestFit="1" customWidth="1"/>
    <col min="7945" max="7945" width="20.28515625" style="5" bestFit="1" customWidth="1"/>
    <col min="7946" max="7946" width="9.7109375" style="5" bestFit="1" customWidth="1"/>
    <col min="7947" max="7947" width="9.28515625" style="5" bestFit="1" customWidth="1"/>
    <col min="7948" max="7948" width="7.28515625" style="5" bestFit="1" customWidth="1"/>
    <col min="7949" max="7949" width="11.42578125" style="5" bestFit="1" customWidth="1"/>
    <col min="7950" max="7950" width="9.7109375" style="5" bestFit="1" customWidth="1"/>
    <col min="7951" max="7951" width="12" style="5" bestFit="1" customWidth="1"/>
    <col min="7952" max="7952" width="12.7109375" style="5" bestFit="1" customWidth="1"/>
    <col min="7953" max="7953" width="12" style="5" bestFit="1" customWidth="1"/>
    <col min="7954" max="7954" width="7.7109375" style="5" bestFit="1" customWidth="1"/>
    <col min="7955" max="7955" width="8.42578125" style="5" bestFit="1" customWidth="1"/>
    <col min="7956" max="7956" width="16" style="5" bestFit="1" customWidth="1"/>
    <col min="7957" max="7957" width="9.42578125" style="5" bestFit="1" customWidth="1"/>
    <col min="7958" max="7959" width="12" style="5" bestFit="1" customWidth="1"/>
    <col min="7960" max="7961" width="9.140625" style="5"/>
    <col min="7962" max="7962" width="12" style="5" bestFit="1" customWidth="1"/>
    <col min="7963" max="8192" width="9.140625" style="5"/>
    <col min="8193" max="8193" width="5.5703125" style="5" bestFit="1" customWidth="1"/>
    <col min="8194" max="8194" width="8" style="5" bestFit="1" customWidth="1"/>
    <col min="8195" max="8195" width="6.7109375" style="5" bestFit="1" customWidth="1"/>
    <col min="8196" max="8196" width="5" style="5" bestFit="1" customWidth="1"/>
    <col min="8197" max="8198" width="8.85546875" style="5" bestFit="1" customWidth="1"/>
    <col min="8199" max="8200" width="21" style="5" bestFit="1" customWidth="1"/>
    <col min="8201" max="8201" width="20.28515625" style="5" bestFit="1" customWidth="1"/>
    <col min="8202" max="8202" width="9.7109375" style="5" bestFit="1" customWidth="1"/>
    <col min="8203" max="8203" width="9.28515625" style="5" bestFit="1" customWidth="1"/>
    <col min="8204" max="8204" width="7.28515625" style="5" bestFit="1" customWidth="1"/>
    <col min="8205" max="8205" width="11.42578125" style="5" bestFit="1" customWidth="1"/>
    <col min="8206" max="8206" width="9.7109375" style="5" bestFit="1" customWidth="1"/>
    <col min="8207" max="8207" width="12" style="5" bestFit="1" customWidth="1"/>
    <col min="8208" max="8208" width="12.7109375" style="5" bestFit="1" customWidth="1"/>
    <col min="8209" max="8209" width="12" style="5" bestFit="1" customWidth="1"/>
    <col min="8210" max="8210" width="7.7109375" style="5" bestFit="1" customWidth="1"/>
    <col min="8211" max="8211" width="8.42578125" style="5" bestFit="1" customWidth="1"/>
    <col min="8212" max="8212" width="16" style="5" bestFit="1" customWidth="1"/>
    <col min="8213" max="8213" width="9.42578125" style="5" bestFit="1" customWidth="1"/>
    <col min="8214" max="8215" width="12" style="5" bestFit="1" customWidth="1"/>
    <col min="8216" max="8217" width="9.140625" style="5"/>
    <col min="8218" max="8218" width="12" style="5" bestFit="1" customWidth="1"/>
    <col min="8219" max="8448" width="9.140625" style="5"/>
    <col min="8449" max="8449" width="5.5703125" style="5" bestFit="1" customWidth="1"/>
    <col min="8450" max="8450" width="8" style="5" bestFit="1" customWidth="1"/>
    <col min="8451" max="8451" width="6.7109375" style="5" bestFit="1" customWidth="1"/>
    <col min="8452" max="8452" width="5" style="5" bestFit="1" customWidth="1"/>
    <col min="8453" max="8454" width="8.85546875" style="5" bestFit="1" customWidth="1"/>
    <col min="8455" max="8456" width="21" style="5" bestFit="1" customWidth="1"/>
    <col min="8457" max="8457" width="20.28515625" style="5" bestFit="1" customWidth="1"/>
    <col min="8458" max="8458" width="9.7109375" style="5" bestFit="1" customWidth="1"/>
    <col min="8459" max="8459" width="9.28515625" style="5" bestFit="1" customWidth="1"/>
    <col min="8460" max="8460" width="7.28515625" style="5" bestFit="1" customWidth="1"/>
    <col min="8461" max="8461" width="11.42578125" style="5" bestFit="1" customWidth="1"/>
    <col min="8462" max="8462" width="9.7109375" style="5" bestFit="1" customWidth="1"/>
    <col min="8463" max="8463" width="12" style="5" bestFit="1" customWidth="1"/>
    <col min="8464" max="8464" width="12.7109375" style="5" bestFit="1" customWidth="1"/>
    <col min="8465" max="8465" width="12" style="5" bestFit="1" customWidth="1"/>
    <col min="8466" max="8466" width="7.7109375" style="5" bestFit="1" customWidth="1"/>
    <col min="8467" max="8467" width="8.42578125" style="5" bestFit="1" customWidth="1"/>
    <col min="8468" max="8468" width="16" style="5" bestFit="1" customWidth="1"/>
    <col min="8469" max="8469" width="9.42578125" style="5" bestFit="1" customWidth="1"/>
    <col min="8470" max="8471" width="12" style="5" bestFit="1" customWidth="1"/>
    <col min="8472" max="8473" width="9.140625" style="5"/>
    <col min="8474" max="8474" width="12" style="5" bestFit="1" customWidth="1"/>
    <col min="8475" max="8704" width="9.140625" style="5"/>
    <col min="8705" max="8705" width="5.5703125" style="5" bestFit="1" customWidth="1"/>
    <col min="8706" max="8706" width="8" style="5" bestFit="1" customWidth="1"/>
    <col min="8707" max="8707" width="6.7109375" style="5" bestFit="1" customWidth="1"/>
    <col min="8708" max="8708" width="5" style="5" bestFit="1" customWidth="1"/>
    <col min="8709" max="8710" width="8.85546875" style="5" bestFit="1" customWidth="1"/>
    <col min="8711" max="8712" width="21" style="5" bestFit="1" customWidth="1"/>
    <col min="8713" max="8713" width="20.28515625" style="5" bestFit="1" customWidth="1"/>
    <col min="8714" max="8714" width="9.7109375" style="5" bestFit="1" customWidth="1"/>
    <col min="8715" max="8715" width="9.28515625" style="5" bestFit="1" customWidth="1"/>
    <col min="8716" max="8716" width="7.28515625" style="5" bestFit="1" customWidth="1"/>
    <col min="8717" max="8717" width="11.42578125" style="5" bestFit="1" customWidth="1"/>
    <col min="8718" max="8718" width="9.7109375" style="5" bestFit="1" customWidth="1"/>
    <col min="8719" max="8719" width="12" style="5" bestFit="1" customWidth="1"/>
    <col min="8720" max="8720" width="12.7109375" style="5" bestFit="1" customWidth="1"/>
    <col min="8721" max="8721" width="12" style="5" bestFit="1" customWidth="1"/>
    <col min="8722" max="8722" width="7.7109375" style="5" bestFit="1" customWidth="1"/>
    <col min="8723" max="8723" width="8.42578125" style="5" bestFit="1" customWidth="1"/>
    <col min="8724" max="8724" width="16" style="5" bestFit="1" customWidth="1"/>
    <col min="8725" max="8725" width="9.42578125" style="5" bestFit="1" customWidth="1"/>
    <col min="8726" max="8727" width="12" style="5" bestFit="1" customWidth="1"/>
    <col min="8728" max="8729" width="9.140625" style="5"/>
    <col min="8730" max="8730" width="12" style="5" bestFit="1" customWidth="1"/>
    <col min="8731" max="8960" width="9.140625" style="5"/>
    <col min="8961" max="8961" width="5.5703125" style="5" bestFit="1" customWidth="1"/>
    <col min="8962" max="8962" width="8" style="5" bestFit="1" customWidth="1"/>
    <col min="8963" max="8963" width="6.7109375" style="5" bestFit="1" customWidth="1"/>
    <col min="8964" max="8964" width="5" style="5" bestFit="1" customWidth="1"/>
    <col min="8965" max="8966" width="8.85546875" style="5" bestFit="1" customWidth="1"/>
    <col min="8967" max="8968" width="21" style="5" bestFit="1" customWidth="1"/>
    <col min="8969" max="8969" width="20.28515625" style="5" bestFit="1" customWidth="1"/>
    <col min="8970" max="8970" width="9.7109375" style="5" bestFit="1" customWidth="1"/>
    <col min="8971" max="8971" width="9.28515625" style="5" bestFit="1" customWidth="1"/>
    <col min="8972" max="8972" width="7.28515625" style="5" bestFit="1" customWidth="1"/>
    <col min="8973" max="8973" width="11.42578125" style="5" bestFit="1" customWidth="1"/>
    <col min="8974" max="8974" width="9.7109375" style="5" bestFit="1" customWidth="1"/>
    <col min="8975" max="8975" width="12" style="5" bestFit="1" customWidth="1"/>
    <col min="8976" max="8976" width="12.7109375" style="5" bestFit="1" customWidth="1"/>
    <col min="8977" max="8977" width="12" style="5" bestFit="1" customWidth="1"/>
    <col min="8978" max="8978" width="7.7109375" style="5" bestFit="1" customWidth="1"/>
    <col min="8979" max="8979" width="8.42578125" style="5" bestFit="1" customWidth="1"/>
    <col min="8980" max="8980" width="16" style="5" bestFit="1" customWidth="1"/>
    <col min="8981" max="8981" width="9.42578125" style="5" bestFit="1" customWidth="1"/>
    <col min="8982" max="8983" width="12" style="5" bestFit="1" customWidth="1"/>
    <col min="8984" max="8985" width="9.140625" style="5"/>
    <col min="8986" max="8986" width="12" style="5" bestFit="1" customWidth="1"/>
    <col min="8987" max="9216" width="9.140625" style="5"/>
    <col min="9217" max="9217" width="5.5703125" style="5" bestFit="1" customWidth="1"/>
    <col min="9218" max="9218" width="8" style="5" bestFit="1" customWidth="1"/>
    <col min="9219" max="9219" width="6.7109375" style="5" bestFit="1" customWidth="1"/>
    <col min="9220" max="9220" width="5" style="5" bestFit="1" customWidth="1"/>
    <col min="9221" max="9222" width="8.85546875" style="5" bestFit="1" customWidth="1"/>
    <col min="9223" max="9224" width="21" style="5" bestFit="1" customWidth="1"/>
    <col min="9225" max="9225" width="20.28515625" style="5" bestFit="1" customWidth="1"/>
    <col min="9226" max="9226" width="9.7109375" style="5" bestFit="1" customWidth="1"/>
    <col min="9227" max="9227" width="9.28515625" style="5" bestFit="1" customWidth="1"/>
    <col min="9228" max="9228" width="7.28515625" style="5" bestFit="1" customWidth="1"/>
    <col min="9229" max="9229" width="11.42578125" style="5" bestFit="1" customWidth="1"/>
    <col min="9230" max="9230" width="9.7109375" style="5" bestFit="1" customWidth="1"/>
    <col min="9231" max="9231" width="12" style="5" bestFit="1" customWidth="1"/>
    <col min="9232" max="9232" width="12.7109375" style="5" bestFit="1" customWidth="1"/>
    <col min="9233" max="9233" width="12" style="5" bestFit="1" customWidth="1"/>
    <col min="9234" max="9234" width="7.7109375" style="5" bestFit="1" customWidth="1"/>
    <col min="9235" max="9235" width="8.42578125" style="5" bestFit="1" customWidth="1"/>
    <col min="9236" max="9236" width="16" style="5" bestFit="1" customWidth="1"/>
    <col min="9237" max="9237" width="9.42578125" style="5" bestFit="1" customWidth="1"/>
    <col min="9238" max="9239" width="12" style="5" bestFit="1" customWidth="1"/>
    <col min="9240" max="9241" width="9.140625" style="5"/>
    <col min="9242" max="9242" width="12" style="5" bestFit="1" customWidth="1"/>
    <col min="9243" max="9472" width="9.140625" style="5"/>
    <col min="9473" max="9473" width="5.5703125" style="5" bestFit="1" customWidth="1"/>
    <col min="9474" max="9474" width="8" style="5" bestFit="1" customWidth="1"/>
    <col min="9475" max="9475" width="6.7109375" style="5" bestFit="1" customWidth="1"/>
    <col min="9476" max="9476" width="5" style="5" bestFit="1" customWidth="1"/>
    <col min="9477" max="9478" width="8.85546875" style="5" bestFit="1" customWidth="1"/>
    <col min="9479" max="9480" width="21" style="5" bestFit="1" customWidth="1"/>
    <col min="9481" max="9481" width="20.28515625" style="5" bestFit="1" customWidth="1"/>
    <col min="9482" max="9482" width="9.7109375" style="5" bestFit="1" customWidth="1"/>
    <col min="9483" max="9483" width="9.28515625" style="5" bestFit="1" customWidth="1"/>
    <col min="9484" max="9484" width="7.28515625" style="5" bestFit="1" customWidth="1"/>
    <col min="9485" max="9485" width="11.42578125" style="5" bestFit="1" customWidth="1"/>
    <col min="9486" max="9486" width="9.7109375" style="5" bestFit="1" customWidth="1"/>
    <col min="9487" max="9487" width="12" style="5" bestFit="1" customWidth="1"/>
    <col min="9488" max="9488" width="12.7109375" style="5" bestFit="1" customWidth="1"/>
    <col min="9489" max="9489" width="12" style="5" bestFit="1" customWidth="1"/>
    <col min="9490" max="9490" width="7.7109375" style="5" bestFit="1" customWidth="1"/>
    <col min="9491" max="9491" width="8.42578125" style="5" bestFit="1" customWidth="1"/>
    <col min="9492" max="9492" width="16" style="5" bestFit="1" customWidth="1"/>
    <col min="9493" max="9493" width="9.42578125" style="5" bestFit="1" customWidth="1"/>
    <col min="9494" max="9495" width="12" style="5" bestFit="1" customWidth="1"/>
    <col min="9496" max="9497" width="9.140625" style="5"/>
    <col min="9498" max="9498" width="12" style="5" bestFit="1" customWidth="1"/>
    <col min="9499" max="9728" width="9.140625" style="5"/>
    <col min="9729" max="9729" width="5.5703125" style="5" bestFit="1" customWidth="1"/>
    <col min="9730" max="9730" width="8" style="5" bestFit="1" customWidth="1"/>
    <col min="9731" max="9731" width="6.7109375" style="5" bestFit="1" customWidth="1"/>
    <col min="9732" max="9732" width="5" style="5" bestFit="1" customWidth="1"/>
    <col min="9733" max="9734" width="8.85546875" style="5" bestFit="1" customWidth="1"/>
    <col min="9735" max="9736" width="21" style="5" bestFit="1" customWidth="1"/>
    <col min="9737" max="9737" width="20.28515625" style="5" bestFit="1" customWidth="1"/>
    <col min="9738" max="9738" width="9.7109375" style="5" bestFit="1" customWidth="1"/>
    <col min="9739" max="9739" width="9.28515625" style="5" bestFit="1" customWidth="1"/>
    <col min="9740" max="9740" width="7.28515625" style="5" bestFit="1" customWidth="1"/>
    <col min="9741" max="9741" width="11.42578125" style="5" bestFit="1" customWidth="1"/>
    <col min="9742" max="9742" width="9.7109375" style="5" bestFit="1" customWidth="1"/>
    <col min="9743" max="9743" width="12" style="5" bestFit="1" customWidth="1"/>
    <col min="9744" max="9744" width="12.7109375" style="5" bestFit="1" customWidth="1"/>
    <col min="9745" max="9745" width="12" style="5" bestFit="1" customWidth="1"/>
    <col min="9746" max="9746" width="7.7109375" style="5" bestFit="1" customWidth="1"/>
    <col min="9747" max="9747" width="8.42578125" style="5" bestFit="1" customWidth="1"/>
    <col min="9748" max="9748" width="16" style="5" bestFit="1" customWidth="1"/>
    <col min="9749" max="9749" width="9.42578125" style="5" bestFit="1" customWidth="1"/>
    <col min="9750" max="9751" width="12" style="5" bestFit="1" customWidth="1"/>
    <col min="9752" max="9753" width="9.140625" style="5"/>
    <col min="9754" max="9754" width="12" style="5" bestFit="1" customWidth="1"/>
    <col min="9755" max="9984" width="9.140625" style="5"/>
    <col min="9985" max="9985" width="5.5703125" style="5" bestFit="1" customWidth="1"/>
    <col min="9986" max="9986" width="8" style="5" bestFit="1" customWidth="1"/>
    <col min="9987" max="9987" width="6.7109375" style="5" bestFit="1" customWidth="1"/>
    <col min="9988" max="9988" width="5" style="5" bestFit="1" customWidth="1"/>
    <col min="9989" max="9990" width="8.85546875" style="5" bestFit="1" customWidth="1"/>
    <col min="9991" max="9992" width="21" style="5" bestFit="1" customWidth="1"/>
    <col min="9993" max="9993" width="20.28515625" style="5" bestFit="1" customWidth="1"/>
    <col min="9994" max="9994" width="9.7109375" style="5" bestFit="1" customWidth="1"/>
    <col min="9995" max="9995" width="9.28515625" style="5" bestFit="1" customWidth="1"/>
    <col min="9996" max="9996" width="7.28515625" style="5" bestFit="1" customWidth="1"/>
    <col min="9997" max="9997" width="11.42578125" style="5" bestFit="1" customWidth="1"/>
    <col min="9998" max="9998" width="9.7109375" style="5" bestFit="1" customWidth="1"/>
    <col min="9999" max="9999" width="12" style="5" bestFit="1" customWidth="1"/>
    <col min="10000" max="10000" width="12.7109375" style="5" bestFit="1" customWidth="1"/>
    <col min="10001" max="10001" width="12" style="5" bestFit="1" customWidth="1"/>
    <col min="10002" max="10002" width="7.7109375" style="5" bestFit="1" customWidth="1"/>
    <col min="10003" max="10003" width="8.42578125" style="5" bestFit="1" customWidth="1"/>
    <col min="10004" max="10004" width="16" style="5" bestFit="1" customWidth="1"/>
    <col min="10005" max="10005" width="9.42578125" style="5" bestFit="1" customWidth="1"/>
    <col min="10006" max="10007" width="12" style="5" bestFit="1" customWidth="1"/>
    <col min="10008" max="10009" width="9.140625" style="5"/>
    <col min="10010" max="10010" width="12" style="5" bestFit="1" customWidth="1"/>
    <col min="10011" max="10240" width="9.140625" style="5"/>
    <col min="10241" max="10241" width="5.5703125" style="5" bestFit="1" customWidth="1"/>
    <col min="10242" max="10242" width="8" style="5" bestFit="1" customWidth="1"/>
    <col min="10243" max="10243" width="6.7109375" style="5" bestFit="1" customWidth="1"/>
    <col min="10244" max="10244" width="5" style="5" bestFit="1" customWidth="1"/>
    <col min="10245" max="10246" width="8.85546875" style="5" bestFit="1" customWidth="1"/>
    <col min="10247" max="10248" width="21" style="5" bestFit="1" customWidth="1"/>
    <col min="10249" max="10249" width="20.28515625" style="5" bestFit="1" customWidth="1"/>
    <col min="10250" max="10250" width="9.7109375" style="5" bestFit="1" customWidth="1"/>
    <col min="10251" max="10251" width="9.28515625" style="5" bestFit="1" customWidth="1"/>
    <col min="10252" max="10252" width="7.28515625" style="5" bestFit="1" customWidth="1"/>
    <col min="10253" max="10253" width="11.42578125" style="5" bestFit="1" customWidth="1"/>
    <col min="10254" max="10254" width="9.7109375" style="5" bestFit="1" customWidth="1"/>
    <col min="10255" max="10255" width="12" style="5" bestFit="1" customWidth="1"/>
    <col min="10256" max="10256" width="12.7109375" style="5" bestFit="1" customWidth="1"/>
    <col min="10257" max="10257" width="12" style="5" bestFit="1" customWidth="1"/>
    <col min="10258" max="10258" width="7.7109375" style="5" bestFit="1" customWidth="1"/>
    <col min="10259" max="10259" width="8.42578125" style="5" bestFit="1" customWidth="1"/>
    <col min="10260" max="10260" width="16" style="5" bestFit="1" customWidth="1"/>
    <col min="10261" max="10261" width="9.42578125" style="5" bestFit="1" customWidth="1"/>
    <col min="10262" max="10263" width="12" style="5" bestFit="1" customWidth="1"/>
    <col min="10264" max="10265" width="9.140625" style="5"/>
    <col min="10266" max="10266" width="12" style="5" bestFit="1" customWidth="1"/>
    <col min="10267" max="10496" width="9.140625" style="5"/>
    <col min="10497" max="10497" width="5.5703125" style="5" bestFit="1" customWidth="1"/>
    <col min="10498" max="10498" width="8" style="5" bestFit="1" customWidth="1"/>
    <col min="10499" max="10499" width="6.7109375" style="5" bestFit="1" customWidth="1"/>
    <col min="10500" max="10500" width="5" style="5" bestFit="1" customWidth="1"/>
    <col min="10501" max="10502" width="8.85546875" style="5" bestFit="1" customWidth="1"/>
    <col min="10503" max="10504" width="21" style="5" bestFit="1" customWidth="1"/>
    <col min="10505" max="10505" width="20.28515625" style="5" bestFit="1" customWidth="1"/>
    <col min="10506" max="10506" width="9.7109375" style="5" bestFit="1" customWidth="1"/>
    <col min="10507" max="10507" width="9.28515625" style="5" bestFit="1" customWidth="1"/>
    <col min="10508" max="10508" width="7.28515625" style="5" bestFit="1" customWidth="1"/>
    <col min="10509" max="10509" width="11.42578125" style="5" bestFit="1" customWidth="1"/>
    <col min="10510" max="10510" width="9.7109375" style="5" bestFit="1" customWidth="1"/>
    <col min="10511" max="10511" width="12" style="5" bestFit="1" customWidth="1"/>
    <col min="10512" max="10512" width="12.7109375" style="5" bestFit="1" customWidth="1"/>
    <col min="10513" max="10513" width="12" style="5" bestFit="1" customWidth="1"/>
    <col min="10514" max="10514" width="7.7109375" style="5" bestFit="1" customWidth="1"/>
    <col min="10515" max="10515" width="8.42578125" style="5" bestFit="1" customWidth="1"/>
    <col min="10516" max="10516" width="16" style="5" bestFit="1" customWidth="1"/>
    <col min="10517" max="10517" width="9.42578125" style="5" bestFit="1" customWidth="1"/>
    <col min="10518" max="10519" width="12" style="5" bestFit="1" customWidth="1"/>
    <col min="10520" max="10521" width="9.140625" style="5"/>
    <col min="10522" max="10522" width="12" style="5" bestFit="1" customWidth="1"/>
    <col min="10523" max="10752" width="9.140625" style="5"/>
    <col min="10753" max="10753" width="5.5703125" style="5" bestFit="1" customWidth="1"/>
    <col min="10754" max="10754" width="8" style="5" bestFit="1" customWidth="1"/>
    <col min="10755" max="10755" width="6.7109375" style="5" bestFit="1" customWidth="1"/>
    <col min="10756" max="10756" width="5" style="5" bestFit="1" customWidth="1"/>
    <col min="10757" max="10758" width="8.85546875" style="5" bestFit="1" customWidth="1"/>
    <col min="10759" max="10760" width="21" style="5" bestFit="1" customWidth="1"/>
    <col min="10761" max="10761" width="20.28515625" style="5" bestFit="1" customWidth="1"/>
    <col min="10762" max="10762" width="9.7109375" style="5" bestFit="1" customWidth="1"/>
    <col min="10763" max="10763" width="9.28515625" style="5" bestFit="1" customWidth="1"/>
    <col min="10764" max="10764" width="7.28515625" style="5" bestFit="1" customWidth="1"/>
    <col min="10765" max="10765" width="11.42578125" style="5" bestFit="1" customWidth="1"/>
    <col min="10766" max="10766" width="9.7109375" style="5" bestFit="1" customWidth="1"/>
    <col min="10767" max="10767" width="12" style="5" bestFit="1" customWidth="1"/>
    <col min="10768" max="10768" width="12.7109375" style="5" bestFit="1" customWidth="1"/>
    <col min="10769" max="10769" width="12" style="5" bestFit="1" customWidth="1"/>
    <col min="10770" max="10770" width="7.7109375" style="5" bestFit="1" customWidth="1"/>
    <col min="10771" max="10771" width="8.42578125" style="5" bestFit="1" customWidth="1"/>
    <col min="10772" max="10772" width="16" style="5" bestFit="1" customWidth="1"/>
    <col min="10773" max="10773" width="9.42578125" style="5" bestFit="1" customWidth="1"/>
    <col min="10774" max="10775" width="12" style="5" bestFit="1" customWidth="1"/>
    <col min="10776" max="10777" width="9.140625" style="5"/>
    <col min="10778" max="10778" width="12" style="5" bestFit="1" customWidth="1"/>
    <col min="10779" max="11008" width="9.140625" style="5"/>
    <col min="11009" max="11009" width="5.5703125" style="5" bestFit="1" customWidth="1"/>
    <col min="11010" max="11010" width="8" style="5" bestFit="1" customWidth="1"/>
    <col min="11011" max="11011" width="6.7109375" style="5" bestFit="1" customWidth="1"/>
    <col min="11012" max="11012" width="5" style="5" bestFit="1" customWidth="1"/>
    <col min="11013" max="11014" width="8.85546875" style="5" bestFit="1" customWidth="1"/>
    <col min="11015" max="11016" width="21" style="5" bestFit="1" customWidth="1"/>
    <col min="11017" max="11017" width="20.28515625" style="5" bestFit="1" customWidth="1"/>
    <col min="11018" max="11018" width="9.7109375" style="5" bestFit="1" customWidth="1"/>
    <col min="11019" max="11019" width="9.28515625" style="5" bestFit="1" customWidth="1"/>
    <col min="11020" max="11020" width="7.28515625" style="5" bestFit="1" customWidth="1"/>
    <col min="11021" max="11021" width="11.42578125" style="5" bestFit="1" customWidth="1"/>
    <col min="11022" max="11022" width="9.7109375" style="5" bestFit="1" customWidth="1"/>
    <col min="11023" max="11023" width="12" style="5" bestFit="1" customWidth="1"/>
    <col min="11024" max="11024" width="12.7109375" style="5" bestFit="1" customWidth="1"/>
    <col min="11025" max="11025" width="12" style="5" bestFit="1" customWidth="1"/>
    <col min="11026" max="11026" width="7.7109375" style="5" bestFit="1" customWidth="1"/>
    <col min="11027" max="11027" width="8.42578125" style="5" bestFit="1" customWidth="1"/>
    <col min="11028" max="11028" width="16" style="5" bestFit="1" customWidth="1"/>
    <col min="11029" max="11029" width="9.42578125" style="5" bestFit="1" customWidth="1"/>
    <col min="11030" max="11031" width="12" style="5" bestFit="1" customWidth="1"/>
    <col min="11032" max="11033" width="9.140625" style="5"/>
    <col min="11034" max="11034" width="12" style="5" bestFit="1" customWidth="1"/>
    <col min="11035" max="11264" width="9.140625" style="5"/>
    <col min="11265" max="11265" width="5.5703125" style="5" bestFit="1" customWidth="1"/>
    <col min="11266" max="11266" width="8" style="5" bestFit="1" customWidth="1"/>
    <col min="11267" max="11267" width="6.7109375" style="5" bestFit="1" customWidth="1"/>
    <col min="11268" max="11268" width="5" style="5" bestFit="1" customWidth="1"/>
    <col min="11269" max="11270" width="8.85546875" style="5" bestFit="1" customWidth="1"/>
    <col min="11271" max="11272" width="21" style="5" bestFit="1" customWidth="1"/>
    <col min="11273" max="11273" width="20.28515625" style="5" bestFit="1" customWidth="1"/>
    <col min="11274" max="11274" width="9.7109375" style="5" bestFit="1" customWidth="1"/>
    <col min="11275" max="11275" width="9.28515625" style="5" bestFit="1" customWidth="1"/>
    <col min="11276" max="11276" width="7.28515625" style="5" bestFit="1" customWidth="1"/>
    <col min="11277" max="11277" width="11.42578125" style="5" bestFit="1" customWidth="1"/>
    <col min="11278" max="11278" width="9.7109375" style="5" bestFit="1" customWidth="1"/>
    <col min="11279" max="11279" width="12" style="5" bestFit="1" customWidth="1"/>
    <col min="11280" max="11280" width="12.7109375" style="5" bestFit="1" customWidth="1"/>
    <col min="11281" max="11281" width="12" style="5" bestFit="1" customWidth="1"/>
    <col min="11282" max="11282" width="7.7109375" style="5" bestFit="1" customWidth="1"/>
    <col min="11283" max="11283" width="8.42578125" style="5" bestFit="1" customWidth="1"/>
    <col min="11284" max="11284" width="16" style="5" bestFit="1" customWidth="1"/>
    <col min="11285" max="11285" width="9.42578125" style="5" bestFit="1" customWidth="1"/>
    <col min="11286" max="11287" width="12" style="5" bestFit="1" customWidth="1"/>
    <col min="11288" max="11289" width="9.140625" style="5"/>
    <col min="11290" max="11290" width="12" style="5" bestFit="1" customWidth="1"/>
    <col min="11291" max="11520" width="9.140625" style="5"/>
    <col min="11521" max="11521" width="5.5703125" style="5" bestFit="1" customWidth="1"/>
    <col min="11522" max="11522" width="8" style="5" bestFit="1" customWidth="1"/>
    <col min="11523" max="11523" width="6.7109375" style="5" bestFit="1" customWidth="1"/>
    <col min="11524" max="11524" width="5" style="5" bestFit="1" customWidth="1"/>
    <col min="11525" max="11526" width="8.85546875" style="5" bestFit="1" customWidth="1"/>
    <col min="11527" max="11528" width="21" style="5" bestFit="1" customWidth="1"/>
    <col min="11529" max="11529" width="20.28515625" style="5" bestFit="1" customWidth="1"/>
    <col min="11530" max="11530" width="9.7109375" style="5" bestFit="1" customWidth="1"/>
    <col min="11531" max="11531" width="9.28515625" style="5" bestFit="1" customWidth="1"/>
    <col min="11532" max="11532" width="7.28515625" style="5" bestFit="1" customWidth="1"/>
    <col min="11533" max="11533" width="11.42578125" style="5" bestFit="1" customWidth="1"/>
    <col min="11534" max="11534" width="9.7109375" style="5" bestFit="1" customWidth="1"/>
    <col min="11535" max="11535" width="12" style="5" bestFit="1" customWidth="1"/>
    <col min="11536" max="11536" width="12.7109375" style="5" bestFit="1" customWidth="1"/>
    <col min="11537" max="11537" width="12" style="5" bestFit="1" customWidth="1"/>
    <col min="11538" max="11538" width="7.7109375" style="5" bestFit="1" customWidth="1"/>
    <col min="11539" max="11539" width="8.42578125" style="5" bestFit="1" customWidth="1"/>
    <col min="11540" max="11540" width="16" style="5" bestFit="1" customWidth="1"/>
    <col min="11541" max="11541" width="9.42578125" style="5" bestFit="1" customWidth="1"/>
    <col min="11542" max="11543" width="12" style="5" bestFit="1" customWidth="1"/>
    <col min="11544" max="11545" width="9.140625" style="5"/>
    <col min="11546" max="11546" width="12" style="5" bestFit="1" customWidth="1"/>
    <col min="11547" max="11776" width="9.140625" style="5"/>
    <col min="11777" max="11777" width="5.5703125" style="5" bestFit="1" customWidth="1"/>
    <col min="11778" max="11778" width="8" style="5" bestFit="1" customWidth="1"/>
    <col min="11779" max="11779" width="6.7109375" style="5" bestFit="1" customWidth="1"/>
    <col min="11780" max="11780" width="5" style="5" bestFit="1" customWidth="1"/>
    <col min="11781" max="11782" width="8.85546875" style="5" bestFit="1" customWidth="1"/>
    <col min="11783" max="11784" width="21" style="5" bestFit="1" customWidth="1"/>
    <col min="11785" max="11785" width="20.28515625" style="5" bestFit="1" customWidth="1"/>
    <col min="11786" max="11786" width="9.7109375" style="5" bestFit="1" customWidth="1"/>
    <col min="11787" max="11787" width="9.28515625" style="5" bestFit="1" customWidth="1"/>
    <col min="11788" max="11788" width="7.28515625" style="5" bestFit="1" customWidth="1"/>
    <col min="11789" max="11789" width="11.42578125" style="5" bestFit="1" customWidth="1"/>
    <col min="11790" max="11790" width="9.7109375" style="5" bestFit="1" customWidth="1"/>
    <col min="11791" max="11791" width="12" style="5" bestFit="1" customWidth="1"/>
    <col min="11792" max="11792" width="12.7109375" style="5" bestFit="1" customWidth="1"/>
    <col min="11793" max="11793" width="12" style="5" bestFit="1" customWidth="1"/>
    <col min="11794" max="11794" width="7.7109375" style="5" bestFit="1" customWidth="1"/>
    <col min="11795" max="11795" width="8.42578125" style="5" bestFit="1" customWidth="1"/>
    <col min="11796" max="11796" width="16" style="5" bestFit="1" customWidth="1"/>
    <col min="11797" max="11797" width="9.42578125" style="5" bestFit="1" customWidth="1"/>
    <col min="11798" max="11799" width="12" style="5" bestFit="1" customWidth="1"/>
    <col min="11800" max="11801" width="9.140625" style="5"/>
    <col min="11802" max="11802" width="12" style="5" bestFit="1" customWidth="1"/>
    <col min="11803" max="12032" width="9.140625" style="5"/>
    <col min="12033" max="12033" width="5.5703125" style="5" bestFit="1" customWidth="1"/>
    <col min="12034" max="12034" width="8" style="5" bestFit="1" customWidth="1"/>
    <col min="12035" max="12035" width="6.7109375" style="5" bestFit="1" customWidth="1"/>
    <col min="12036" max="12036" width="5" style="5" bestFit="1" customWidth="1"/>
    <col min="12037" max="12038" width="8.85546875" style="5" bestFit="1" customWidth="1"/>
    <col min="12039" max="12040" width="21" style="5" bestFit="1" customWidth="1"/>
    <col min="12041" max="12041" width="20.28515625" style="5" bestFit="1" customWidth="1"/>
    <col min="12042" max="12042" width="9.7109375" style="5" bestFit="1" customWidth="1"/>
    <col min="12043" max="12043" width="9.28515625" style="5" bestFit="1" customWidth="1"/>
    <col min="12044" max="12044" width="7.28515625" style="5" bestFit="1" customWidth="1"/>
    <col min="12045" max="12045" width="11.42578125" style="5" bestFit="1" customWidth="1"/>
    <col min="12046" max="12046" width="9.7109375" style="5" bestFit="1" customWidth="1"/>
    <col min="12047" max="12047" width="12" style="5" bestFit="1" customWidth="1"/>
    <col min="12048" max="12048" width="12.7109375" style="5" bestFit="1" customWidth="1"/>
    <col min="12049" max="12049" width="12" style="5" bestFit="1" customWidth="1"/>
    <col min="12050" max="12050" width="7.7109375" style="5" bestFit="1" customWidth="1"/>
    <col min="12051" max="12051" width="8.42578125" style="5" bestFit="1" customWidth="1"/>
    <col min="12052" max="12052" width="16" style="5" bestFit="1" customWidth="1"/>
    <col min="12053" max="12053" width="9.42578125" style="5" bestFit="1" customWidth="1"/>
    <col min="12054" max="12055" width="12" style="5" bestFit="1" customWidth="1"/>
    <col min="12056" max="12057" width="9.140625" style="5"/>
    <col min="12058" max="12058" width="12" style="5" bestFit="1" customWidth="1"/>
    <col min="12059" max="12288" width="9.140625" style="5"/>
    <col min="12289" max="12289" width="5.5703125" style="5" bestFit="1" customWidth="1"/>
    <col min="12290" max="12290" width="8" style="5" bestFit="1" customWidth="1"/>
    <col min="12291" max="12291" width="6.7109375" style="5" bestFit="1" customWidth="1"/>
    <col min="12292" max="12292" width="5" style="5" bestFit="1" customWidth="1"/>
    <col min="12293" max="12294" width="8.85546875" style="5" bestFit="1" customWidth="1"/>
    <col min="12295" max="12296" width="21" style="5" bestFit="1" customWidth="1"/>
    <col min="12297" max="12297" width="20.28515625" style="5" bestFit="1" customWidth="1"/>
    <col min="12298" max="12298" width="9.7109375" style="5" bestFit="1" customWidth="1"/>
    <col min="12299" max="12299" width="9.28515625" style="5" bestFit="1" customWidth="1"/>
    <col min="12300" max="12300" width="7.28515625" style="5" bestFit="1" customWidth="1"/>
    <col min="12301" max="12301" width="11.42578125" style="5" bestFit="1" customWidth="1"/>
    <col min="12302" max="12302" width="9.7109375" style="5" bestFit="1" customWidth="1"/>
    <col min="12303" max="12303" width="12" style="5" bestFit="1" customWidth="1"/>
    <col min="12304" max="12304" width="12.7109375" style="5" bestFit="1" customWidth="1"/>
    <col min="12305" max="12305" width="12" style="5" bestFit="1" customWidth="1"/>
    <col min="12306" max="12306" width="7.7109375" style="5" bestFit="1" customWidth="1"/>
    <col min="12307" max="12307" width="8.42578125" style="5" bestFit="1" customWidth="1"/>
    <col min="12308" max="12308" width="16" style="5" bestFit="1" customWidth="1"/>
    <col min="12309" max="12309" width="9.42578125" style="5" bestFit="1" customWidth="1"/>
    <col min="12310" max="12311" width="12" style="5" bestFit="1" customWidth="1"/>
    <col min="12312" max="12313" width="9.140625" style="5"/>
    <col min="12314" max="12314" width="12" style="5" bestFit="1" customWidth="1"/>
    <col min="12315" max="12544" width="9.140625" style="5"/>
    <col min="12545" max="12545" width="5.5703125" style="5" bestFit="1" customWidth="1"/>
    <col min="12546" max="12546" width="8" style="5" bestFit="1" customWidth="1"/>
    <col min="12547" max="12547" width="6.7109375" style="5" bestFit="1" customWidth="1"/>
    <col min="12548" max="12548" width="5" style="5" bestFit="1" customWidth="1"/>
    <col min="12549" max="12550" width="8.85546875" style="5" bestFit="1" customWidth="1"/>
    <col min="12551" max="12552" width="21" style="5" bestFit="1" customWidth="1"/>
    <col min="12553" max="12553" width="20.28515625" style="5" bestFit="1" customWidth="1"/>
    <col min="12554" max="12554" width="9.7109375" style="5" bestFit="1" customWidth="1"/>
    <col min="12555" max="12555" width="9.28515625" style="5" bestFit="1" customWidth="1"/>
    <col min="12556" max="12556" width="7.28515625" style="5" bestFit="1" customWidth="1"/>
    <col min="12557" max="12557" width="11.42578125" style="5" bestFit="1" customWidth="1"/>
    <col min="12558" max="12558" width="9.7109375" style="5" bestFit="1" customWidth="1"/>
    <col min="12559" max="12559" width="12" style="5" bestFit="1" customWidth="1"/>
    <col min="12560" max="12560" width="12.7109375" style="5" bestFit="1" customWidth="1"/>
    <col min="12561" max="12561" width="12" style="5" bestFit="1" customWidth="1"/>
    <col min="12562" max="12562" width="7.7109375" style="5" bestFit="1" customWidth="1"/>
    <col min="12563" max="12563" width="8.42578125" style="5" bestFit="1" customWidth="1"/>
    <col min="12564" max="12564" width="16" style="5" bestFit="1" customWidth="1"/>
    <col min="12565" max="12565" width="9.42578125" style="5" bestFit="1" customWidth="1"/>
    <col min="12566" max="12567" width="12" style="5" bestFit="1" customWidth="1"/>
    <col min="12568" max="12569" width="9.140625" style="5"/>
    <col min="12570" max="12570" width="12" style="5" bestFit="1" customWidth="1"/>
    <col min="12571" max="12800" width="9.140625" style="5"/>
    <col min="12801" max="12801" width="5.5703125" style="5" bestFit="1" customWidth="1"/>
    <col min="12802" max="12802" width="8" style="5" bestFit="1" customWidth="1"/>
    <col min="12803" max="12803" width="6.7109375" style="5" bestFit="1" customWidth="1"/>
    <col min="12804" max="12804" width="5" style="5" bestFit="1" customWidth="1"/>
    <col min="12805" max="12806" width="8.85546875" style="5" bestFit="1" customWidth="1"/>
    <col min="12807" max="12808" width="21" style="5" bestFit="1" customWidth="1"/>
    <col min="12809" max="12809" width="20.28515625" style="5" bestFit="1" customWidth="1"/>
    <col min="12810" max="12810" width="9.7109375" style="5" bestFit="1" customWidth="1"/>
    <col min="12811" max="12811" width="9.28515625" style="5" bestFit="1" customWidth="1"/>
    <col min="12812" max="12812" width="7.28515625" style="5" bestFit="1" customWidth="1"/>
    <col min="12813" max="12813" width="11.42578125" style="5" bestFit="1" customWidth="1"/>
    <col min="12814" max="12814" width="9.7109375" style="5" bestFit="1" customWidth="1"/>
    <col min="12815" max="12815" width="12" style="5" bestFit="1" customWidth="1"/>
    <col min="12816" max="12816" width="12.7109375" style="5" bestFit="1" customWidth="1"/>
    <col min="12817" max="12817" width="12" style="5" bestFit="1" customWidth="1"/>
    <col min="12818" max="12818" width="7.7109375" style="5" bestFit="1" customWidth="1"/>
    <col min="12819" max="12819" width="8.42578125" style="5" bestFit="1" customWidth="1"/>
    <col min="12820" max="12820" width="16" style="5" bestFit="1" customWidth="1"/>
    <col min="12821" max="12821" width="9.42578125" style="5" bestFit="1" customWidth="1"/>
    <col min="12822" max="12823" width="12" style="5" bestFit="1" customWidth="1"/>
    <col min="12824" max="12825" width="9.140625" style="5"/>
    <col min="12826" max="12826" width="12" style="5" bestFit="1" customWidth="1"/>
    <col min="12827" max="13056" width="9.140625" style="5"/>
    <col min="13057" max="13057" width="5.5703125" style="5" bestFit="1" customWidth="1"/>
    <col min="13058" max="13058" width="8" style="5" bestFit="1" customWidth="1"/>
    <col min="13059" max="13059" width="6.7109375" style="5" bestFit="1" customWidth="1"/>
    <col min="13060" max="13060" width="5" style="5" bestFit="1" customWidth="1"/>
    <col min="13061" max="13062" width="8.85546875" style="5" bestFit="1" customWidth="1"/>
    <col min="13063" max="13064" width="21" style="5" bestFit="1" customWidth="1"/>
    <col min="13065" max="13065" width="20.28515625" style="5" bestFit="1" customWidth="1"/>
    <col min="13066" max="13066" width="9.7109375" style="5" bestFit="1" customWidth="1"/>
    <col min="13067" max="13067" width="9.28515625" style="5" bestFit="1" customWidth="1"/>
    <col min="13068" max="13068" width="7.28515625" style="5" bestFit="1" customWidth="1"/>
    <col min="13069" max="13069" width="11.42578125" style="5" bestFit="1" customWidth="1"/>
    <col min="13070" max="13070" width="9.7109375" style="5" bestFit="1" customWidth="1"/>
    <col min="13071" max="13071" width="12" style="5" bestFit="1" customWidth="1"/>
    <col min="13072" max="13072" width="12.7109375" style="5" bestFit="1" customWidth="1"/>
    <col min="13073" max="13073" width="12" style="5" bestFit="1" customWidth="1"/>
    <col min="13074" max="13074" width="7.7109375" style="5" bestFit="1" customWidth="1"/>
    <col min="13075" max="13075" width="8.42578125" style="5" bestFit="1" customWidth="1"/>
    <col min="13076" max="13076" width="16" style="5" bestFit="1" customWidth="1"/>
    <col min="13077" max="13077" width="9.42578125" style="5" bestFit="1" customWidth="1"/>
    <col min="13078" max="13079" width="12" style="5" bestFit="1" customWidth="1"/>
    <col min="13080" max="13081" width="9.140625" style="5"/>
    <col min="13082" max="13082" width="12" style="5" bestFit="1" customWidth="1"/>
    <col min="13083" max="13312" width="9.140625" style="5"/>
    <col min="13313" max="13313" width="5.5703125" style="5" bestFit="1" customWidth="1"/>
    <col min="13314" max="13314" width="8" style="5" bestFit="1" customWidth="1"/>
    <col min="13315" max="13315" width="6.7109375" style="5" bestFit="1" customWidth="1"/>
    <col min="13316" max="13316" width="5" style="5" bestFit="1" customWidth="1"/>
    <col min="13317" max="13318" width="8.85546875" style="5" bestFit="1" customWidth="1"/>
    <col min="13319" max="13320" width="21" style="5" bestFit="1" customWidth="1"/>
    <col min="13321" max="13321" width="20.28515625" style="5" bestFit="1" customWidth="1"/>
    <col min="13322" max="13322" width="9.7109375" style="5" bestFit="1" customWidth="1"/>
    <col min="13323" max="13323" width="9.28515625" style="5" bestFit="1" customWidth="1"/>
    <col min="13324" max="13324" width="7.28515625" style="5" bestFit="1" customWidth="1"/>
    <col min="13325" max="13325" width="11.42578125" style="5" bestFit="1" customWidth="1"/>
    <col min="13326" max="13326" width="9.7109375" style="5" bestFit="1" customWidth="1"/>
    <col min="13327" max="13327" width="12" style="5" bestFit="1" customWidth="1"/>
    <col min="13328" max="13328" width="12.7109375" style="5" bestFit="1" customWidth="1"/>
    <col min="13329" max="13329" width="12" style="5" bestFit="1" customWidth="1"/>
    <col min="13330" max="13330" width="7.7109375" style="5" bestFit="1" customWidth="1"/>
    <col min="13331" max="13331" width="8.42578125" style="5" bestFit="1" customWidth="1"/>
    <col min="13332" max="13332" width="16" style="5" bestFit="1" customWidth="1"/>
    <col min="13333" max="13333" width="9.42578125" style="5" bestFit="1" customWidth="1"/>
    <col min="13334" max="13335" width="12" style="5" bestFit="1" customWidth="1"/>
    <col min="13336" max="13337" width="9.140625" style="5"/>
    <col min="13338" max="13338" width="12" style="5" bestFit="1" customWidth="1"/>
    <col min="13339" max="13568" width="9.140625" style="5"/>
    <col min="13569" max="13569" width="5.5703125" style="5" bestFit="1" customWidth="1"/>
    <col min="13570" max="13570" width="8" style="5" bestFit="1" customWidth="1"/>
    <col min="13571" max="13571" width="6.7109375" style="5" bestFit="1" customWidth="1"/>
    <col min="13572" max="13572" width="5" style="5" bestFit="1" customWidth="1"/>
    <col min="13573" max="13574" width="8.85546875" style="5" bestFit="1" customWidth="1"/>
    <col min="13575" max="13576" width="21" style="5" bestFit="1" customWidth="1"/>
    <col min="13577" max="13577" width="20.28515625" style="5" bestFit="1" customWidth="1"/>
    <col min="13578" max="13578" width="9.7109375" style="5" bestFit="1" customWidth="1"/>
    <col min="13579" max="13579" width="9.28515625" style="5" bestFit="1" customWidth="1"/>
    <col min="13580" max="13580" width="7.28515625" style="5" bestFit="1" customWidth="1"/>
    <col min="13581" max="13581" width="11.42578125" style="5" bestFit="1" customWidth="1"/>
    <col min="13582" max="13582" width="9.7109375" style="5" bestFit="1" customWidth="1"/>
    <col min="13583" max="13583" width="12" style="5" bestFit="1" customWidth="1"/>
    <col min="13584" max="13584" width="12.7109375" style="5" bestFit="1" customWidth="1"/>
    <col min="13585" max="13585" width="12" style="5" bestFit="1" customWidth="1"/>
    <col min="13586" max="13586" width="7.7109375" style="5" bestFit="1" customWidth="1"/>
    <col min="13587" max="13587" width="8.42578125" style="5" bestFit="1" customWidth="1"/>
    <col min="13588" max="13588" width="16" style="5" bestFit="1" customWidth="1"/>
    <col min="13589" max="13589" width="9.42578125" style="5" bestFit="1" customWidth="1"/>
    <col min="13590" max="13591" width="12" style="5" bestFit="1" customWidth="1"/>
    <col min="13592" max="13593" width="9.140625" style="5"/>
    <col min="13594" max="13594" width="12" style="5" bestFit="1" customWidth="1"/>
    <col min="13595" max="13824" width="9.140625" style="5"/>
    <col min="13825" max="13825" width="5.5703125" style="5" bestFit="1" customWidth="1"/>
    <col min="13826" max="13826" width="8" style="5" bestFit="1" customWidth="1"/>
    <col min="13827" max="13827" width="6.7109375" style="5" bestFit="1" customWidth="1"/>
    <col min="13828" max="13828" width="5" style="5" bestFit="1" customWidth="1"/>
    <col min="13829" max="13830" width="8.85546875" style="5" bestFit="1" customWidth="1"/>
    <col min="13831" max="13832" width="21" style="5" bestFit="1" customWidth="1"/>
    <col min="13833" max="13833" width="20.28515625" style="5" bestFit="1" customWidth="1"/>
    <col min="13834" max="13834" width="9.7109375" style="5" bestFit="1" customWidth="1"/>
    <col min="13835" max="13835" width="9.28515625" style="5" bestFit="1" customWidth="1"/>
    <col min="13836" max="13836" width="7.28515625" style="5" bestFit="1" customWidth="1"/>
    <col min="13837" max="13837" width="11.42578125" style="5" bestFit="1" customWidth="1"/>
    <col min="13838" max="13838" width="9.7109375" style="5" bestFit="1" customWidth="1"/>
    <col min="13839" max="13839" width="12" style="5" bestFit="1" customWidth="1"/>
    <col min="13840" max="13840" width="12.7109375" style="5" bestFit="1" customWidth="1"/>
    <col min="13841" max="13841" width="12" style="5" bestFit="1" customWidth="1"/>
    <col min="13842" max="13842" width="7.7109375" style="5" bestFit="1" customWidth="1"/>
    <col min="13843" max="13843" width="8.42578125" style="5" bestFit="1" customWidth="1"/>
    <col min="13844" max="13844" width="16" style="5" bestFit="1" customWidth="1"/>
    <col min="13845" max="13845" width="9.42578125" style="5" bestFit="1" customWidth="1"/>
    <col min="13846" max="13847" width="12" style="5" bestFit="1" customWidth="1"/>
    <col min="13848" max="13849" width="9.140625" style="5"/>
    <col min="13850" max="13850" width="12" style="5" bestFit="1" customWidth="1"/>
    <col min="13851" max="14080" width="9.140625" style="5"/>
    <col min="14081" max="14081" width="5.5703125" style="5" bestFit="1" customWidth="1"/>
    <col min="14082" max="14082" width="8" style="5" bestFit="1" customWidth="1"/>
    <col min="14083" max="14083" width="6.7109375" style="5" bestFit="1" customWidth="1"/>
    <col min="14084" max="14084" width="5" style="5" bestFit="1" customWidth="1"/>
    <col min="14085" max="14086" width="8.85546875" style="5" bestFit="1" customWidth="1"/>
    <col min="14087" max="14088" width="21" style="5" bestFit="1" customWidth="1"/>
    <col min="14089" max="14089" width="20.28515625" style="5" bestFit="1" customWidth="1"/>
    <col min="14090" max="14090" width="9.7109375" style="5" bestFit="1" customWidth="1"/>
    <col min="14091" max="14091" width="9.28515625" style="5" bestFit="1" customWidth="1"/>
    <col min="14092" max="14092" width="7.28515625" style="5" bestFit="1" customWidth="1"/>
    <col min="14093" max="14093" width="11.42578125" style="5" bestFit="1" customWidth="1"/>
    <col min="14094" max="14094" width="9.7109375" style="5" bestFit="1" customWidth="1"/>
    <col min="14095" max="14095" width="12" style="5" bestFit="1" customWidth="1"/>
    <col min="14096" max="14096" width="12.7109375" style="5" bestFit="1" customWidth="1"/>
    <col min="14097" max="14097" width="12" style="5" bestFit="1" customWidth="1"/>
    <col min="14098" max="14098" width="7.7109375" style="5" bestFit="1" customWidth="1"/>
    <col min="14099" max="14099" width="8.42578125" style="5" bestFit="1" customWidth="1"/>
    <col min="14100" max="14100" width="16" style="5" bestFit="1" customWidth="1"/>
    <col min="14101" max="14101" width="9.42578125" style="5" bestFit="1" customWidth="1"/>
    <col min="14102" max="14103" width="12" style="5" bestFit="1" customWidth="1"/>
    <col min="14104" max="14105" width="9.140625" style="5"/>
    <col min="14106" max="14106" width="12" style="5" bestFit="1" customWidth="1"/>
    <col min="14107" max="14336" width="9.140625" style="5"/>
    <col min="14337" max="14337" width="5.5703125" style="5" bestFit="1" customWidth="1"/>
    <col min="14338" max="14338" width="8" style="5" bestFit="1" customWidth="1"/>
    <col min="14339" max="14339" width="6.7109375" style="5" bestFit="1" customWidth="1"/>
    <col min="14340" max="14340" width="5" style="5" bestFit="1" customWidth="1"/>
    <col min="14341" max="14342" width="8.85546875" style="5" bestFit="1" customWidth="1"/>
    <col min="14343" max="14344" width="21" style="5" bestFit="1" customWidth="1"/>
    <col min="14345" max="14345" width="20.28515625" style="5" bestFit="1" customWidth="1"/>
    <col min="14346" max="14346" width="9.7109375" style="5" bestFit="1" customWidth="1"/>
    <col min="14347" max="14347" width="9.28515625" style="5" bestFit="1" customWidth="1"/>
    <col min="14348" max="14348" width="7.28515625" style="5" bestFit="1" customWidth="1"/>
    <col min="14349" max="14349" width="11.42578125" style="5" bestFit="1" customWidth="1"/>
    <col min="14350" max="14350" width="9.7109375" style="5" bestFit="1" customWidth="1"/>
    <col min="14351" max="14351" width="12" style="5" bestFit="1" customWidth="1"/>
    <col min="14352" max="14352" width="12.7109375" style="5" bestFit="1" customWidth="1"/>
    <col min="14353" max="14353" width="12" style="5" bestFit="1" customWidth="1"/>
    <col min="14354" max="14354" width="7.7109375" style="5" bestFit="1" customWidth="1"/>
    <col min="14355" max="14355" width="8.42578125" style="5" bestFit="1" customWidth="1"/>
    <col min="14356" max="14356" width="16" style="5" bestFit="1" customWidth="1"/>
    <col min="14357" max="14357" width="9.42578125" style="5" bestFit="1" customWidth="1"/>
    <col min="14358" max="14359" width="12" style="5" bestFit="1" customWidth="1"/>
    <col min="14360" max="14361" width="9.140625" style="5"/>
    <col min="14362" max="14362" width="12" style="5" bestFit="1" customWidth="1"/>
    <col min="14363" max="14592" width="9.140625" style="5"/>
    <col min="14593" max="14593" width="5.5703125" style="5" bestFit="1" customWidth="1"/>
    <col min="14594" max="14594" width="8" style="5" bestFit="1" customWidth="1"/>
    <col min="14595" max="14595" width="6.7109375" style="5" bestFit="1" customWidth="1"/>
    <col min="14596" max="14596" width="5" style="5" bestFit="1" customWidth="1"/>
    <col min="14597" max="14598" width="8.85546875" style="5" bestFit="1" customWidth="1"/>
    <col min="14599" max="14600" width="21" style="5" bestFit="1" customWidth="1"/>
    <col min="14601" max="14601" width="20.28515625" style="5" bestFit="1" customWidth="1"/>
    <col min="14602" max="14602" width="9.7109375" style="5" bestFit="1" customWidth="1"/>
    <col min="14603" max="14603" width="9.28515625" style="5" bestFit="1" customWidth="1"/>
    <col min="14604" max="14604" width="7.28515625" style="5" bestFit="1" customWidth="1"/>
    <col min="14605" max="14605" width="11.42578125" style="5" bestFit="1" customWidth="1"/>
    <col min="14606" max="14606" width="9.7109375" style="5" bestFit="1" customWidth="1"/>
    <col min="14607" max="14607" width="12" style="5" bestFit="1" customWidth="1"/>
    <col min="14608" max="14608" width="12.7109375" style="5" bestFit="1" customWidth="1"/>
    <col min="14609" max="14609" width="12" style="5" bestFit="1" customWidth="1"/>
    <col min="14610" max="14610" width="7.7109375" style="5" bestFit="1" customWidth="1"/>
    <col min="14611" max="14611" width="8.42578125" style="5" bestFit="1" customWidth="1"/>
    <col min="14612" max="14612" width="16" style="5" bestFit="1" customWidth="1"/>
    <col min="14613" max="14613" width="9.42578125" style="5" bestFit="1" customWidth="1"/>
    <col min="14614" max="14615" width="12" style="5" bestFit="1" customWidth="1"/>
    <col min="14616" max="14617" width="9.140625" style="5"/>
    <col min="14618" max="14618" width="12" style="5" bestFit="1" customWidth="1"/>
    <col min="14619" max="14848" width="9.140625" style="5"/>
    <col min="14849" max="14849" width="5.5703125" style="5" bestFit="1" customWidth="1"/>
    <col min="14850" max="14850" width="8" style="5" bestFit="1" customWidth="1"/>
    <col min="14851" max="14851" width="6.7109375" style="5" bestFit="1" customWidth="1"/>
    <col min="14852" max="14852" width="5" style="5" bestFit="1" customWidth="1"/>
    <col min="14853" max="14854" width="8.85546875" style="5" bestFit="1" customWidth="1"/>
    <col min="14855" max="14856" width="21" style="5" bestFit="1" customWidth="1"/>
    <col min="14857" max="14857" width="20.28515625" style="5" bestFit="1" customWidth="1"/>
    <col min="14858" max="14858" width="9.7109375" style="5" bestFit="1" customWidth="1"/>
    <col min="14859" max="14859" width="9.28515625" style="5" bestFit="1" customWidth="1"/>
    <col min="14860" max="14860" width="7.28515625" style="5" bestFit="1" customWidth="1"/>
    <col min="14861" max="14861" width="11.42578125" style="5" bestFit="1" customWidth="1"/>
    <col min="14862" max="14862" width="9.7109375" style="5" bestFit="1" customWidth="1"/>
    <col min="14863" max="14863" width="12" style="5" bestFit="1" customWidth="1"/>
    <col min="14864" max="14864" width="12.7109375" style="5" bestFit="1" customWidth="1"/>
    <col min="14865" max="14865" width="12" style="5" bestFit="1" customWidth="1"/>
    <col min="14866" max="14866" width="7.7109375" style="5" bestFit="1" customWidth="1"/>
    <col min="14867" max="14867" width="8.42578125" style="5" bestFit="1" customWidth="1"/>
    <col min="14868" max="14868" width="16" style="5" bestFit="1" customWidth="1"/>
    <col min="14869" max="14869" width="9.42578125" style="5" bestFit="1" customWidth="1"/>
    <col min="14870" max="14871" width="12" style="5" bestFit="1" customWidth="1"/>
    <col min="14872" max="14873" width="9.140625" style="5"/>
    <col min="14874" max="14874" width="12" style="5" bestFit="1" customWidth="1"/>
    <col min="14875" max="15104" width="9.140625" style="5"/>
    <col min="15105" max="15105" width="5.5703125" style="5" bestFit="1" customWidth="1"/>
    <col min="15106" max="15106" width="8" style="5" bestFit="1" customWidth="1"/>
    <col min="15107" max="15107" width="6.7109375" style="5" bestFit="1" customWidth="1"/>
    <col min="15108" max="15108" width="5" style="5" bestFit="1" customWidth="1"/>
    <col min="15109" max="15110" width="8.85546875" style="5" bestFit="1" customWidth="1"/>
    <col min="15111" max="15112" width="21" style="5" bestFit="1" customWidth="1"/>
    <col min="15113" max="15113" width="20.28515625" style="5" bestFit="1" customWidth="1"/>
    <col min="15114" max="15114" width="9.7109375" style="5" bestFit="1" customWidth="1"/>
    <col min="15115" max="15115" width="9.28515625" style="5" bestFit="1" customWidth="1"/>
    <col min="15116" max="15116" width="7.28515625" style="5" bestFit="1" customWidth="1"/>
    <col min="15117" max="15117" width="11.42578125" style="5" bestFit="1" customWidth="1"/>
    <col min="15118" max="15118" width="9.7109375" style="5" bestFit="1" customWidth="1"/>
    <col min="15119" max="15119" width="12" style="5" bestFit="1" customWidth="1"/>
    <col min="15120" max="15120" width="12.7109375" style="5" bestFit="1" customWidth="1"/>
    <col min="15121" max="15121" width="12" style="5" bestFit="1" customWidth="1"/>
    <col min="15122" max="15122" width="7.7109375" style="5" bestFit="1" customWidth="1"/>
    <col min="15123" max="15123" width="8.42578125" style="5" bestFit="1" customWidth="1"/>
    <col min="15124" max="15124" width="16" style="5" bestFit="1" customWidth="1"/>
    <col min="15125" max="15125" width="9.42578125" style="5" bestFit="1" customWidth="1"/>
    <col min="15126" max="15127" width="12" style="5" bestFit="1" customWidth="1"/>
    <col min="15128" max="15129" width="9.140625" style="5"/>
    <col min="15130" max="15130" width="12" style="5" bestFit="1" customWidth="1"/>
    <col min="15131" max="15360" width="9.140625" style="5"/>
    <col min="15361" max="15361" width="5.5703125" style="5" bestFit="1" customWidth="1"/>
    <col min="15362" max="15362" width="8" style="5" bestFit="1" customWidth="1"/>
    <col min="15363" max="15363" width="6.7109375" style="5" bestFit="1" customWidth="1"/>
    <col min="15364" max="15364" width="5" style="5" bestFit="1" customWidth="1"/>
    <col min="15365" max="15366" width="8.85546875" style="5" bestFit="1" customWidth="1"/>
    <col min="15367" max="15368" width="21" style="5" bestFit="1" customWidth="1"/>
    <col min="15369" max="15369" width="20.28515625" style="5" bestFit="1" customWidth="1"/>
    <col min="15370" max="15370" width="9.7109375" style="5" bestFit="1" customWidth="1"/>
    <col min="15371" max="15371" width="9.28515625" style="5" bestFit="1" customWidth="1"/>
    <col min="15372" max="15372" width="7.28515625" style="5" bestFit="1" customWidth="1"/>
    <col min="15373" max="15373" width="11.42578125" style="5" bestFit="1" customWidth="1"/>
    <col min="15374" max="15374" width="9.7109375" style="5" bestFit="1" customWidth="1"/>
    <col min="15375" max="15375" width="12" style="5" bestFit="1" customWidth="1"/>
    <col min="15376" max="15376" width="12.7109375" style="5" bestFit="1" customWidth="1"/>
    <col min="15377" max="15377" width="12" style="5" bestFit="1" customWidth="1"/>
    <col min="15378" max="15378" width="7.7109375" style="5" bestFit="1" customWidth="1"/>
    <col min="15379" max="15379" width="8.42578125" style="5" bestFit="1" customWidth="1"/>
    <col min="15380" max="15380" width="16" style="5" bestFit="1" customWidth="1"/>
    <col min="15381" max="15381" width="9.42578125" style="5" bestFit="1" customWidth="1"/>
    <col min="15382" max="15383" width="12" style="5" bestFit="1" customWidth="1"/>
    <col min="15384" max="15385" width="9.140625" style="5"/>
    <col min="15386" max="15386" width="12" style="5" bestFit="1" customWidth="1"/>
    <col min="15387" max="15616" width="9.140625" style="5"/>
    <col min="15617" max="15617" width="5.5703125" style="5" bestFit="1" customWidth="1"/>
    <col min="15618" max="15618" width="8" style="5" bestFit="1" customWidth="1"/>
    <col min="15619" max="15619" width="6.7109375" style="5" bestFit="1" customWidth="1"/>
    <col min="15620" max="15620" width="5" style="5" bestFit="1" customWidth="1"/>
    <col min="15621" max="15622" width="8.85546875" style="5" bestFit="1" customWidth="1"/>
    <col min="15623" max="15624" width="21" style="5" bestFit="1" customWidth="1"/>
    <col min="15625" max="15625" width="20.28515625" style="5" bestFit="1" customWidth="1"/>
    <col min="15626" max="15626" width="9.7109375" style="5" bestFit="1" customWidth="1"/>
    <col min="15627" max="15627" width="9.28515625" style="5" bestFit="1" customWidth="1"/>
    <col min="15628" max="15628" width="7.28515625" style="5" bestFit="1" customWidth="1"/>
    <col min="15629" max="15629" width="11.42578125" style="5" bestFit="1" customWidth="1"/>
    <col min="15630" max="15630" width="9.7109375" style="5" bestFit="1" customWidth="1"/>
    <col min="15631" max="15631" width="12" style="5" bestFit="1" customWidth="1"/>
    <col min="15632" max="15632" width="12.7109375" style="5" bestFit="1" customWidth="1"/>
    <col min="15633" max="15633" width="12" style="5" bestFit="1" customWidth="1"/>
    <col min="15634" max="15634" width="7.7109375" style="5" bestFit="1" customWidth="1"/>
    <col min="15635" max="15635" width="8.42578125" style="5" bestFit="1" customWidth="1"/>
    <col min="15636" max="15636" width="16" style="5" bestFit="1" customWidth="1"/>
    <col min="15637" max="15637" width="9.42578125" style="5" bestFit="1" customWidth="1"/>
    <col min="15638" max="15639" width="12" style="5" bestFit="1" customWidth="1"/>
    <col min="15640" max="15641" width="9.140625" style="5"/>
    <col min="15642" max="15642" width="12" style="5" bestFit="1" customWidth="1"/>
    <col min="15643" max="15872" width="9.140625" style="5"/>
    <col min="15873" max="15873" width="5.5703125" style="5" bestFit="1" customWidth="1"/>
    <col min="15874" max="15874" width="8" style="5" bestFit="1" customWidth="1"/>
    <col min="15875" max="15875" width="6.7109375" style="5" bestFit="1" customWidth="1"/>
    <col min="15876" max="15876" width="5" style="5" bestFit="1" customWidth="1"/>
    <col min="15877" max="15878" width="8.85546875" style="5" bestFit="1" customWidth="1"/>
    <col min="15879" max="15880" width="21" style="5" bestFit="1" customWidth="1"/>
    <col min="15881" max="15881" width="20.28515625" style="5" bestFit="1" customWidth="1"/>
    <col min="15882" max="15882" width="9.7109375" style="5" bestFit="1" customWidth="1"/>
    <col min="15883" max="15883" width="9.28515625" style="5" bestFit="1" customWidth="1"/>
    <col min="15884" max="15884" width="7.28515625" style="5" bestFit="1" customWidth="1"/>
    <col min="15885" max="15885" width="11.42578125" style="5" bestFit="1" customWidth="1"/>
    <col min="15886" max="15886" width="9.7109375" style="5" bestFit="1" customWidth="1"/>
    <col min="15887" max="15887" width="12" style="5" bestFit="1" customWidth="1"/>
    <col min="15888" max="15888" width="12.7109375" style="5" bestFit="1" customWidth="1"/>
    <col min="15889" max="15889" width="12" style="5" bestFit="1" customWidth="1"/>
    <col min="15890" max="15890" width="7.7109375" style="5" bestFit="1" customWidth="1"/>
    <col min="15891" max="15891" width="8.42578125" style="5" bestFit="1" customWidth="1"/>
    <col min="15892" max="15892" width="16" style="5" bestFit="1" customWidth="1"/>
    <col min="15893" max="15893" width="9.42578125" style="5" bestFit="1" customWidth="1"/>
    <col min="15894" max="15895" width="12" style="5" bestFit="1" customWidth="1"/>
    <col min="15896" max="15897" width="9.140625" style="5"/>
    <col min="15898" max="15898" width="12" style="5" bestFit="1" customWidth="1"/>
    <col min="15899" max="16128" width="9.140625" style="5"/>
    <col min="16129" max="16129" width="5.5703125" style="5" bestFit="1" customWidth="1"/>
    <col min="16130" max="16130" width="8" style="5" bestFit="1" customWidth="1"/>
    <col min="16131" max="16131" width="6.7109375" style="5" bestFit="1" customWidth="1"/>
    <col min="16132" max="16132" width="5" style="5" bestFit="1" customWidth="1"/>
    <col min="16133" max="16134" width="8.85546875" style="5" bestFit="1" customWidth="1"/>
    <col min="16135" max="16136" width="21" style="5" bestFit="1" customWidth="1"/>
    <col min="16137" max="16137" width="20.28515625" style="5" bestFit="1" customWidth="1"/>
    <col min="16138" max="16138" width="9.7109375" style="5" bestFit="1" customWidth="1"/>
    <col min="16139" max="16139" width="9.28515625" style="5" bestFit="1" customWidth="1"/>
    <col min="16140" max="16140" width="7.28515625" style="5" bestFit="1" customWidth="1"/>
    <col min="16141" max="16141" width="11.42578125" style="5" bestFit="1" customWidth="1"/>
    <col min="16142" max="16142" width="9.7109375" style="5" bestFit="1" customWidth="1"/>
    <col min="16143" max="16143" width="12" style="5" bestFit="1" customWidth="1"/>
    <col min="16144" max="16144" width="12.7109375" style="5" bestFit="1" customWidth="1"/>
    <col min="16145" max="16145" width="12" style="5" bestFit="1" customWidth="1"/>
    <col min="16146" max="16146" width="7.7109375" style="5" bestFit="1" customWidth="1"/>
    <col min="16147" max="16147" width="8.42578125" style="5" bestFit="1" customWidth="1"/>
    <col min="16148" max="16148" width="16" style="5" bestFit="1" customWidth="1"/>
    <col min="16149" max="16149" width="9.42578125" style="5" bestFit="1" customWidth="1"/>
    <col min="16150" max="16151" width="12" style="5" bestFit="1" customWidth="1"/>
    <col min="16152" max="16153" width="9.140625" style="5"/>
    <col min="16154" max="16154" width="12" style="5" bestFit="1" customWidth="1"/>
    <col min="16155" max="16384" width="9.140625" style="5"/>
  </cols>
  <sheetData>
    <row r="1" spans="1:26">
      <c r="A1" s="5" t="s">
        <v>58</v>
      </c>
      <c r="B1" s="5" t="s">
        <v>59</v>
      </c>
      <c r="C1" s="5" t="s">
        <v>60</v>
      </c>
      <c r="D1" s="5" t="s">
        <v>22</v>
      </c>
      <c r="E1" s="5" t="s">
        <v>23</v>
      </c>
      <c r="F1" s="5" t="s">
        <v>61</v>
      </c>
      <c r="G1" s="5" t="s">
        <v>62</v>
      </c>
      <c r="H1" s="5" t="s">
        <v>63</v>
      </c>
      <c r="I1" s="5" t="s">
        <v>24</v>
      </c>
      <c r="J1" s="5" t="s">
        <v>64</v>
      </c>
      <c r="K1" s="5" t="s">
        <v>65</v>
      </c>
      <c r="L1" s="5" t="s">
        <v>66</v>
      </c>
      <c r="M1" s="5" t="s">
        <v>67</v>
      </c>
      <c r="N1" s="5" t="s">
        <v>68</v>
      </c>
      <c r="O1" s="5" t="s">
        <v>69</v>
      </c>
      <c r="P1" s="5" t="s">
        <v>70</v>
      </c>
      <c r="Q1" s="5" t="s">
        <v>71</v>
      </c>
      <c r="R1" s="5" t="s">
        <v>72</v>
      </c>
      <c r="S1" s="5" t="s">
        <v>73</v>
      </c>
      <c r="T1" s="5" t="s">
        <v>74</v>
      </c>
      <c r="U1" s="5" t="s">
        <v>75</v>
      </c>
      <c r="V1" s="5" t="s">
        <v>76</v>
      </c>
      <c r="W1" s="5" t="s">
        <v>77</v>
      </c>
      <c r="X1" s="5" t="s">
        <v>78</v>
      </c>
      <c r="Y1" s="5" t="s">
        <v>79</v>
      </c>
      <c r="Z1" s="5" t="s">
        <v>80</v>
      </c>
    </row>
    <row r="2" spans="1:26">
      <c r="A2" s="5" t="s">
        <v>81</v>
      </c>
      <c r="B2" s="5" t="s">
        <v>82</v>
      </c>
      <c r="C2" s="5" t="s">
        <v>83</v>
      </c>
      <c r="D2" s="5">
        <v>2012</v>
      </c>
      <c r="E2" s="5" t="s">
        <v>41</v>
      </c>
      <c r="F2" s="5" t="s">
        <v>41</v>
      </c>
      <c r="G2" s="5" t="s">
        <v>84</v>
      </c>
      <c r="H2" s="5" t="s">
        <v>85</v>
      </c>
      <c r="I2" s="5" t="s">
        <v>85</v>
      </c>
      <c r="J2" s="6">
        <v>41150</v>
      </c>
      <c r="K2" s="5">
        <v>3.492</v>
      </c>
      <c r="L2" s="5">
        <v>8.19</v>
      </c>
      <c r="M2" s="5">
        <v>17.43</v>
      </c>
      <c r="N2" s="5">
        <v>26.44</v>
      </c>
      <c r="O2" s="5">
        <v>38.115498340000002</v>
      </c>
      <c r="P2" s="5">
        <v>-75.926816669999994</v>
      </c>
      <c r="Q2" s="5">
        <v>75.992564961962756</v>
      </c>
      <c r="R2" s="5" t="s">
        <v>86</v>
      </c>
      <c r="S2" s="5" t="s">
        <v>87</v>
      </c>
      <c r="T2" s="5" t="s">
        <v>88</v>
      </c>
      <c r="U2" s="5" t="s">
        <v>89</v>
      </c>
      <c r="V2" s="5">
        <v>363.52</v>
      </c>
      <c r="W2" s="5">
        <v>0.64070400000000005</v>
      </c>
      <c r="X2" s="5">
        <v>1</v>
      </c>
      <c r="Y2" s="5">
        <v>3</v>
      </c>
      <c r="Z2" s="5">
        <v>3.3333333333333335</v>
      </c>
    </row>
    <row r="3" spans="1:26">
      <c r="A3" s="5" t="s">
        <v>81</v>
      </c>
      <c r="B3" s="5" t="s">
        <v>82</v>
      </c>
      <c r="C3" s="5" t="s">
        <v>90</v>
      </c>
      <c r="D3" s="5">
        <v>2012</v>
      </c>
      <c r="E3" s="5" t="s">
        <v>41</v>
      </c>
      <c r="F3" s="5" t="s">
        <v>41</v>
      </c>
      <c r="G3" s="5" t="s">
        <v>84</v>
      </c>
      <c r="H3" s="5" t="s">
        <v>85</v>
      </c>
      <c r="I3" s="5" t="s">
        <v>85</v>
      </c>
      <c r="J3" s="6">
        <v>41150</v>
      </c>
      <c r="K3" s="5">
        <v>2.48</v>
      </c>
      <c r="L3" s="5">
        <v>8.0399999999999991</v>
      </c>
      <c r="M3" s="5">
        <v>17.91</v>
      </c>
      <c r="N3" s="5">
        <v>26.73</v>
      </c>
      <c r="O3" s="5">
        <v>38.116998340000002</v>
      </c>
      <c r="P3" s="5">
        <v>-75.885255009999995</v>
      </c>
      <c r="Q3" s="5">
        <v>2.1349202144312707</v>
      </c>
      <c r="R3" s="5" t="s">
        <v>86</v>
      </c>
      <c r="S3" s="5" t="s">
        <v>91</v>
      </c>
      <c r="T3" s="5" t="s">
        <v>88</v>
      </c>
      <c r="U3" s="5" t="s">
        <v>92</v>
      </c>
      <c r="V3" s="5">
        <v>3567.0399999999995</v>
      </c>
      <c r="W3" s="5">
        <v>1.5347360000000003</v>
      </c>
      <c r="X3" s="5">
        <v>3</v>
      </c>
      <c r="Y3" s="5">
        <v>3</v>
      </c>
      <c r="Z3" s="5">
        <v>4.333333333333333</v>
      </c>
    </row>
    <row r="4" spans="1:26">
      <c r="A4" s="5" t="s">
        <v>81</v>
      </c>
      <c r="B4" s="5" t="s">
        <v>82</v>
      </c>
      <c r="C4" s="5" t="s">
        <v>93</v>
      </c>
      <c r="D4" s="5">
        <v>2012</v>
      </c>
      <c r="E4" s="5" t="s">
        <v>41</v>
      </c>
      <c r="F4" s="5" t="s">
        <v>41</v>
      </c>
      <c r="G4" s="5" t="s">
        <v>84</v>
      </c>
      <c r="H4" s="5" t="s">
        <v>85</v>
      </c>
      <c r="I4" s="5" t="s">
        <v>85</v>
      </c>
      <c r="J4" s="6">
        <v>41150</v>
      </c>
      <c r="K4" s="5">
        <v>1.512</v>
      </c>
      <c r="L4" s="5">
        <v>7.65</v>
      </c>
      <c r="M4" s="5">
        <v>16.32</v>
      </c>
      <c r="N4" s="5">
        <v>27.02</v>
      </c>
      <c r="O4" s="5">
        <v>38.138603340000003</v>
      </c>
      <c r="P4" s="5">
        <v>-75.799955010000005</v>
      </c>
      <c r="Q4" s="5">
        <v>83.933041301627085</v>
      </c>
      <c r="R4" s="5" t="s">
        <v>86</v>
      </c>
      <c r="S4" s="5" t="s">
        <v>87</v>
      </c>
      <c r="T4" s="5" t="s">
        <v>88</v>
      </c>
      <c r="U4" s="5" t="s">
        <v>89</v>
      </c>
      <c r="V4" s="5">
        <v>159.04</v>
      </c>
      <c r="W4" s="5">
        <v>4.316800000000006E-2</v>
      </c>
      <c r="X4" s="5">
        <v>1</v>
      </c>
      <c r="Y4" s="5">
        <v>1</v>
      </c>
      <c r="Z4" s="5">
        <v>2</v>
      </c>
    </row>
    <row r="5" spans="1:26">
      <c r="A5" s="5" t="s">
        <v>81</v>
      </c>
      <c r="B5" s="5" t="s">
        <v>82</v>
      </c>
      <c r="C5" s="5" t="s">
        <v>94</v>
      </c>
      <c r="D5" s="5">
        <v>2012</v>
      </c>
      <c r="E5" s="5" t="s">
        <v>95</v>
      </c>
      <c r="F5" s="5" t="s">
        <v>95</v>
      </c>
      <c r="G5" s="5" t="s">
        <v>96</v>
      </c>
      <c r="H5" s="5" t="s">
        <v>85</v>
      </c>
      <c r="I5" s="5" t="s">
        <v>85</v>
      </c>
      <c r="J5" s="6">
        <v>41150</v>
      </c>
      <c r="K5" s="5">
        <v>1.641</v>
      </c>
      <c r="L5" s="5">
        <v>8.02</v>
      </c>
      <c r="M5" s="5">
        <v>13.6</v>
      </c>
      <c r="N5" s="5">
        <v>26.3</v>
      </c>
      <c r="O5" s="5">
        <v>38.29511334</v>
      </c>
      <c r="P5" s="5">
        <v>-75.933286670000001</v>
      </c>
      <c r="Q5" s="5">
        <v>15.81775352208647</v>
      </c>
      <c r="R5" s="5" t="s">
        <v>86</v>
      </c>
      <c r="S5" s="5" t="s">
        <v>91</v>
      </c>
      <c r="T5" s="5" t="s">
        <v>88</v>
      </c>
      <c r="U5" s="5" t="s">
        <v>92</v>
      </c>
      <c r="V5" s="5">
        <v>658.88</v>
      </c>
      <c r="W5" s="5">
        <v>0.12609600000000032</v>
      </c>
      <c r="X5" s="5">
        <v>1</v>
      </c>
      <c r="Y5" s="5">
        <v>1</v>
      </c>
      <c r="Z5" s="5">
        <v>2</v>
      </c>
    </row>
    <row r="6" spans="1:26">
      <c r="A6" s="5" t="s">
        <v>81</v>
      </c>
      <c r="B6" s="5" t="s">
        <v>82</v>
      </c>
      <c r="C6" s="5" t="s">
        <v>97</v>
      </c>
      <c r="D6" s="5">
        <v>2012</v>
      </c>
      <c r="E6" s="5" t="s">
        <v>98</v>
      </c>
      <c r="F6" s="5" t="s">
        <v>98</v>
      </c>
      <c r="G6" s="5" t="s">
        <v>96</v>
      </c>
      <c r="H6" s="5" t="s">
        <v>85</v>
      </c>
      <c r="I6" s="5" t="s">
        <v>85</v>
      </c>
      <c r="J6" s="6">
        <v>41149</v>
      </c>
      <c r="K6" s="5">
        <v>3</v>
      </c>
      <c r="L6" s="5">
        <v>6.05</v>
      </c>
      <c r="M6" s="5">
        <v>6.69</v>
      </c>
      <c r="N6" s="5">
        <v>26.02</v>
      </c>
      <c r="O6" s="5">
        <v>38.528496670000003</v>
      </c>
      <c r="P6" s="5">
        <v>-75.757575009999996</v>
      </c>
      <c r="Q6" s="5">
        <v>79.417977000704084</v>
      </c>
      <c r="R6" s="5" t="s">
        <v>99</v>
      </c>
      <c r="T6" s="5" t="s">
        <v>100</v>
      </c>
      <c r="V6" s="5">
        <v>2885.4400000000005</v>
      </c>
      <c r="W6" s="5">
        <v>0.23401599999999989</v>
      </c>
      <c r="X6" s="5">
        <v>3</v>
      </c>
      <c r="Y6" s="5">
        <v>1</v>
      </c>
      <c r="Z6" s="5">
        <v>1.8</v>
      </c>
    </row>
    <row r="7" spans="1:26">
      <c r="A7" s="5" t="s">
        <v>81</v>
      </c>
      <c r="B7" s="5" t="s">
        <v>82</v>
      </c>
      <c r="C7" s="5" t="s">
        <v>101</v>
      </c>
      <c r="D7" s="5">
        <v>2012</v>
      </c>
      <c r="E7" s="5" t="s">
        <v>33</v>
      </c>
      <c r="F7" s="5" t="s">
        <v>33</v>
      </c>
      <c r="G7" s="5" t="s">
        <v>7</v>
      </c>
      <c r="H7" s="5" t="s">
        <v>7</v>
      </c>
      <c r="I7" s="5" t="s">
        <v>102</v>
      </c>
      <c r="J7" s="6">
        <v>41151</v>
      </c>
      <c r="K7" s="5">
        <v>1.7789999999999999</v>
      </c>
      <c r="L7" s="5">
        <v>8.36</v>
      </c>
      <c r="M7" s="5">
        <v>10.65</v>
      </c>
      <c r="N7" s="5">
        <v>26.13</v>
      </c>
      <c r="O7" s="5">
        <v>38.589618340000001</v>
      </c>
      <c r="P7" s="5">
        <v>-76.041596670000004</v>
      </c>
      <c r="Q7" s="5">
        <v>55.0330102205873</v>
      </c>
      <c r="R7" s="5" t="s">
        <v>99</v>
      </c>
      <c r="T7" s="5" t="s">
        <v>100</v>
      </c>
      <c r="V7" s="5">
        <v>5180.16</v>
      </c>
      <c r="W7" s="5">
        <v>5.940144000000033</v>
      </c>
      <c r="X7" s="5">
        <v>3</v>
      </c>
      <c r="Y7" s="5">
        <v>5</v>
      </c>
      <c r="Z7" s="5">
        <v>3.8</v>
      </c>
    </row>
    <row r="8" spans="1:26">
      <c r="A8" s="5" t="s">
        <v>81</v>
      </c>
      <c r="B8" s="5" t="s">
        <v>82</v>
      </c>
      <c r="C8" s="5" t="s">
        <v>103</v>
      </c>
      <c r="D8" s="5">
        <v>2012</v>
      </c>
      <c r="E8" s="5" t="s">
        <v>33</v>
      </c>
      <c r="F8" s="5" t="s">
        <v>33</v>
      </c>
      <c r="G8" s="5" t="s">
        <v>7</v>
      </c>
      <c r="H8" s="5" t="s">
        <v>7</v>
      </c>
      <c r="I8" s="5" t="s">
        <v>102</v>
      </c>
      <c r="J8" s="6">
        <v>41151</v>
      </c>
      <c r="K8" s="5">
        <v>1.9690000000000001</v>
      </c>
      <c r="L8" s="5">
        <v>8.64</v>
      </c>
      <c r="M8" s="5">
        <v>11.98</v>
      </c>
      <c r="N8" s="5">
        <v>26.21</v>
      </c>
      <c r="O8" s="5">
        <v>38.589898339999998</v>
      </c>
      <c r="P8" s="5">
        <v>-76.082931669999994</v>
      </c>
      <c r="Q8" s="5">
        <v>87.316443014948277</v>
      </c>
      <c r="R8" s="5" t="s">
        <v>99</v>
      </c>
      <c r="T8" s="5" t="s">
        <v>100</v>
      </c>
      <c r="V8" s="5">
        <v>431.67999999999995</v>
      </c>
      <c r="W8" s="5">
        <v>2.3912799999999739</v>
      </c>
      <c r="X8" s="5">
        <v>1</v>
      </c>
      <c r="Y8" s="5">
        <v>3</v>
      </c>
      <c r="Z8" s="5">
        <v>3</v>
      </c>
    </row>
    <row r="9" spans="1:26">
      <c r="A9" s="5" t="s">
        <v>81</v>
      </c>
      <c r="B9" s="5" t="s">
        <v>82</v>
      </c>
      <c r="C9" s="5" t="s">
        <v>104</v>
      </c>
      <c r="D9" s="5">
        <v>2012</v>
      </c>
      <c r="E9" s="5" t="s">
        <v>33</v>
      </c>
      <c r="F9" s="5" t="s">
        <v>33</v>
      </c>
      <c r="G9" s="5" t="s">
        <v>7</v>
      </c>
      <c r="H9" s="5" t="s">
        <v>7</v>
      </c>
      <c r="I9" s="5" t="s">
        <v>102</v>
      </c>
      <c r="J9" s="6">
        <v>41151</v>
      </c>
      <c r="K9" s="5">
        <v>1.5189999999999999</v>
      </c>
      <c r="L9" s="5">
        <v>8.43</v>
      </c>
      <c r="M9" s="5">
        <v>11.74</v>
      </c>
      <c r="N9" s="5">
        <v>26.36</v>
      </c>
      <c r="O9" s="5">
        <v>38.593166670000002</v>
      </c>
      <c r="P9" s="5">
        <v>-76.053010009999994</v>
      </c>
      <c r="Q9" s="5">
        <v>1.7835489824639534</v>
      </c>
      <c r="R9" s="5" t="s">
        <v>99</v>
      </c>
      <c r="T9" s="5" t="s">
        <v>100</v>
      </c>
      <c r="V9" s="5">
        <v>1999.36</v>
      </c>
      <c r="W9" s="5">
        <v>0.51915200000000017</v>
      </c>
      <c r="X9" s="5">
        <v>5</v>
      </c>
      <c r="Y9" s="5">
        <v>1</v>
      </c>
      <c r="Z9" s="5">
        <v>3</v>
      </c>
    </row>
    <row r="10" spans="1:26">
      <c r="A10" s="5" t="s">
        <v>81</v>
      </c>
      <c r="B10" s="5" t="s">
        <v>82</v>
      </c>
      <c r="C10" s="5" t="s">
        <v>105</v>
      </c>
      <c r="D10" s="5">
        <v>2012</v>
      </c>
      <c r="E10" s="5" t="s">
        <v>33</v>
      </c>
      <c r="F10" s="5" t="s">
        <v>33</v>
      </c>
      <c r="G10" s="5" t="s">
        <v>7</v>
      </c>
      <c r="H10" s="5" t="s">
        <v>7</v>
      </c>
      <c r="I10" s="5" t="s">
        <v>102</v>
      </c>
      <c r="J10" s="6">
        <v>41151</v>
      </c>
      <c r="K10" s="5">
        <v>2.8610000000000002</v>
      </c>
      <c r="L10" s="5">
        <v>6.96</v>
      </c>
      <c r="M10" s="5">
        <v>13.05</v>
      </c>
      <c r="N10" s="5">
        <v>26.3</v>
      </c>
      <c r="O10" s="5">
        <v>38.60716334</v>
      </c>
      <c r="P10" s="5">
        <v>-76.143101669999993</v>
      </c>
      <c r="Q10" s="5">
        <v>15.284492376348128</v>
      </c>
      <c r="R10" s="5" t="s">
        <v>86</v>
      </c>
      <c r="S10" s="5" t="s">
        <v>91</v>
      </c>
      <c r="T10" s="5" t="s">
        <v>88</v>
      </c>
      <c r="U10" s="5" t="s">
        <v>92</v>
      </c>
      <c r="V10" s="5">
        <v>1136</v>
      </c>
      <c r="W10" s="5">
        <v>0.48507199999999967</v>
      </c>
      <c r="X10" s="5">
        <v>3</v>
      </c>
      <c r="Y10" s="5">
        <v>1</v>
      </c>
      <c r="Z10" s="5">
        <v>2.3333333333333335</v>
      </c>
    </row>
    <row r="11" spans="1:26">
      <c r="A11" s="5" t="s">
        <v>81</v>
      </c>
      <c r="B11" s="5" t="s">
        <v>82</v>
      </c>
      <c r="C11" s="5" t="s">
        <v>106</v>
      </c>
      <c r="D11" s="5">
        <v>2012</v>
      </c>
      <c r="E11" s="5" t="s">
        <v>33</v>
      </c>
      <c r="F11" s="5" t="s">
        <v>33</v>
      </c>
      <c r="G11" s="5" t="s">
        <v>7</v>
      </c>
      <c r="H11" s="5" t="s">
        <v>7</v>
      </c>
      <c r="I11" s="5" t="s">
        <v>102</v>
      </c>
      <c r="J11" s="6">
        <v>41151</v>
      </c>
      <c r="K11" s="5">
        <v>6.8289999999999997</v>
      </c>
      <c r="L11" s="5">
        <v>6.17</v>
      </c>
      <c r="M11" s="5">
        <v>13.54</v>
      </c>
      <c r="N11" s="5">
        <v>26.45</v>
      </c>
      <c r="O11" s="5">
        <v>38.613300000000002</v>
      </c>
      <c r="P11" s="5">
        <v>-76.13842167</v>
      </c>
      <c r="Q11" s="5">
        <v>77.230721793464767</v>
      </c>
      <c r="R11" s="5" t="s">
        <v>86</v>
      </c>
      <c r="S11" s="5" t="s">
        <v>87</v>
      </c>
      <c r="T11" s="5" t="s">
        <v>88</v>
      </c>
      <c r="U11" s="5" t="s">
        <v>89</v>
      </c>
      <c r="V11" s="5">
        <v>727.04</v>
      </c>
      <c r="W11" s="5">
        <v>2.6900479999999987</v>
      </c>
      <c r="X11" s="5">
        <v>1</v>
      </c>
      <c r="Y11" s="5">
        <v>5</v>
      </c>
      <c r="Z11" s="5">
        <v>3.6666666666666665</v>
      </c>
    </row>
    <row r="12" spans="1:26">
      <c r="A12" s="5" t="s">
        <v>81</v>
      </c>
      <c r="B12" s="5" t="s">
        <v>82</v>
      </c>
      <c r="C12" s="5" t="s">
        <v>107</v>
      </c>
      <c r="D12" s="5">
        <v>2012</v>
      </c>
      <c r="E12" s="5" t="s">
        <v>33</v>
      </c>
      <c r="F12" s="5" t="s">
        <v>33</v>
      </c>
      <c r="G12" s="5" t="s">
        <v>7</v>
      </c>
      <c r="H12" s="5" t="s">
        <v>7</v>
      </c>
      <c r="I12" s="5" t="s">
        <v>102</v>
      </c>
      <c r="J12" s="6">
        <v>41149</v>
      </c>
      <c r="K12" s="5">
        <v>7.5</v>
      </c>
      <c r="L12" s="5">
        <v>5.46</v>
      </c>
      <c r="M12" s="5">
        <v>15.35</v>
      </c>
      <c r="N12" s="5">
        <v>26</v>
      </c>
      <c r="O12" s="5">
        <v>38.614294999999998</v>
      </c>
      <c r="P12" s="5">
        <v>-75.982905009999996</v>
      </c>
      <c r="Q12" s="5">
        <v>74.786674077222443</v>
      </c>
      <c r="R12" s="5" t="s">
        <v>86</v>
      </c>
      <c r="S12" s="5" t="s">
        <v>87</v>
      </c>
      <c r="T12" s="5" t="s">
        <v>88</v>
      </c>
      <c r="U12" s="5" t="s">
        <v>89</v>
      </c>
      <c r="V12" s="5">
        <v>840.64</v>
      </c>
      <c r="W12" s="5">
        <v>1.7608000000000064</v>
      </c>
      <c r="X12" s="5">
        <v>1</v>
      </c>
      <c r="Y12" s="5">
        <v>3</v>
      </c>
      <c r="Z12" s="5">
        <v>3</v>
      </c>
    </row>
    <row r="13" spans="1:26">
      <c r="A13" s="5" t="s">
        <v>81</v>
      </c>
      <c r="B13" s="5" t="s">
        <v>82</v>
      </c>
      <c r="C13" s="5" t="s">
        <v>108</v>
      </c>
      <c r="D13" s="5">
        <v>2012</v>
      </c>
      <c r="E13" s="5" t="s">
        <v>34</v>
      </c>
      <c r="F13" s="5" t="s">
        <v>34</v>
      </c>
      <c r="G13" s="5" t="s">
        <v>109</v>
      </c>
      <c r="H13" s="5" t="s">
        <v>110</v>
      </c>
      <c r="I13" s="5" t="s">
        <v>110</v>
      </c>
      <c r="J13" s="6">
        <v>41159</v>
      </c>
      <c r="K13" s="5">
        <v>5.97</v>
      </c>
      <c r="L13" s="5">
        <v>5.4</v>
      </c>
      <c r="M13" s="5">
        <v>13.07</v>
      </c>
      <c r="N13" s="5">
        <v>26.69</v>
      </c>
      <c r="O13" s="5">
        <v>38.980981669999998</v>
      </c>
      <c r="P13" s="5">
        <v>-76.217294999999993</v>
      </c>
      <c r="Q13" s="5">
        <v>54.042073286005575</v>
      </c>
      <c r="R13" s="5" t="s">
        <v>86</v>
      </c>
      <c r="S13" s="5" t="s">
        <v>87</v>
      </c>
      <c r="T13" s="5" t="s">
        <v>88</v>
      </c>
      <c r="U13" s="5" t="s">
        <v>89</v>
      </c>
      <c r="V13" s="5">
        <v>2181.12</v>
      </c>
      <c r="W13" s="5">
        <v>2.0243520000000004</v>
      </c>
      <c r="X13" s="5">
        <v>5</v>
      </c>
      <c r="Y13" s="5">
        <v>5</v>
      </c>
      <c r="Z13" s="5">
        <v>4</v>
      </c>
    </row>
    <row r="14" spans="1:26">
      <c r="A14" s="5" t="s">
        <v>81</v>
      </c>
      <c r="B14" s="5" t="s">
        <v>82</v>
      </c>
      <c r="C14" s="5" t="s">
        <v>111</v>
      </c>
      <c r="D14" s="5">
        <v>2012</v>
      </c>
      <c r="E14" s="5" t="s">
        <v>34</v>
      </c>
      <c r="F14" s="5" t="s">
        <v>34</v>
      </c>
      <c r="G14" s="5" t="s">
        <v>109</v>
      </c>
      <c r="H14" s="5" t="s">
        <v>110</v>
      </c>
      <c r="I14" s="5" t="s">
        <v>110</v>
      </c>
      <c r="J14" s="6">
        <v>41159</v>
      </c>
      <c r="K14" s="5">
        <v>3</v>
      </c>
      <c r="L14" s="5">
        <v>5.96</v>
      </c>
      <c r="M14" s="5">
        <v>12.44</v>
      </c>
      <c r="N14" s="5">
        <v>26.36</v>
      </c>
      <c r="O14" s="5">
        <v>39.025170009999997</v>
      </c>
      <c r="P14" s="5">
        <v>-76.176871669999997</v>
      </c>
      <c r="Q14" s="5">
        <v>5.4064688180818763</v>
      </c>
      <c r="R14" s="5" t="s">
        <v>86</v>
      </c>
      <c r="S14" s="5" t="s">
        <v>91</v>
      </c>
      <c r="T14" s="5" t="s">
        <v>88</v>
      </c>
      <c r="U14" s="5" t="s">
        <v>92</v>
      </c>
      <c r="V14" s="5">
        <v>1999.36</v>
      </c>
      <c r="W14" s="5">
        <v>0.64184000000000008</v>
      </c>
      <c r="X14" s="5">
        <v>5</v>
      </c>
      <c r="Y14" s="5">
        <v>1</v>
      </c>
      <c r="Z14" s="5">
        <v>1.6666666666666667</v>
      </c>
    </row>
    <row r="15" spans="1:26">
      <c r="A15" s="5" t="s">
        <v>81</v>
      </c>
      <c r="B15" s="5" t="s">
        <v>82</v>
      </c>
      <c r="C15" s="5" t="s">
        <v>112</v>
      </c>
      <c r="D15" s="5">
        <v>2012</v>
      </c>
      <c r="E15" s="5" t="s">
        <v>34</v>
      </c>
      <c r="F15" s="5" t="s">
        <v>34</v>
      </c>
      <c r="G15" s="5" t="s">
        <v>109</v>
      </c>
      <c r="H15" s="5" t="s">
        <v>110</v>
      </c>
      <c r="I15" s="5" t="s">
        <v>110</v>
      </c>
      <c r="J15" s="6">
        <v>41159</v>
      </c>
      <c r="K15" s="5">
        <v>3.66</v>
      </c>
      <c r="L15" s="5">
        <v>5.66</v>
      </c>
      <c r="M15" s="5">
        <v>11.41</v>
      </c>
      <c r="N15" s="5">
        <v>26.79</v>
      </c>
      <c r="O15" s="5">
        <v>39.079316669999997</v>
      </c>
      <c r="P15" s="5">
        <v>-76.137606669999997</v>
      </c>
      <c r="Q15" s="5">
        <v>54.383044499271925</v>
      </c>
      <c r="R15" s="5" t="s">
        <v>99</v>
      </c>
      <c r="T15" s="5" t="s">
        <v>100</v>
      </c>
      <c r="V15" s="5">
        <v>817.92</v>
      </c>
      <c r="W15" s="5">
        <v>1.5949439999999941</v>
      </c>
      <c r="X15" s="5">
        <v>3</v>
      </c>
      <c r="Y15" s="5">
        <v>3</v>
      </c>
      <c r="Z15" s="5">
        <v>3.4</v>
      </c>
    </row>
    <row r="16" spans="1:26">
      <c r="A16" s="5" t="s">
        <v>81</v>
      </c>
      <c r="B16" s="5" t="s">
        <v>82</v>
      </c>
      <c r="C16" s="5" t="s">
        <v>113</v>
      </c>
      <c r="D16" s="5">
        <v>2012</v>
      </c>
      <c r="E16" s="5" t="s">
        <v>34</v>
      </c>
      <c r="F16" s="5" t="s">
        <v>34</v>
      </c>
      <c r="G16" s="5" t="s">
        <v>109</v>
      </c>
      <c r="H16" s="5" t="s">
        <v>110</v>
      </c>
      <c r="I16" s="5" t="s">
        <v>110</v>
      </c>
      <c r="J16" s="6">
        <v>41159</v>
      </c>
      <c r="K16" s="5">
        <v>3.42</v>
      </c>
      <c r="L16" s="5">
        <v>5.98</v>
      </c>
      <c r="M16" s="5">
        <v>11.59</v>
      </c>
      <c r="N16" s="5">
        <v>26.72</v>
      </c>
      <c r="O16" s="5">
        <v>39.084881670000001</v>
      </c>
      <c r="P16" s="5">
        <v>-76.144811669999996</v>
      </c>
      <c r="Q16" s="5">
        <v>4.5571896368270428</v>
      </c>
      <c r="R16" s="5" t="s">
        <v>99</v>
      </c>
      <c r="T16" s="5" t="s">
        <v>100</v>
      </c>
      <c r="V16" s="5">
        <v>2408.3199999999997</v>
      </c>
      <c r="W16" s="5">
        <v>0.93947200000000031</v>
      </c>
      <c r="X16" s="5">
        <v>5</v>
      </c>
      <c r="Y16" s="5">
        <v>1</v>
      </c>
      <c r="Z16" s="5">
        <v>3</v>
      </c>
    </row>
    <row r="17" spans="1:26">
      <c r="A17" s="5" t="s">
        <v>81</v>
      </c>
      <c r="B17" s="5" t="s">
        <v>82</v>
      </c>
      <c r="C17" s="5" t="s">
        <v>114</v>
      </c>
      <c r="D17" s="5">
        <v>2012</v>
      </c>
      <c r="E17" s="5" t="s">
        <v>34</v>
      </c>
      <c r="F17" s="5" t="s">
        <v>34</v>
      </c>
      <c r="G17" s="5" t="s">
        <v>109</v>
      </c>
      <c r="H17" s="5" t="s">
        <v>110</v>
      </c>
      <c r="I17" s="5" t="s">
        <v>110</v>
      </c>
      <c r="J17" s="6">
        <v>41159</v>
      </c>
      <c r="K17" s="5">
        <v>3.28</v>
      </c>
      <c r="L17" s="5">
        <v>5.88</v>
      </c>
      <c r="M17" s="5">
        <v>11.11</v>
      </c>
      <c r="N17" s="5">
        <v>26.63</v>
      </c>
      <c r="O17" s="5">
        <v>39.102435</v>
      </c>
      <c r="P17" s="5">
        <v>-76.158275009999997</v>
      </c>
      <c r="Q17" s="5">
        <v>67.602837607715074</v>
      </c>
      <c r="R17" s="5" t="s">
        <v>99</v>
      </c>
      <c r="T17" s="5" t="s">
        <v>100</v>
      </c>
      <c r="V17" s="5">
        <v>681.59999999999991</v>
      </c>
      <c r="W17" s="5">
        <v>2.6627840000000056</v>
      </c>
      <c r="X17" s="5">
        <v>3</v>
      </c>
      <c r="Y17" s="5">
        <v>3</v>
      </c>
      <c r="Z17" s="5">
        <v>4.2</v>
      </c>
    </row>
    <row r="18" spans="1:26">
      <c r="A18" s="5" t="s">
        <v>81</v>
      </c>
      <c r="B18" s="5" t="s">
        <v>82</v>
      </c>
      <c r="C18" s="5" t="s">
        <v>115</v>
      </c>
      <c r="D18" s="5">
        <v>2012</v>
      </c>
      <c r="E18" s="5" t="s">
        <v>34</v>
      </c>
      <c r="F18" s="5" t="s">
        <v>34</v>
      </c>
      <c r="G18" s="5" t="s">
        <v>109</v>
      </c>
      <c r="H18" s="5" t="s">
        <v>110</v>
      </c>
      <c r="I18" s="5" t="s">
        <v>110</v>
      </c>
      <c r="J18" s="6">
        <v>41159</v>
      </c>
      <c r="K18" s="5">
        <v>2.5099999999999998</v>
      </c>
      <c r="L18" s="5">
        <v>5.67</v>
      </c>
      <c r="M18" s="5">
        <v>10.7</v>
      </c>
      <c r="N18" s="5">
        <v>26.95</v>
      </c>
      <c r="O18" s="5">
        <v>39.120748339999999</v>
      </c>
      <c r="P18" s="5">
        <v>-76.182130009999995</v>
      </c>
      <c r="Q18" s="5">
        <v>94.717479343133888</v>
      </c>
      <c r="R18" s="5" t="s">
        <v>99</v>
      </c>
      <c r="T18" s="5" t="s">
        <v>100</v>
      </c>
      <c r="V18" s="5">
        <v>22.72</v>
      </c>
      <c r="W18" s="5">
        <v>0.82473600000001512</v>
      </c>
      <c r="X18" s="5">
        <v>1</v>
      </c>
      <c r="Y18" s="5">
        <v>1</v>
      </c>
      <c r="Z18" s="5">
        <v>2.2000000000000002</v>
      </c>
    </row>
    <row r="19" spans="1:26">
      <c r="A19" s="5" t="s">
        <v>81</v>
      </c>
      <c r="B19" s="5" t="s">
        <v>82</v>
      </c>
      <c r="C19" s="5" t="s">
        <v>116</v>
      </c>
      <c r="D19" s="5">
        <v>2012</v>
      </c>
      <c r="E19" s="5" t="s">
        <v>34</v>
      </c>
      <c r="F19" s="5" t="s">
        <v>34</v>
      </c>
      <c r="G19" s="5" t="s">
        <v>109</v>
      </c>
      <c r="H19" s="5" t="s">
        <v>110</v>
      </c>
      <c r="I19" s="5" t="s">
        <v>110</v>
      </c>
      <c r="J19" s="6">
        <v>41159</v>
      </c>
      <c r="K19" s="5">
        <v>4.95</v>
      </c>
      <c r="L19" s="5">
        <v>5.4</v>
      </c>
      <c r="M19" s="5">
        <v>10.84</v>
      </c>
      <c r="N19" s="5">
        <v>27.07</v>
      </c>
      <c r="O19" s="5">
        <v>39.124948340000003</v>
      </c>
      <c r="P19" s="5">
        <v>-76.167665009999993</v>
      </c>
      <c r="Q19" s="5">
        <v>83.1204831204832</v>
      </c>
      <c r="R19" s="5" t="s">
        <v>99</v>
      </c>
      <c r="T19" s="5" t="s">
        <v>100</v>
      </c>
      <c r="V19" s="5">
        <v>249.92</v>
      </c>
      <c r="W19" s="5">
        <v>0.18971199999999988</v>
      </c>
      <c r="X19" s="5">
        <v>1</v>
      </c>
      <c r="Y19" s="5">
        <v>1</v>
      </c>
      <c r="Z19" s="5">
        <v>2.2000000000000002</v>
      </c>
    </row>
    <row r="20" spans="1:26">
      <c r="A20" s="5" t="s">
        <v>81</v>
      </c>
      <c r="B20" s="5" t="s">
        <v>82</v>
      </c>
      <c r="C20" s="5" t="s">
        <v>117</v>
      </c>
      <c r="D20" s="5">
        <v>2012</v>
      </c>
      <c r="E20" s="5" t="s">
        <v>51</v>
      </c>
      <c r="F20" s="5" t="s">
        <v>51</v>
      </c>
      <c r="G20" s="5" t="s">
        <v>118</v>
      </c>
      <c r="H20" s="5" t="s">
        <v>110</v>
      </c>
      <c r="I20" s="5" t="s">
        <v>110</v>
      </c>
      <c r="J20" s="6">
        <v>41168</v>
      </c>
      <c r="K20" s="5">
        <v>1.1399999999999999</v>
      </c>
      <c r="L20" s="5">
        <v>7.47</v>
      </c>
      <c r="M20" s="5">
        <v>1.47</v>
      </c>
      <c r="N20" s="5">
        <v>23.48</v>
      </c>
      <c r="O20" s="5">
        <v>39.361874999999998</v>
      </c>
      <c r="P20" s="5">
        <v>-75.873180009999999</v>
      </c>
      <c r="Q20" s="5">
        <v>79.793954708912565</v>
      </c>
      <c r="R20" s="5" t="s">
        <v>87</v>
      </c>
      <c r="T20" s="5" t="s">
        <v>119</v>
      </c>
      <c r="V20" s="5">
        <v>431.67999999999995</v>
      </c>
      <c r="W20" s="5">
        <v>5.2255999999999851E-2</v>
      </c>
      <c r="X20" s="5">
        <v>3</v>
      </c>
      <c r="Z20" s="5">
        <v>2.3333333333333335</v>
      </c>
    </row>
    <row r="21" spans="1:26">
      <c r="A21" s="5" t="s">
        <v>81</v>
      </c>
      <c r="B21" s="5" t="s">
        <v>82</v>
      </c>
      <c r="C21" s="5" t="s">
        <v>120</v>
      </c>
      <c r="D21" s="5">
        <v>2012</v>
      </c>
      <c r="E21" s="5" t="s">
        <v>51</v>
      </c>
      <c r="F21" s="5" t="s">
        <v>51</v>
      </c>
      <c r="G21" s="5" t="s">
        <v>118</v>
      </c>
      <c r="H21" s="5" t="s">
        <v>110</v>
      </c>
      <c r="I21" s="5" t="s">
        <v>110</v>
      </c>
      <c r="J21" s="6">
        <v>41168</v>
      </c>
      <c r="K21" s="5">
        <v>3.19</v>
      </c>
      <c r="L21" s="5">
        <v>6.36</v>
      </c>
      <c r="M21" s="5">
        <v>2.31</v>
      </c>
      <c r="N21" s="5">
        <v>23.94</v>
      </c>
      <c r="O21" s="5">
        <v>39.374160009999997</v>
      </c>
      <c r="P21" s="5">
        <v>-75.929770009999999</v>
      </c>
      <c r="Q21" s="5">
        <v>4.1676733510510386</v>
      </c>
      <c r="R21" s="5" t="s">
        <v>87</v>
      </c>
      <c r="T21" s="5" t="s">
        <v>119</v>
      </c>
      <c r="V21" s="5">
        <v>3544.3199999999997</v>
      </c>
      <c r="W21" s="5">
        <v>39.831144119403007</v>
      </c>
      <c r="X21" s="5">
        <v>3</v>
      </c>
      <c r="Z21" s="5">
        <v>3</v>
      </c>
    </row>
    <row r="22" spans="1:26">
      <c r="A22" s="5" t="s">
        <v>81</v>
      </c>
      <c r="B22" s="5" t="s">
        <v>82</v>
      </c>
      <c r="C22" s="5" t="s">
        <v>121</v>
      </c>
      <c r="D22" s="5">
        <v>2012</v>
      </c>
      <c r="E22" s="5" t="s">
        <v>36</v>
      </c>
      <c r="F22" s="5" t="s">
        <v>36</v>
      </c>
      <c r="G22" s="5" t="s">
        <v>122</v>
      </c>
      <c r="H22" s="5" t="s">
        <v>110</v>
      </c>
      <c r="I22" s="5" t="s">
        <v>110</v>
      </c>
      <c r="J22" s="6">
        <v>41172</v>
      </c>
      <c r="K22" s="5">
        <v>3.96</v>
      </c>
      <c r="L22" s="5">
        <v>6.66</v>
      </c>
      <c r="M22" s="5">
        <v>1.82</v>
      </c>
      <c r="N22" s="5">
        <v>22.21</v>
      </c>
      <c r="O22" s="5">
        <v>39.444278339999997</v>
      </c>
      <c r="P22" s="5">
        <v>-75.985731670000007</v>
      </c>
      <c r="Q22" s="5">
        <v>79.169082306296957</v>
      </c>
      <c r="R22" s="5" t="s">
        <v>87</v>
      </c>
      <c r="T22" s="5" t="s">
        <v>119</v>
      </c>
      <c r="V22" s="5">
        <v>2362.8799999999992</v>
      </c>
      <c r="W22" s="5">
        <v>113.12321910447763</v>
      </c>
      <c r="X22" s="5">
        <v>5</v>
      </c>
      <c r="Z22" s="5">
        <v>2.3333333333333335</v>
      </c>
    </row>
    <row r="23" spans="1:26">
      <c r="A23" s="5" t="s">
        <v>81</v>
      </c>
      <c r="B23" s="5" t="s">
        <v>82</v>
      </c>
      <c r="C23" s="5" t="s">
        <v>123</v>
      </c>
      <c r="D23" s="5">
        <v>2012</v>
      </c>
      <c r="E23" s="5" t="s">
        <v>36</v>
      </c>
      <c r="F23" s="5" t="s">
        <v>36</v>
      </c>
      <c r="G23" s="5" t="s">
        <v>122</v>
      </c>
      <c r="H23" s="5" t="s">
        <v>110</v>
      </c>
      <c r="I23" s="5" t="s">
        <v>110</v>
      </c>
      <c r="J23" s="6">
        <v>41172</v>
      </c>
      <c r="K23" s="5">
        <v>4.51</v>
      </c>
      <c r="L23" s="5">
        <v>6.52</v>
      </c>
      <c r="M23" s="5">
        <v>1.67</v>
      </c>
      <c r="N23" s="5">
        <v>22.14</v>
      </c>
      <c r="O23" s="5">
        <v>39.445241670000001</v>
      </c>
      <c r="P23" s="5">
        <v>-76.002958340000006</v>
      </c>
      <c r="Q23" s="5">
        <v>83.472674469770467</v>
      </c>
      <c r="R23" s="5" t="s">
        <v>87</v>
      </c>
      <c r="T23" s="5" t="s">
        <v>119</v>
      </c>
      <c r="V23" s="5">
        <v>1953.9199999999998</v>
      </c>
      <c r="W23" s="5">
        <v>117.06480000000022</v>
      </c>
      <c r="X23" s="5">
        <v>5</v>
      </c>
      <c r="Z23" s="5">
        <v>2.3333333333333335</v>
      </c>
    </row>
    <row r="24" spans="1:26">
      <c r="A24" s="5" t="s">
        <v>81</v>
      </c>
      <c r="B24" s="5" t="s">
        <v>82</v>
      </c>
      <c r="C24" s="5" t="s">
        <v>124</v>
      </c>
      <c r="D24" s="5">
        <v>2012</v>
      </c>
      <c r="E24" s="5" t="s">
        <v>125</v>
      </c>
      <c r="F24" s="5" t="s">
        <v>125</v>
      </c>
      <c r="G24" s="5" t="s">
        <v>126</v>
      </c>
      <c r="H24" s="5" t="s">
        <v>110</v>
      </c>
      <c r="I24" s="5" t="s">
        <v>110</v>
      </c>
      <c r="J24" s="6">
        <v>41172</v>
      </c>
      <c r="K24" s="5">
        <v>2.19</v>
      </c>
      <c r="L24" s="5">
        <v>8.19</v>
      </c>
      <c r="M24" s="5">
        <v>1.83</v>
      </c>
      <c r="N24" s="5">
        <v>21.61</v>
      </c>
      <c r="O24" s="5">
        <v>39.453589999999998</v>
      </c>
      <c r="P24" s="5">
        <v>-75.856971669999993</v>
      </c>
      <c r="Q24" s="5">
        <v>78.423890177199766</v>
      </c>
      <c r="R24" s="5" t="s">
        <v>87</v>
      </c>
      <c r="T24" s="5" t="s">
        <v>119</v>
      </c>
      <c r="V24" s="5">
        <v>204.48</v>
      </c>
      <c r="W24" s="5">
        <v>4.5439999999999075E-3</v>
      </c>
      <c r="X24" s="5">
        <v>3</v>
      </c>
      <c r="Z24" s="5">
        <v>1.3333333333333333</v>
      </c>
    </row>
    <row r="25" spans="1:26">
      <c r="A25" s="5" t="s">
        <v>81</v>
      </c>
      <c r="B25" s="5" t="s">
        <v>82</v>
      </c>
      <c r="C25" s="5" t="s">
        <v>127</v>
      </c>
      <c r="D25" s="5">
        <v>2012</v>
      </c>
      <c r="E25" s="5" t="s">
        <v>36</v>
      </c>
      <c r="F25" s="5" t="s">
        <v>36</v>
      </c>
      <c r="G25" s="5" t="s">
        <v>122</v>
      </c>
      <c r="H25" s="5" t="s">
        <v>110</v>
      </c>
      <c r="I25" s="5" t="s">
        <v>110</v>
      </c>
      <c r="J25" s="6">
        <v>41172</v>
      </c>
      <c r="K25" s="5">
        <v>4</v>
      </c>
      <c r="L25" s="5">
        <v>7.07</v>
      </c>
      <c r="M25" s="5">
        <v>2.19</v>
      </c>
      <c r="N25" s="5">
        <v>22.62</v>
      </c>
      <c r="O25" s="5">
        <v>39.509954999999998</v>
      </c>
      <c r="P25" s="5">
        <v>-75.911013339999997</v>
      </c>
      <c r="Q25" s="5">
        <v>93.692320038520208</v>
      </c>
      <c r="R25" s="5" t="s">
        <v>87</v>
      </c>
      <c r="T25" s="5" t="s">
        <v>119</v>
      </c>
      <c r="V25" s="5">
        <v>3476.16</v>
      </c>
      <c r="W25" s="5">
        <v>0.72022399999999998</v>
      </c>
      <c r="X25" s="5">
        <v>3</v>
      </c>
      <c r="Z25" s="5">
        <v>3</v>
      </c>
    </row>
    <row r="26" spans="1:26">
      <c r="A26" s="5" t="s">
        <v>81</v>
      </c>
      <c r="B26" s="5" t="s">
        <v>82</v>
      </c>
      <c r="C26" s="5" t="s">
        <v>128</v>
      </c>
      <c r="D26" s="5">
        <v>2012</v>
      </c>
      <c r="E26" s="5" t="s">
        <v>36</v>
      </c>
      <c r="F26" s="5" t="s">
        <v>36</v>
      </c>
      <c r="G26" s="5" t="s">
        <v>122</v>
      </c>
      <c r="H26" s="5" t="s">
        <v>110</v>
      </c>
      <c r="I26" s="5" t="s">
        <v>110</v>
      </c>
      <c r="J26" s="6">
        <v>41172</v>
      </c>
      <c r="K26" s="5">
        <v>2.2120000000000002</v>
      </c>
      <c r="L26" s="5">
        <v>8.9499999999999993</v>
      </c>
      <c r="M26" s="5">
        <v>2.0499999999999998</v>
      </c>
      <c r="N26" s="5">
        <v>22.05</v>
      </c>
      <c r="O26" s="5">
        <v>39.553334999999997</v>
      </c>
      <c r="P26" s="5">
        <v>-75.859353339999998</v>
      </c>
      <c r="Q26" s="5">
        <v>88.39402116241699</v>
      </c>
      <c r="R26" s="5" t="s">
        <v>87</v>
      </c>
      <c r="T26" s="5" t="s">
        <v>119</v>
      </c>
      <c r="V26" s="5">
        <v>2067.52</v>
      </c>
      <c r="W26" s="5">
        <v>0.27150399999999997</v>
      </c>
      <c r="X26" s="5">
        <v>5</v>
      </c>
      <c r="Z26" s="5">
        <v>2</v>
      </c>
    </row>
    <row r="27" spans="1:26">
      <c r="A27" s="5" t="s">
        <v>81</v>
      </c>
      <c r="B27" s="5" t="s">
        <v>129</v>
      </c>
      <c r="C27" s="5" t="s">
        <v>130</v>
      </c>
      <c r="D27" s="5">
        <v>2012</v>
      </c>
      <c r="E27" s="5" t="s">
        <v>29</v>
      </c>
      <c r="F27" s="5" t="s">
        <v>29</v>
      </c>
      <c r="G27" s="5" t="s">
        <v>131</v>
      </c>
      <c r="H27" s="5" t="s">
        <v>131</v>
      </c>
      <c r="I27" s="5" t="s">
        <v>132</v>
      </c>
      <c r="J27" s="6">
        <v>41142</v>
      </c>
      <c r="K27" s="5">
        <v>2.81</v>
      </c>
      <c r="L27" s="5">
        <v>5.78</v>
      </c>
      <c r="M27" s="5">
        <v>23.52</v>
      </c>
      <c r="N27" s="5">
        <v>26.07</v>
      </c>
      <c r="O27" s="5">
        <v>37.9026</v>
      </c>
      <c r="P27" s="5">
        <v>-76.243549999999999</v>
      </c>
      <c r="Q27" s="5">
        <v>1.3664465210196421</v>
      </c>
      <c r="R27" s="5" t="s">
        <v>133</v>
      </c>
      <c r="S27" s="5" t="s">
        <v>91</v>
      </c>
      <c r="T27" s="5" t="s">
        <v>134</v>
      </c>
      <c r="U27" s="5" t="s">
        <v>92</v>
      </c>
      <c r="V27" s="5">
        <v>704.32</v>
      </c>
      <c r="W27" s="5">
        <v>0.23288000000000017</v>
      </c>
      <c r="X27" s="5">
        <v>1</v>
      </c>
      <c r="Y27" s="5">
        <v>1</v>
      </c>
      <c r="Z27" s="5">
        <v>2</v>
      </c>
    </row>
    <row r="28" spans="1:26">
      <c r="A28" s="5" t="s">
        <v>81</v>
      </c>
      <c r="B28" s="5" t="s">
        <v>129</v>
      </c>
      <c r="C28" s="5" t="s">
        <v>135</v>
      </c>
      <c r="D28" s="5">
        <v>2012</v>
      </c>
      <c r="E28" s="5" t="s">
        <v>47</v>
      </c>
      <c r="F28" s="5" t="s">
        <v>47</v>
      </c>
      <c r="G28" s="5" t="s">
        <v>136</v>
      </c>
      <c r="H28" s="5" t="s">
        <v>85</v>
      </c>
      <c r="I28" s="5" t="s">
        <v>137</v>
      </c>
      <c r="J28" s="6">
        <v>41150</v>
      </c>
      <c r="K28" s="5">
        <v>2.77</v>
      </c>
      <c r="L28" s="5">
        <v>5.87</v>
      </c>
      <c r="M28" s="5">
        <v>25.08</v>
      </c>
      <c r="N28" s="5">
        <v>27.02</v>
      </c>
      <c r="O28" s="5">
        <v>37.950266669999998</v>
      </c>
      <c r="P28" s="5">
        <v>-75.74008001</v>
      </c>
      <c r="Q28" s="5">
        <v>62.197105353945389</v>
      </c>
      <c r="R28" s="5" t="s">
        <v>133</v>
      </c>
      <c r="S28" s="5" t="s">
        <v>87</v>
      </c>
      <c r="T28" s="5" t="s">
        <v>134</v>
      </c>
      <c r="U28" s="5" t="s">
        <v>89</v>
      </c>
      <c r="V28" s="5">
        <v>3317.12</v>
      </c>
      <c r="W28" s="5">
        <v>3.1535359999999999</v>
      </c>
      <c r="X28" s="5">
        <v>3</v>
      </c>
      <c r="Y28" s="5">
        <v>5</v>
      </c>
      <c r="Z28" s="5">
        <v>3.6666666666666665</v>
      </c>
    </row>
    <row r="29" spans="1:26">
      <c r="A29" s="5" t="s">
        <v>81</v>
      </c>
      <c r="B29" s="5" t="s">
        <v>129</v>
      </c>
      <c r="C29" s="5" t="s">
        <v>138</v>
      </c>
      <c r="D29" s="5">
        <v>2012</v>
      </c>
      <c r="E29" s="5" t="s">
        <v>29</v>
      </c>
      <c r="F29" s="5" t="s">
        <v>29</v>
      </c>
      <c r="G29" s="5" t="s">
        <v>131</v>
      </c>
      <c r="H29" s="5" t="s">
        <v>131</v>
      </c>
      <c r="I29" s="5" t="s">
        <v>132</v>
      </c>
      <c r="J29" s="6">
        <v>41143</v>
      </c>
      <c r="K29" s="5">
        <v>7.03</v>
      </c>
      <c r="L29" s="5">
        <v>4.16</v>
      </c>
      <c r="M29" s="5">
        <v>26.89</v>
      </c>
      <c r="N29" s="5">
        <v>27.11</v>
      </c>
      <c r="O29" s="5">
        <v>37.981666666666669</v>
      </c>
      <c r="P29" s="5">
        <v>-76.170066666666671</v>
      </c>
      <c r="Q29" s="5">
        <v>0.74362668190866299</v>
      </c>
      <c r="R29" s="5" t="s">
        <v>133</v>
      </c>
      <c r="S29" s="5" t="s">
        <v>91</v>
      </c>
      <c r="T29" s="5" t="s">
        <v>134</v>
      </c>
      <c r="U29" s="5" t="s">
        <v>92</v>
      </c>
      <c r="V29" s="5">
        <v>4203.2</v>
      </c>
      <c r="W29" s="5">
        <v>0.83836799999999989</v>
      </c>
      <c r="X29" s="5">
        <v>5</v>
      </c>
      <c r="Y29" s="5">
        <v>1</v>
      </c>
      <c r="Z29" s="5">
        <v>2.6666666666666665</v>
      </c>
    </row>
    <row r="30" spans="1:26">
      <c r="A30" s="5" t="s">
        <v>81</v>
      </c>
      <c r="B30" s="5" t="s">
        <v>129</v>
      </c>
      <c r="C30" s="5" t="s">
        <v>139</v>
      </c>
      <c r="D30" s="5">
        <v>2012</v>
      </c>
      <c r="E30" s="5" t="s">
        <v>29</v>
      </c>
      <c r="F30" s="5" t="s">
        <v>29</v>
      </c>
      <c r="G30" s="5" t="s">
        <v>131</v>
      </c>
      <c r="H30" s="5" t="s">
        <v>131</v>
      </c>
      <c r="I30" s="5" t="s">
        <v>132</v>
      </c>
      <c r="J30" s="6">
        <v>41143</v>
      </c>
      <c r="K30" s="5">
        <v>6.29</v>
      </c>
      <c r="L30" s="5">
        <v>6.13</v>
      </c>
      <c r="M30" s="5">
        <v>23.8</v>
      </c>
      <c r="N30" s="5">
        <v>26.42</v>
      </c>
      <c r="O30" s="5">
        <v>38.077666666666673</v>
      </c>
      <c r="P30" s="5">
        <v>-76.172233333333338</v>
      </c>
      <c r="Q30" s="5">
        <v>0.74334009352061037</v>
      </c>
      <c r="R30" s="5" t="s">
        <v>133</v>
      </c>
      <c r="S30" s="5" t="s">
        <v>91</v>
      </c>
      <c r="T30" s="5" t="s">
        <v>134</v>
      </c>
      <c r="U30" s="5" t="s">
        <v>92</v>
      </c>
      <c r="V30" s="5">
        <v>2590.08</v>
      </c>
      <c r="W30" s="5">
        <v>0.67705599999999977</v>
      </c>
      <c r="X30" s="5">
        <v>3</v>
      </c>
      <c r="Y30" s="5">
        <v>1</v>
      </c>
      <c r="Z30" s="5">
        <v>2.6666666666666665</v>
      </c>
    </row>
    <row r="31" spans="1:26">
      <c r="A31" s="5" t="s">
        <v>81</v>
      </c>
      <c r="B31" s="5" t="s">
        <v>129</v>
      </c>
      <c r="C31" s="5" t="s">
        <v>140</v>
      </c>
      <c r="D31" s="5">
        <v>2012</v>
      </c>
      <c r="E31" s="5" t="s">
        <v>54</v>
      </c>
      <c r="F31" s="5" t="s">
        <v>54</v>
      </c>
      <c r="G31" s="5" t="s">
        <v>137</v>
      </c>
      <c r="H31" s="5" t="s">
        <v>85</v>
      </c>
      <c r="I31" s="5" t="s">
        <v>137</v>
      </c>
      <c r="J31" s="6">
        <v>41150</v>
      </c>
      <c r="K31" s="5">
        <v>2.7029999999999998</v>
      </c>
      <c r="L31" s="5">
        <v>7.56</v>
      </c>
      <c r="M31" s="5">
        <v>17.920000000000002</v>
      </c>
      <c r="N31" s="5">
        <v>26.41</v>
      </c>
      <c r="O31" s="5">
        <v>38.086023339999997</v>
      </c>
      <c r="P31" s="5">
        <v>-75.923090009999996</v>
      </c>
      <c r="Q31" s="5">
        <v>1.3935465309681474</v>
      </c>
      <c r="R31" s="5" t="s">
        <v>86</v>
      </c>
      <c r="S31" s="5" t="s">
        <v>91</v>
      </c>
      <c r="T31" s="5" t="s">
        <v>88</v>
      </c>
      <c r="U31" s="5" t="s">
        <v>92</v>
      </c>
      <c r="V31" s="5">
        <v>2294.7199999999998</v>
      </c>
      <c r="W31" s="5">
        <v>0.78156799999999993</v>
      </c>
      <c r="X31" s="5">
        <v>5</v>
      </c>
      <c r="Y31" s="5">
        <v>1</v>
      </c>
      <c r="Z31" s="5">
        <v>4</v>
      </c>
    </row>
    <row r="32" spans="1:26">
      <c r="A32" s="5" t="s">
        <v>81</v>
      </c>
      <c r="B32" s="5" t="s">
        <v>129</v>
      </c>
      <c r="C32" s="5" t="s">
        <v>141</v>
      </c>
      <c r="D32" s="5">
        <v>2012</v>
      </c>
      <c r="E32" s="5" t="s">
        <v>29</v>
      </c>
      <c r="F32" s="5" t="s">
        <v>29</v>
      </c>
      <c r="G32" s="5" t="s">
        <v>131</v>
      </c>
      <c r="H32" s="5" t="s">
        <v>131</v>
      </c>
      <c r="I32" s="5" t="s">
        <v>132</v>
      </c>
      <c r="J32" s="6">
        <v>41143</v>
      </c>
      <c r="K32" s="5">
        <v>6.6</v>
      </c>
      <c r="L32" s="5">
        <v>6.44</v>
      </c>
      <c r="M32" s="5">
        <v>23.68</v>
      </c>
      <c r="N32" s="5">
        <v>26.4</v>
      </c>
      <c r="O32" s="5">
        <v>38.091033333333336</v>
      </c>
      <c r="P32" s="5">
        <v>-76.131999999999991</v>
      </c>
      <c r="Q32" s="5">
        <v>1.0674685040609149</v>
      </c>
      <c r="R32" s="5" t="s">
        <v>133</v>
      </c>
      <c r="S32" s="5" t="s">
        <v>91</v>
      </c>
      <c r="T32" s="5" t="s">
        <v>134</v>
      </c>
      <c r="U32" s="5" t="s">
        <v>92</v>
      </c>
      <c r="V32" s="5">
        <v>1817.6000000000004</v>
      </c>
      <c r="W32" s="5">
        <v>0.47257599999999977</v>
      </c>
      <c r="X32" s="5">
        <v>3</v>
      </c>
      <c r="Y32" s="5">
        <v>1</v>
      </c>
      <c r="Z32" s="5">
        <v>2.6666666666666665</v>
      </c>
    </row>
    <row r="33" spans="1:26">
      <c r="A33" s="5" t="s">
        <v>81</v>
      </c>
      <c r="B33" s="5" t="s">
        <v>129</v>
      </c>
      <c r="C33" s="5" t="s">
        <v>142</v>
      </c>
      <c r="D33" s="5">
        <v>2012</v>
      </c>
      <c r="E33" s="5" t="s">
        <v>29</v>
      </c>
      <c r="F33" s="5" t="s">
        <v>29</v>
      </c>
      <c r="G33" s="5" t="s">
        <v>131</v>
      </c>
      <c r="H33" s="5" t="s">
        <v>131</v>
      </c>
      <c r="I33" s="5" t="s">
        <v>132</v>
      </c>
      <c r="J33" s="6">
        <v>41143</v>
      </c>
      <c r="K33" s="5">
        <v>11.53</v>
      </c>
      <c r="L33" s="5">
        <v>4.3</v>
      </c>
      <c r="M33" s="5">
        <v>23.58</v>
      </c>
      <c r="N33" s="5">
        <v>26.67</v>
      </c>
      <c r="O33" s="5">
        <v>38.091183333333333</v>
      </c>
      <c r="P33" s="5">
        <v>-76.281700000000001</v>
      </c>
      <c r="Q33" s="5">
        <v>80.361939095868379</v>
      </c>
      <c r="R33" s="5" t="s">
        <v>133</v>
      </c>
      <c r="S33" s="5" t="s">
        <v>87</v>
      </c>
      <c r="T33" s="5" t="s">
        <v>134</v>
      </c>
      <c r="U33" s="5" t="s">
        <v>89</v>
      </c>
      <c r="V33" s="5">
        <v>568</v>
      </c>
      <c r="W33" s="5">
        <v>6.4752000000000004E-2</v>
      </c>
      <c r="X33" s="5">
        <v>1</v>
      </c>
      <c r="Y33" s="5">
        <v>1</v>
      </c>
      <c r="Z33" s="5">
        <v>1.3333333333333333</v>
      </c>
    </row>
    <row r="34" spans="1:26">
      <c r="A34" s="5" t="s">
        <v>81</v>
      </c>
      <c r="B34" s="5" t="s">
        <v>129</v>
      </c>
      <c r="C34" s="5" t="s">
        <v>143</v>
      </c>
      <c r="D34" s="5">
        <v>2012</v>
      </c>
      <c r="E34" s="5" t="s">
        <v>29</v>
      </c>
      <c r="F34" s="5" t="s">
        <v>29</v>
      </c>
      <c r="G34" s="5" t="s">
        <v>131</v>
      </c>
      <c r="H34" s="5" t="s">
        <v>131</v>
      </c>
      <c r="I34" s="5" t="s">
        <v>132</v>
      </c>
      <c r="J34" s="6">
        <v>41143</v>
      </c>
      <c r="K34" s="5">
        <v>8.5399999999999991</v>
      </c>
      <c r="L34" s="5">
        <v>3.97</v>
      </c>
      <c r="M34" s="5">
        <v>24.94</v>
      </c>
      <c r="N34" s="5">
        <v>27.02</v>
      </c>
      <c r="O34" s="5">
        <v>38.102249999999998</v>
      </c>
      <c r="P34" s="5">
        <v>-76.207750000000004</v>
      </c>
      <c r="Q34" s="5">
        <v>0.75675608548319606</v>
      </c>
      <c r="R34" s="5" t="s">
        <v>133</v>
      </c>
      <c r="S34" s="5" t="s">
        <v>91</v>
      </c>
      <c r="T34" s="5" t="s">
        <v>134</v>
      </c>
      <c r="U34" s="5" t="s">
        <v>92</v>
      </c>
      <c r="V34" s="5">
        <v>2476.48</v>
      </c>
      <c r="W34" s="5">
        <v>0.95196800000000048</v>
      </c>
      <c r="X34" s="5">
        <v>3</v>
      </c>
      <c r="Y34" s="5">
        <v>1</v>
      </c>
      <c r="Z34" s="5">
        <v>3</v>
      </c>
    </row>
    <row r="35" spans="1:26">
      <c r="A35" s="5" t="s">
        <v>81</v>
      </c>
      <c r="B35" s="5" t="s">
        <v>129</v>
      </c>
      <c r="C35" s="5" t="s">
        <v>144</v>
      </c>
      <c r="D35" s="5">
        <v>2012</v>
      </c>
      <c r="E35" s="5" t="s">
        <v>29</v>
      </c>
      <c r="F35" s="5" t="s">
        <v>29</v>
      </c>
      <c r="G35" s="5" t="s">
        <v>131</v>
      </c>
      <c r="H35" s="5" t="s">
        <v>131</v>
      </c>
      <c r="I35" s="5" t="s">
        <v>132</v>
      </c>
      <c r="J35" s="6">
        <v>41143</v>
      </c>
      <c r="K35" s="5">
        <v>6.67</v>
      </c>
      <c r="L35" s="5">
        <v>6.12</v>
      </c>
      <c r="M35" s="5">
        <v>24.03</v>
      </c>
      <c r="N35" s="5">
        <v>26.67</v>
      </c>
      <c r="O35" s="5">
        <v>38.119466666666668</v>
      </c>
      <c r="P35" s="5">
        <v>-76.141166666666678</v>
      </c>
      <c r="Q35" s="5">
        <v>1.9723050201524297</v>
      </c>
      <c r="R35" s="5" t="s">
        <v>133</v>
      </c>
      <c r="S35" s="5" t="s">
        <v>91</v>
      </c>
      <c r="T35" s="5" t="s">
        <v>134</v>
      </c>
      <c r="U35" s="5" t="s">
        <v>92</v>
      </c>
      <c r="V35" s="5">
        <v>2885.4399999999991</v>
      </c>
      <c r="W35" s="5">
        <v>0.68273599999999957</v>
      </c>
      <c r="X35" s="5">
        <v>3</v>
      </c>
      <c r="Y35" s="5">
        <v>1</v>
      </c>
      <c r="Z35" s="5">
        <v>2.6666666666666665</v>
      </c>
    </row>
    <row r="36" spans="1:26">
      <c r="A36" s="5" t="s">
        <v>81</v>
      </c>
      <c r="B36" s="5" t="s">
        <v>129</v>
      </c>
      <c r="C36" s="5" t="s">
        <v>145</v>
      </c>
      <c r="D36" s="5">
        <v>2012</v>
      </c>
      <c r="E36" s="5" t="s">
        <v>37</v>
      </c>
      <c r="F36" s="5" t="s">
        <v>37</v>
      </c>
      <c r="G36" s="5" t="s">
        <v>146</v>
      </c>
      <c r="H36" s="5" t="s">
        <v>85</v>
      </c>
      <c r="I36" s="5" t="s">
        <v>137</v>
      </c>
      <c r="J36" s="6">
        <v>41150</v>
      </c>
      <c r="K36" s="5">
        <v>2.8149999999999999</v>
      </c>
      <c r="L36" s="5">
        <v>6.94</v>
      </c>
      <c r="M36" s="5">
        <v>16.78</v>
      </c>
      <c r="N36" s="5">
        <v>26.72</v>
      </c>
      <c r="O36" s="5">
        <v>38.225250000000003</v>
      </c>
      <c r="P36" s="5">
        <v>-76.024578340000005</v>
      </c>
      <c r="Q36" s="5">
        <v>5.4408157713454983</v>
      </c>
      <c r="R36" s="5" t="s">
        <v>86</v>
      </c>
      <c r="S36" s="5" t="s">
        <v>91</v>
      </c>
      <c r="T36" s="5" t="s">
        <v>88</v>
      </c>
      <c r="U36" s="5" t="s">
        <v>92</v>
      </c>
      <c r="V36" s="5">
        <v>3430.7199999999993</v>
      </c>
      <c r="W36" s="5">
        <v>0.34647999999999968</v>
      </c>
      <c r="X36" s="5">
        <v>3</v>
      </c>
      <c r="Y36" s="5">
        <v>1</v>
      </c>
      <c r="Z36" s="5">
        <v>3.6666666666666665</v>
      </c>
    </row>
    <row r="37" spans="1:26">
      <c r="A37" s="5" t="s">
        <v>81</v>
      </c>
      <c r="B37" s="5" t="s">
        <v>129</v>
      </c>
      <c r="C37" s="5" t="s">
        <v>147</v>
      </c>
      <c r="D37" s="5">
        <v>2012</v>
      </c>
      <c r="E37" s="5" t="s">
        <v>54</v>
      </c>
      <c r="F37" s="5" t="s">
        <v>54</v>
      </c>
      <c r="G37" s="5" t="s">
        <v>137</v>
      </c>
      <c r="H37" s="5" t="s">
        <v>85</v>
      </c>
      <c r="I37" s="5" t="s">
        <v>137</v>
      </c>
      <c r="J37" s="6">
        <v>41150</v>
      </c>
      <c r="K37" s="5">
        <v>1.7569999999999999</v>
      </c>
      <c r="L37" s="5">
        <v>7.3</v>
      </c>
      <c r="M37" s="5">
        <v>15.41</v>
      </c>
      <c r="N37" s="5">
        <v>26.34</v>
      </c>
      <c r="O37" s="5">
        <v>38.234543340000002</v>
      </c>
      <c r="P37" s="5">
        <v>-75.907423339999994</v>
      </c>
      <c r="Q37" s="5">
        <v>2.8764825229899578</v>
      </c>
      <c r="R37" s="5" t="s">
        <v>86</v>
      </c>
      <c r="S37" s="5" t="s">
        <v>91</v>
      </c>
      <c r="T37" s="5" t="s">
        <v>88</v>
      </c>
      <c r="U37" s="5" t="s">
        <v>92</v>
      </c>
      <c r="V37" s="5">
        <v>1226.8799999999997</v>
      </c>
      <c r="W37" s="5">
        <v>0.62480000000000002</v>
      </c>
      <c r="X37" s="5">
        <v>3</v>
      </c>
      <c r="Y37" s="5">
        <v>1</v>
      </c>
      <c r="Z37" s="5">
        <v>3.6666666666666665</v>
      </c>
    </row>
    <row r="38" spans="1:26">
      <c r="A38" s="5" t="s">
        <v>81</v>
      </c>
      <c r="B38" s="5" t="s">
        <v>129</v>
      </c>
      <c r="C38" s="5" t="s">
        <v>148</v>
      </c>
      <c r="D38" s="5">
        <v>2012</v>
      </c>
      <c r="E38" s="5" t="s">
        <v>37</v>
      </c>
      <c r="F38" s="5" t="s">
        <v>37</v>
      </c>
      <c r="G38" s="5" t="s">
        <v>146</v>
      </c>
      <c r="H38" s="5" t="s">
        <v>85</v>
      </c>
      <c r="I38" s="5" t="s">
        <v>137</v>
      </c>
      <c r="J38" s="6">
        <v>41150</v>
      </c>
      <c r="K38" s="5">
        <v>4.2789999999999999</v>
      </c>
      <c r="L38" s="5">
        <v>7.57</v>
      </c>
      <c r="M38" s="5">
        <v>15.78</v>
      </c>
      <c r="N38" s="5">
        <v>26.42</v>
      </c>
      <c r="O38" s="5">
        <v>38.259771669999999</v>
      </c>
      <c r="P38" s="5">
        <v>-76.004276669999996</v>
      </c>
      <c r="Q38" s="5">
        <v>94.192546583850884</v>
      </c>
      <c r="R38" s="5" t="s">
        <v>86</v>
      </c>
      <c r="S38" s="5" t="s">
        <v>87</v>
      </c>
      <c r="T38" s="5" t="s">
        <v>88</v>
      </c>
      <c r="U38" s="5" t="s">
        <v>89</v>
      </c>
      <c r="V38" s="5">
        <v>136.32</v>
      </c>
      <c r="W38" s="5">
        <v>4.0895999999999988E-2</v>
      </c>
      <c r="X38" s="5">
        <v>1</v>
      </c>
      <c r="Y38" s="5">
        <v>1</v>
      </c>
      <c r="Z38" s="5">
        <v>2.3333333333333335</v>
      </c>
    </row>
    <row r="39" spans="1:26">
      <c r="A39" s="5" t="s">
        <v>81</v>
      </c>
      <c r="B39" s="5" t="s">
        <v>129</v>
      </c>
      <c r="C39" s="5" t="s">
        <v>149</v>
      </c>
      <c r="D39" s="5">
        <v>2012</v>
      </c>
      <c r="E39" s="5" t="s">
        <v>29</v>
      </c>
      <c r="F39" s="5" t="s">
        <v>29</v>
      </c>
      <c r="G39" s="5" t="s">
        <v>131</v>
      </c>
      <c r="H39" s="5" t="s">
        <v>131</v>
      </c>
      <c r="I39" s="5" t="s">
        <v>132</v>
      </c>
      <c r="J39" s="6">
        <v>41143</v>
      </c>
      <c r="K39" s="5">
        <v>7.54</v>
      </c>
      <c r="L39" s="5">
        <v>4.2</v>
      </c>
      <c r="M39" s="5">
        <v>24.24</v>
      </c>
      <c r="N39" s="5">
        <v>27.3</v>
      </c>
      <c r="O39" s="5">
        <v>38.282616666666662</v>
      </c>
      <c r="P39" s="5">
        <v>-76.265366666666665</v>
      </c>
      <c r="Q39" s="5">
        <v>1.532476360414097</v>
      </c>
      <c r="R39" s="5" t="s">
        <v>133</v>
      </c>
      <c r="S39" s="5" t="s">
        <v>91</v>
      </c>
      <c r="T39" s="5" t="s">
        <v>134</v>
      </c>
      <c r="U39" s="5" t="s">
        <v>92</v>
      </c>
      <c r="V39" s="5">
        <v>1544.9599999999998</v>
      </c>
      <c r="W39" s="5">
        <v>1.0326239999999993</v>
      </c>
      <c r="X39" s="5">
        <v>3</v>
      </c>
      <c r="Y39" s="5">
        <v>3</v>
      </c>
      <c r="Z39" s="5">
        <v>3.3333333333333335</v>
      </c>
    </row>
    <row r="40" spans="1:26">
      <c r="A40" s="5" t="s">
        <v>81</v>
      </c>
      <c r="B40" s="5" t="s">
        <v>129</v>
      </c>
      <c r="C40" s="5" t="s">
        <v>150</v>
      </c>
      <c r="D40" s="5">
        <v>2012</v>
      </c>
      <c r="E40" s="5" t="s">
        <v>29</v>
      </c>
      <c r="F40" s="5" t="s">
        <v>29</v>
      </c>
      <c r="G40" s="5" t="s">
        <v>131</v>
      </c>
      <c r="H40" s="5" t="s">
        <v>131</v>
      </c>
      <c r="I40" s="5" t="s">
        <v>132</v>
      </c>
      <c r="J40" s="6">
        <v>41143</v>
      </c>
      <c r="K40" s="5">
        <v>8.61</v>
      </c>
      <c r="L40" s="5">
        <v>4.9400000000000004</v>
      </c>
      <c r="M40" s="5">
        <v>22.33</v>
      </c>
      <c r="N40" s="5">
        <v>27.04</v>
      </c>
      <c r="O40" s="5">
        <v>38.312399999999997</v>
      </c>
      <c r="P40" s="5">
        <v>-76.407316666666674</v>
      </c>
      <c r="Q40" s="5">
        <v>25.970286347466381</v>
      </c>
      <c r="R40" s="5" t="s">
        <v>133</v>
      </c>
      <c r="S40" s="5" t="s">
        <v>91</v>
      </c>
      <c r="T40" s="5" t="s">
        <v>134</v>
      </c>
      <c r="U40" s="5" t="s">
        <v>92</v>
      </c>
      <c r="V40" s="5">
        <v>1590.4</v>
      </c>
      <c r="W40" s="5">
        <v>0.35897599999999968</v>
      </c>
      <c r="X40" s="5">
        <v>3</v>
      </c>
      <c r="Y40" s="5">
        <v>1</v>
      </c>
      <c r="Z40" s="5">
        <v>2</v>
      </c>
    </row>
    <row r="41" spans="1:26">
      <c r="A41" s="5" t="s">
        <v>81</v>
      </c>
      <c r="B41" s="5" t="s">
        <v>129</v>
      </c>
      <c r="C41" s="5" t="s">
        <v>151</v>
      </c>
      <c r="D41" s="5">
        <v>2012</v>
      </c>
      <c r="E41" s="5" t="s">
        <v>152</v>
      </c>
      <c r="F41" s="5" t="s">
        <v>152</v>
      </c>
      <c r="G41" s="5" t="s">
        <v>131</v>
      </c>
      <c r="H41" s="5" t="s">
        <v>131</v>
      </c>
      <c r="I41" s="5" t="s">
        <v>132</v>
      </c>
      <c r="J41" s="6">
        <v>41143</v>
      </c>
      <c r="K41" s="5">
        <v>7.36</v>
      </c>
      <c r="L41" s="5">
        <v>7.6</v>
      </c>
      <c r="M41" s="5">
        <v>14.74</v>
      </c>
      <c r="N41" s="5">
        <v>27.32</v>
      </c>
      <c r="O41" s="5">
        <v>38.483716666666666</v>
      </c>
      <c r="P41" s="5">
        <v>-76.480783333333335</v>
      </c>
      <c r="Q41" s="5">
        <v>4.3389550629068028</v>
      </c>
      <c r="R41" s="5" t="s">
        <v>86</v>
      </c>
      <c r="S41" s="5" t="s">
        <v>91</v>
      </c>
      <c r="T41" s="5" t="s">
        <v>88</v>
      </c>
      <c r="U41" s="5" t="s">
        <v>92</v>
      </c>
      <c r="V41" s="5">
        <v>704.31999999999994</v>
      </c>
      <c r="W41" s="5">
        <v>0.23628799999999991</v>
      </c>
      <c r="X41" s="5">
        <v>1</v>
      </c>
      <c r="Y41" s="5">
        <v>1</v>
      </c>
      <c r="Z41" s="5">
        <v>2</v>
      </c>
    </row>
    <row r="42" spans="1:26">
      <c r="A42" s="5" t="s">
        <v>81</v>
      </c>
      <c r="B42" s="5" t="s">
        <v>129</v>
      </c>
      <c r="C42" s="5" t="s">
        <v>153</v>
      </c>
      <c r="D42" s="5">
        <v>2012</v>
      </c>
      <c r="E42" s="5" t="s">
        <v>152</v>
      </c>
      <c r="F42" s="5" t="s">
        <v>152</v>
      </c>
      <c r="G42" s="5" t="s">
        <v>131</v>
      </c>
      <c r="H42" s="5" t="s">
        <v>131</v>
      </c>
      <c r="I42" s="5" t="s">
        <v>132</v>
      </c>
      <c r="J42" s="6">
        <v>41143</v>
      </c>
      <c r="K42" s="5">
        <v>10.644</v>
      </c>
      <c r="L42" s="5">
        <v>5.17</v>
      </c>
      <c r="M42" s="5">
        <v>14.71</v>
      </c>
      <c r="N42" s="5">
        <v>26.96</v>
      </c>
      <c r="O42" s="5">
        <v>38.518749999999997</v>
      </c>
      <c r="P42" s="5">
        <v>-76.472899999999996</v>
      </c>
      <c r="Q42" s="5">
        <v>80.953723468525098</v>
      </c>
      <c r="R42" s="5" t="s">
        <v>86</v>
      </c>
      <c r="S42" s="5" t="s">
        <v>87</v>
      </c>
      <c r="T42" s="5" t="s">
        <v>88</v>
      </c>
      <c r="U42" s="5" t="s">
        <v>89</v>
      </c>
      <c r="V42" s="5">
        <v>295.36</v>
      </c>
      <c r="W42" s="5">
        <v>0.12041599999999997</v>
      </c>
      <c r="X42" s="5">
        <v>1</v>
      </c>
      <c r="Y42" s="5">
        <v>1</v>
      </c>
      <c r="Z42" s="5">
        <v>2</v>
      </c>
    </row>
    <row r="43" spans="1:26">
      <c r="A43" s="5" t="s">
        <v>81</v>
      </c>
      <c r="B43" s="5" t="s">
        <v>129</v>
      </c>
      <c r="C43" s="5" t="s">
        <v>154</v>
      </c>
      <c r="D43" s="5">
        <v>2012</v>
      </c>
      <c r="E43" s="5" t="s">
        <v>152</v>
      </c>
      <c r="F43" s="5" t="s">
        <v>152</v>
      </c>
      <c r="G43" s="5" t="s">
        <v>131</v>
      </c>
      <c r="H43" s="5" t="s">
        <v>131</v>
      </c>
      <c r="I43" s="5" t="s">
        <v>132</v>
      </c>
      <c r="J43" s="6">
        <v>41143</v>
      </c>
      <c r="K43" s="5">
        <v>10.3</v>
      </c>
      <c r="L43" s="5">
        <v>5.42</v>
      </c>
      <c r="M43" s="5">
        <v>14.31</v>
      </c>
      <c r="N43" s="5">
        <v>26.93</v>
      </c>
      <c r="O43" s="5">
        <v>38.586416666666672</v>
      </c>
      <c r="P43" s="5">
        <v>-76.466066666666663</v>
      </c>
      <c r="Q43" s="5">
        <v>87.528476347880499</v>
      </c>
      <c r="R43" s="5" t="s">
        <v>86</v>
      </c>
      <c r="S43" s="5" t="s">
        <v>87</v>
      </c>
      <c r="T43" s="5" t="s">
        <v>88</v>
      </c>
      <c r="U43" s="5" t="s">
        <v>89</v>
      </c>
      <c r="V43" s="5">
        <v>204.48</v>
      </c>
      <c r="W43" s="5">
        <v>0.19993600000000011</v>
      </c>
      <c r="X43" s="5">
        <v>1</v>
      </c>
      <c r="Y43" s="5">
        <v>1</v>
      </c>
      <c r="Z43" s="5">
        <v>2.3333333333333335</v>
      </c>
    </row>
    <row r="44" spans="1:26">
      <c r="A44" s="5" t="s">
        <v>81</v>
      </c>
      <c r="B44" s="5" t="s">
        <v>129</v>
      </c>
      <c r="C44" s="5" t="s">
        <v>155</v>
      </c>
      <c r="D44" s="5">
        <v>2012</v>
      </c>
      <c r="E44" s="5" t="s">
        <v>32</v>
      </c>
      <c r="F44" s="5" t="s">
        <v>32</v>
      </c>
      <c r="G44" s="5" t="s">
        <v>7</v>
      </c>
      <c r="H44" s="5" t="s">
        <v>7</v>
      </c>
      <c r="I44" s="5" t="s">
        <v>156</v>
      </c>
      <c r="J44" s="6">
        <v>41151</v>
      </c>
      <c r="K44" s="5">
        <v>0.56399999999999995</v>
      </c>
      <c r="L44" s="5">
        <v>8.4600000000000009</v>
      </c>
      <c r="M44" s="5">
        <v>13.77</v>
      </c>
      <c r="N44" s="5">
        <v>26.44</v>
      </c>
      <c r="O44" s="5">
        <v>38.612843339999998</v>
      </c>
      <c r="P44" s="5">
        <v>-76.234666669999996</v>
      </c>
      <c r="Q44" s="5">
        <v>90.163647072021547</v>
      </c>
      <c r="R44" s="5" t="s">
        <v>86</v>
      </c>
      <c r="S44" s="5" t="s">
        <v>87</v>
      </c>
      <c r="T44" s="5" t="s">
        <v>88</v>
      </c>
      <c r="U44" s="5" t="s">
        <v>89</v>
      </c>
      <c r="V44" s="5">
        <v>5725.44</v>
      </c>
      <c r="W44" s="5">
        <v>2.6366560000000003</v>
      </c>
      <c r="X44" s="5">
        <v>1</v>
      </c>
      <c r="Y44" s="5">
        <v>5</v>
      </c>
      <c r="Z44" s="5">
        <v>3.3333333333333335</v>
      </c>
    </row>
    <row r="45" spans="1:26">
      <c r="A45" s="5" t="s">
        <v>81</v>
      </c>
      <c r="B45" s="5" t="s">
        <v>129</v>
      </c>
      <c r="C45" s="5" t="s">
        <v>157</v>
      </c>
      <c r="D45" s="5">
        <v>2012</v>
      </c>
      <c r="E45" s="5" t="s">
        <v>152</v>
      </c>
      <c r="F45" s="5" t="s">
        <v>152</v>
      </c>
      <c r="G45" s="5" t="s">
        <v>131</v>
      </c>
      <c r="H45" s="5" t="s">
        <v>131</v>
      </c>
      <c r="I45" s="5" t="s">
        <v>132</v>
      </c>
      <c r="J45" s="6">
        <v>41143</v>
      </c>
      <c r="K45" s="5">
        <v>4.4000000000000004</v>
      </c>
      <c r="L45" s="5">
        <v>9.81</v>
      </c>
      <c r="M45" s="5">
        <v>13.84</v>
      </c>
      <c r="N45" s="5">
        <v>27.63</v>
      </c>
      <c r="O45" s="5">
        <v>38.747250000000001</v>
      </c>
      <c r="P45" s="5">
        <v>-76.537066666666661</v>
      </c>
      <c r="Q45" s="5">
        <v>7.4027006273324893</v>
      </c>
      <c r="R45" s="5" t="s">
        <v>86</v>
      </c>
      <c r="S45" s="5" t="s">
        <v>91</v>
      </c>
      <c r="T45" s="5" t="s">
        <v>88</v>
      </c>
      <c r="U45" s="5" t="s">
        <v>92</v>
      </c>
      <c r="V45" s="5">
        <v>2590.08</v>
      </c>
      <c r="W45" s="5">
        <v>1.9743679999999999</v>
      </c>
      <c r="X45" s="5">
        <v>5</v>
      </c>
      <c r="Y45" s="5">
        <v>3</v>
      </c>
      <c r="Z45" s="5">
        <v>2.6666666666666665</v>
      </c>
    </row>
    <row r="46" spans="1:26">
      <c r="A46" s="5" t="s">
        <v>81</v>
      </c>
      <c r="B46" s="5" t="s">
        <v>129</v>
      </c>
      <c r="C46" s="5" t="s">
        <v>158</v>
      </c>
      <c r="D46" s="5">
        <v>2012</v>
      </c>
      <c r="E46" s="5" t="s">
        <v>159</v>
      </c>
      <c r="F46" s="5" t="s">
        <v>159</v>
      </c>
      <c r="G46" s="5" t="s">
        <v>160</v>
      </c>
      <c r="H46" s="5" t="s">
        <v>110</v>
      </c>
      <c r="I46" s="5" t="s">
        <v>160</v>
      </c>
      <c r="J46" s="6">
        <v>41143</v>
      </c>
      <c r="K46" s="5">
        <v>2.8</v>
      </c>
      <c r="L46" s="5">
        <v>6.47</v>
      </c>
      <c r="M46" s="5">
        <v>14</v>
      </c>
      <c r="N46" s="5">
        <v>27</v>
      </c>
      <c r="O46" s="5">
        <v>38.854033333333334</v>
      </c>
      <c r="P46" s="5">
        <v>-76.331833333333336</v>
      </c>
      <c r="Q46" s="5">
        <v>18.35635572448372</v>
      </c>
      <c r="R46" s="5" t="s">
        <v>86</v>
      </c>
      <c r="S46" s="5" t="s">
        <v>91</v>
      </c>
      <c r="T46" s="5" t="s">
        <v>88</v>
      </c>
      <c r="U46" s="5" t="s">
        <v>92</v>
      </c>
      <c r="V46" s="5">
        <v>1999.36</v>
      </c>
      <c r="W46" s="5">
        <v>0.65887999999999958</v>
      </c>
      <c r="X46" s="5">
        <v>5</v>
      </c>
      <c r="Y46" s="5">
        <v>1</v>
      </c>
      <c r="Z46" s="5">
        <v>1.6666666666666667</v>
      </c>
    </row>
    <row r="47" spans="1:26">
      <c r="A47" s="5" t="s">
        <v>81</v>
      </c>
      <c r="B47" s="5" t="s">
        <v>129</v>
      </c>
      <c r="C47" s="5" t="s">
        <v>161</v>
      </c>
      <c r="D47" s="5">
        <v>2012</v>
      </c>
      <c r="E47" s="5" t="s">
        <v>152</v>
      </c>
      <c r="F47" s="5" t="s">
        <v>152</v>
      </c>
      <c r="G47" s="5" t="s">
        <v>131</v>
      </c>
      <c r="H47" s="5" t="s">
        <v>131</v>
      </c>
      <c r="I47" s="5" t="s">
        <v>132</v>
      </c>
      <c r="J47" s="6">
        <v>41143</v>
      </c>
      <c r="K47" s="5">
        <v>8.359</v>
      </c>
      <c r="L47" s="5">
        <v>3.14</v>
      </c>
      <c r="M47" s="5">
        <v>14.36</v>
      </c>
      <c r="N47" s="5">
        <v>26.96</v>
      </c>
      <c r="O47" s="5">
        <v>38.885966666666668</v>
      </c>
      <c r="P47" s="5">
        <v>-76.43683333333334</v>
      </c>
      <c r="Q47" s="5">
        <v>80.45303242824545</v>
      </c>
      <c r="R47" s="5" t="s">
        <v>86</v>
      </c>
      <c r="S47" s="5" t="s">
        <v>87</v>
      </c>
      <c r="T47" s="5" t="s">
        <v>88</v>
      </c>
      <c r="U47" s="5" t="s">
        <v>89</v>
      </c>
      <c r="V47" s="5">
        <v>363.52</v>
      </c>
      <c r="W47" s="5">
        <v>0.16131200000000001</v>
      </c>
      <c r="X47" s="5">
        <v>1</v>
      </c>
      <c r="Y47" s="5">
        <v>1</v>
      </c>
      <c r="Z47" s="5">
        <v>2</v>
      </c>
    </row>
    <row r="48" spans="1:26">
      <c r="A48" s="5" t="s">
        <v>81</v>
      </c>
      <c r="B48" s="5" t="s">
        <v>129</v>
      </c>
      <c r="C48" s="5" t="s">
        <v>162</v>
      </c>
      <c r="D48" s="5">
        <v>2012</v>
      </c>
      <c r="E48" s="5" t="s">
        <v>159</v>
      </c>
      <c r="F48" s="5" t="s">
        <v>159</v>
      </c>
      <c r="G48" s="5" t="s">
        <v>160</v>
      </c>
      <c r="H48" s="5" t="s">
        <v>110</v>
      </c>
      <c r="I48" s="5" t="s">
        <v>160</v>
      </c>
      <c r="J48" s="6">
        <v>41143</v>
      </c>
      <c r="K48" s="5">
        <v>5.6289999999999996</v>
      </c>
      <c r="L48" s="5">
        <v>4.6399999999999997</v>
      </c>
      <c r="M48" s="5">
        <v>13.8</v>
      </c>
      <c r="N48" s="5">
        <v>26.26</v>
      </c>
      <c r="O48" s="5">
        <v>38.903133333333329</v>
      </c>
      <c r="P48" s="5">
        <v>-76.314666666666668</v>
      </c>
      <c r="Q48" s="5">
        <v>90.170631304402448</v>
      </c>
      <c r="R48" s="5" t="s">
        <v>86</v>
      </c>
      <c r="S48" s="5" t="s">
        <v>87</v>
      </c>
      <c r="T48" s="5" t="s">
        <v>88</v>
      </c>
      <c r="U48" s="5" t="s">
        <v>89</v>
      </c>
      <c r="V48" s="5">
        <v>22.72</v>
      </c>
      <c r="W48" s="5">
        <v>9.0880000000000214E-3</v>
      </c>
      <c r="X48" s="5">
        <v>1</v>
      </c>
      <c r="Y48" s="5">
        <v>1</v>
      </c>
      <c r="Z48" s="5">
        <v>1</v>
      </c>
    </row>
    <row r="49" spans="1:26">
      <c r="A49" s="5" t="s">
        <v>81</v>
      </c>
      <c r="B49" s="5" t="s">
        <v>129</v>
      </c>
      <c r="C49" s="5" t="s">
        <v>163</v>
      </c>
      <c r="D49" s="5">
        <v>2012</v>
      </c>
      <c r="E49" s="5" t="s">
        <v>159</v>
      </c>
      <c r="F49" s="5" t="s">
        <v>159</v>
      </c>
      <c r="G49" s="5" t="s">
        <v>160</v>
      </c>
      <c r="H49" s="5" t="s">
        <v>110</v>
      </c>
      <c r="I49" s="5" t="s">
        <v>160</v>
      </c>
      <c r="J49" s="6">
        <v>41159</v>
      </c>
      <c r="K49" s="5">
        <v>0.95</v>
      </c>
      <c r="L49" s="5">
        <v>7.49</v>
      </c>
      <c r="M49" s="5">
        <v>13.62</v>
      </c>
      <c r="N49" s="5">
        <v>27.09</v>
      </c>
      <c r="O49" s="5">
        <v>38.941071669999999</v>
      </c>
      <c r="P49" s="5">
        <v>-76.224911669999997</v>
      </c>
      <c r="Q49" s="5">
        <v>2.1063132276470538</v>
      </c>
      <c r="R49" s="5" t="s">
        <v>86</v>
      </c>
      <c r="S49" s="5" t="s">
        <v>91</v>
      </c>
      <c r="T49" s="5" t="s">
        <v>88</v>
      </c>
      <c r="U49" s="5" t="s">
        <v>92</v>
      </c>
      <c r="V49" s="5">
        <v>522.55999999999995</v>
      </c>
      <c r="W49" s="5">
        <v>0.16244800000000012</v>
      </c>
      <c r="X49" s="5">
        <v>1</v>
      </c>
      <c r="Y49" s="5">
        <v>1</v>
      </c>
      <c r="Z49" s="5">
        <v>1.6666666666666667</v>
      </c>
    </row>
    <row r="50" spans="1:26">
      <c r="A50" s="5" t="s">
        <v>81</v>
      </c>
      <c r="B50" s="5" t="s">
        <v>129</v>
      </c>
      <c r="C50" s="5" t="s">
        <v>164</v>
      </c>
      <c r="D50" s="5">
        <v>2012</v>
      </c>
      <c r="E50" s="5" t="s">
        <v>152</v>
      </c>
      <c r="F50" s="5" t="s">
        <v>152</v>
      </c>
      <c r="G50" s="5" t="s">
        <v>131</v>
      </c>
      <c r="H50" s="5" t="s">
        <v>131</v>
      </c>
      <c r="I50" s="5" t="s">
        <v>132</v>
      </c>
      <c r="J50" s="6">
        <v>41169</v>
      </c>
      <c r="K50" s="5">
        <v>3.5</v>
      </c>
      <c r="L50" s="5">
        <v>7.03</v>
      </c>
      <c r="M50" s="5">
        <v>13.77</v>
      </c>
      <c r="N50" s="5">
        <v>23.28</v>
      </c>
      <c r="O50" s="5">
        <v>38.981161669999999</v>
      </c>
      <c r="P50" s="5">
        <v>-76.445516670000004</v>
      </c>
      <c r="Q50" s="5">
        <v>38.822761967295286</v>
      </c>
      <c r="R50" s="5" t="s">
        <v>86</v>
      </c>
      <c r="S50" s="5" t="s">
        <v>91</v>
      </c>
      <c r="T50" s="5" t="s">
        <v>88</v>
      </c>
      <c r="U50" s="5" t="s">
        <v>92</v>
      </c>
      <c r="V50" s="5">
        <v>1544.96</v>
      </c>
      <c r="W50" s="5">
        <v>1.3393439999999996</v>
      </c>
      <c r="X50" s="5">
        <v>5</v>
      </c>
      <c r="Y50" s="5">
        <v>3</v>
      </c>
      <c r="Z50" s="5">
        <v>2.3333333333333335</v>
      </c>
    </row>
    <row r="51" spans="1:26">
      <c r="A51" s="5" t="s">
        <v>81</v>
      </c>
      <c r="B51" s="5" t="s">
        <v>129</v>
      </c>
      <c r="C51" s="5" t="s">
        <v>165</v>
      </c>
      <c r="D51" s="5">
        <v>2012</v>
      </c>
      <c r="E51" s="5" t="s">
        <v>152</v>
      </c>
      <c r="F51" s="5" t="s">
        <v>152</v>
      </c>
      <c r="G51" s="5" t="s">
        <v>131</v>
      </c>
      <c r="H51" s="5" t="s">
        <v>131</v>
      </c>
      <c r="I51" s="5" t="s">
        <v>132</v>
      </c>
      <c r="J51" s="6">
        <v>41143</v>
      </c>
      <c r="K51" s="5">
        <v>5.67</v>
      </c>
      <c r="L51" s="5">
        <v>6.45</v>
      </c>
      <c r="M51" s="5">
        <v>22.63</v>
      </c>
      <c r="N51" s="5">
        <v>26.8</v>
      </c>
      <c r="O51" s="5">
        <v>38.392566666666667</v>
      </c>
      <c r="P51" s="5">
        <v>-76.30146666666667</v>
      </c>
      <c r="Q51" s="5">
        <v>4.7175857465759217</v>
      </c>
      <c r="R51" s="5" t="s">
        <v>133</v>
      </c>
      <c r="S51" s="5" t="s">
        <v>91</v>
      </c>
      <c r="T51" s="5" t="s">
        <v>134</v>
      </c>
      <c r="U51" s="5" t="s">
        <v>92</v>
      </c>
      <c r="V51" s="5">
        <v>1158.72</v>
      </c>
      <c r="W51" s="5">
        <v>0.28172800000000048</v>
      </c>
      <c r="X51" s="5">
        <v>1</v>
      </c>
      <c r="Y51" s="5">
        <v>1</v>
      </c>
      <c r="Z51" s="5">
        <v>2.3333333333333335</v>
      </c>
    </row>
    <row r="52" spans="1:26">
      <c r="A52" s="5" t="s">
        <v>81</v>
      </c>
      <c r="B52" s="5" t="s">
        <v>166</v>
      </c>
      <c r="C52" s="5" t="s">
        <v>167</v>
      </c>
      <c r="D52" s="5">
        <v>2012</v>
      </c>
      <c r="E52" s="5" t="s">
        <v>55</v>
      </c>
      <c r="F52" s="5" t="s">
        <v>55</v>
      </c>
      <c r="G52" s="5" t="s">
        <v>168</v>
      </c>
      <c r="H52" s="5" t="s">
        <v>169</v>
      </c>
      <c r="I52" s="5" t="s">
        <v>169</v>
      </c>
      <c r="J52" s="6">
        <v>41169</v>
      </c>
      <c r="K52" s="5">
        <v>1.44</v>
      </c>
      <c r="L52" s="5">
        <v>6.23</v>
      </c>
      <c r="M52" s="5">
        <v>13.66</v>
      </c>
      <c r="N52" s="5">
        <v>22.7</v>
      </c>
      <c r="O52" s="5">
        <v>38.836455000000001</v>
      </c>
      <c r="P52" s="5">
        <v>-76.525701670000004</v>
      </c>
      <c r="Q52" s="5">
        <v>64.095350971449221</v>
      </c>
      <c r="R52" s="5" t="s">
        <v>86</v>
      </c>
      <c r="S52" s="5" t="s">
        <v>87</v>
      </c>
      <c r="T52" s="5" t="s">
        <v>88</v>
      </c>
      <c r="U52" s="5" t="s">
        <v>89</v>
      </c>
      <c r="V52" s="5">
        <v>272.64</v>
      </c>
      <c r="W52" s="5">
        <v>0.47939200000000021</v>
      </c>
      <c r="X52" s="5">
        <v>1</v>
      </c>
      <c r="Y52" s="5">
        <v>1</v>
      </c>
      <c r="Z52" s="5">
        <v>2.3333333333333335</v>
      </c>
    </row>
    <row r="53" spans="1:26">
      <c r="A53" s="5" t="s">
        <v>81</v>
      </c>
      <c r="B53" s="5" t="s">
        <v>166</v>
      </c>
      <c r="C53" s="5" t="s">
        <v>170</v>
      </c>
      <c r="D53" s="5">
        <v>2012</v>
      </c>
      <c r="E53" s="5" t="s">
        <v>55</v>
      </c>
      <c r="F53" s="5" t="s">
        <v>55</v>
      </c>
      <c r="G53" s="5" t="s">
        <v>168</v>
      </c>
      <c r="H53" s="5" t="s">
        <v>169</v>
      </c>
      <c r="I53" s="5" t="s">
        <v>169</v>
      </c>
      <c r="J53" s="6">
        <v>41169</v>
      </c>
      <c r="K53" s="5">
        <v>2.2400000000000002</v>
      </c>
      <c r="L53" s="5">
        <v>7.29</v>
      </c>
      <c r="M53" s="5">
        <v>14.16</v>
      </c>
      <c r="N53" s="5">
        <v>23.7</v>
      </c>
      <c r="O53" s="5">
        <v>38.851208339999999</v>
      </c>
      <c r="P53" s="5">
        <v>-76.507053339999999</v>
      </c>
      <c r="Q53" s="5">
        <v>28.771701599119865</v>
      </c>
      <c r="R53" s="5" t="s">
        <v>86</v>
      </c>
      <c r="S53" s="5" t="s">
        <v>91</v>
      </c>
      <c r="T53" s="5" t="s">
        <v>88</v>
      </c>
      <c r="U53" s="5" t="s">
        <v>92</v>
      </c>
      <c r="V53" s="5">
        <v>2976.3199999999997</v>
      </c>
      <c r="W53" s="5">
        <v>1.4699839999999995</v>
      </c>
      <c r="X53" s="5">
        <v>5</v>
      </c>
      <c r="Y53" s="5">
        <v>3</v>
      </c>
      <c r="Z53" s="5">
        <v>3</v>
      </c>
    </row>
    <row r="54" spans="1:26">
      <c r="A54" s="5" t="s">
        <v>81</v>
      </c>
      <c r="B54" s="5" t="s">
        <v>166</v>
      </c>
      <c r="C54" s="5" t="s">
        <v>171</v>
      </c>
      <c r="D54" s="5">
        <v>2012</v>
      </c>
      <c r="E54" s="5" t="s">
        <v>55</v>
      </c>
      <c r="F54" s="5" t="s">
        <v>55</v>
      </c>
      <c r="G54" s="5" t="s">
        <v>168</v>
      </c>
      <c r="H54" s="5" t="s">
        <v>169</v>
      </c>
      <c r="I54" s="5" t="s">
        <v>169</v>
      </c>
      <c r="J54" s="6">
        <v>41169</v>
      </c>
      <c r="K54" s="5">
        <v>3.77</v>
      </c>
      <c r="L54" s="5">
        <v>6.51</v>
      </c>
      <c r="M54" s="5">
        <v>14.17</v>
      </c>
      <c r="N54" s="5">
        <v>23.41</v>
      </c>
      <c r="O54" s="5">
        <v>38.866348340000002</v>
      </c>
      <c r="P54" s="5">
        <v>-76.514136669999999</v>
      </c>
      <c r="Q54" s="5">
        <v>59.630706968509053</v>
      </c>
      <c r="R54" s="5" t="s">
        <v>86</v>
      </c>
      <c r="S54" s="5" t="s">
        <v>87</v>
      </c>
      <c r="T54" s="5" t="s">
        <v>88</v>
      </c>
      <c r="U54" s="5" t="s">
        <v>89</v>
      </c>
      <c r="V54" s="5">
        <v>1749.4399999999998</v>
      </c>
      <c r="W54" s="5">
        <v>1.8982559999999997</v>
      </c>
      <c r="X54" s="5">
        <v>5</v>
      </c>
      <c r="Y54" s="5">
        <v>3</v>
      </c>
      <c r="Z54" s="5">
        <v>4.333333333333333</v>
      </c>
    </row>
    <row r="55" spans="1:26">
      <c r="A55" s="5" t="s">
        <v>81</v>
      </c>
      <c r="B55" s="5" t="s">
        <v>166</v>
      </c>
      <c r="C55" s="5" t="s">
        <v>172</v>
      </c>
      <c r="D55" s="5">
        <v>2012</v>
      </c>
      <c r="E55" s="5" t="s">
        <v>173</v>
      </c>
      <c r="F55" s="5" t="s">
        <v>173</v>
      </c>
      <c r="G55" s="5" t="s">
        <v>174</v>
      </c>
      <c r="H55" s="5" t="s">
        <v>169</v>
      </c>
      <c r="I55" s="5" t="s">
        <v>169</v>
      </c>
      <c r="J55" s="6">
        <v>41143</v>
      </c>
      <c r="K55" s="5">
        <v>3.3570000000000002</v>
      </c>
      <c r="L55" s="5">
        <v>9.69</v>
      </c>
      <c r="M55" s="5">
        <v>13.03</v>
      </c>
      <c r="N55" s="5">
        <v>27.22</v>
      </c>
      <c r="O55" s="5">
        <v>38.879249999999999</v>
      </c>
      <c r="P55" s="5">
        <v>-76.488083333333336</v>
      </c>
      <c r="Q55" s="5">
        <v>3.2803405528527958</v>
      </c>
      <c r="R55" s="5" t="s">
        <v>86</v>
      </c>
      <c r="S55" s="5" t="s">
        <v>91</v>
      </c>
      <c r="T55" s="5" t="s">
        <v>88</v>
      </c>
      <c r="U55" s="5" t="s">
        <v>92</v>
      </c>
      <c r="V55" s="5">
        <v>931.52</v>
      </c>
      <c r="W55" s="5">
        <v>1.1780319999999997</v>
      </c>
      <c r="X55" s="5">
        <v>1</v>
      </c>
      <c r="Y55" s="5">
        <v>3</v>
      </c>
      <c r="Z55" s="5">
        <v>2</v>
      </c>
    </row>
    <row r="56" spans="1:26">
      <c r="A56" s="5" t="s">
        <v>81</v>
      </c>
      <c r="B56" s="5" t="s">
        <v>166</v>
      </c>
      <c r="C56" s="5" t="s">
        <v>175</v>
      </c>
      <c r="D56" s="5">
        <v>2012</v>
      </c>
      <c r="E56" s="5" t="s">
        <v>53</v>
      </c>
      <c r="F56" s="5" t="s">
        <v>53</v>
      </c>
      <c r="G56" s="5" t="s">
        <v>176</v>
      </c>
      <c r="H56" s="5" t="s">
        <v>169</v>
      </c>
      <c r="I56" s="5" t="s">
        <v>169</v>
      </c>
      <c r="J56" s="6">
        <v>41143</v>
      </c>
      <c r="K56" s="5">
        <v>5.101</v>
      </c>
      <c r="L56" s="5">
        <v>5.65</v>
      </c>
      <c r="M56" s="5">
        <v>12.97</v>
      </c>
      <c r="N56" s="5">
        <v>26.5</v>
      </c>
      <c r="O56" s="5">
        <v>38.907033333333331</v>
      </c>
      <c r="P56" s="5">
        <v>-76.478883333333329</v>
      </c>
      <c r="Q56" s="5">
        <v>79.307628580353665</v>
      </c>
      <c r="R56" s="5" t="s">
        <v>86</v>
      </c>
      <c r="S56" s="5" t="s">
        <v>87</v>
      </c>
      <c r="T56" s="5" t="s">
        <v>88</v>
      </c>
      <c r="U56" s="5" t="s">
        <v>89</v>
      </c>
      <c r="V56" s="5">
        <v>1908.48</v>
      </c>
      <c r="W56" s="5">
        <v>1.6755999999999995</v>
      </c>
      <c r="X56" s="5">
        <v>5</v>
      </c>
      <c r="Y56" s="5">
        <v>3</v>
      </c>
      <c r="Z56" s="5">
        <v>4</v>
      </c>
    </row>
    <row r="57" spans="1:26">
      <c r="A57" s="5" t="s">
        <v>81</v>
      </c>
      <c r="B57" s="5" t="s">
        <v>166</v>
      </c>
      <c r="C57" s="5" t="s">
        <v>177</v>
      </c>
      <c r="D57" s="5">
        <v>2012</v>
      </c>
      <c r="E57" s="5" t="s">
        <v>53</v>
      </c>
      <c r="F57" s="5" t="s">
        <v>53</v>
      </c>
      <c r="G57" s="5" t="s">
        <v>176</v>
      </c>
      <c r="H57" s="5" t="s">
        <v>169</v>
      </c>
      <c r="I57" s="5" t="s">
        <v>169</v>
      </c>
      <c r="J57" s="6">
        <v>41169</v>
      </c>
      <c r="K57" s="5">
        <v>0.85</v>
      </c>
      <c r="L57" s="5">
        <v>7.7</v>
      </c>
      <c r="M57" s="5">
        <v>13.46</v>
      </c>
      <c r="N57" s="5">
        <v>23.7</v>
      </c>
      <c r="O57" s="5">
        <v>38.912698339999999</v>
      </c>
      <c r="P57" s="5">
        <v>-76.50880334</v>
      </c>
      <c r="Q57" s="5">
        <v>5.4376510692087647</v>
      </c>
      <c r="R57" s="5" t="s">
        <v>86</v>
      </c>
      <c r="S57" s="5" t="s">
        <v>91</v>
      </c>
      <c r="T57" s="5" t="s">
        <v>88</v>
      </c>
      <c r="U57" s="5" t="s">
        <v>92</v>
      </c>
      <c r="V57" s="5">
        <v>3339.8399999999997</v>
      </c>
      <c r="W57" s="5">
        <v>0.60662400000000016</v>
      </c>
      <c r="X57" s="5">
        <v>3</v>
      </c>
      <c r="Y57" s="5">
        <v>1</v>
      </c>
      <c r="Z57" s="5">
        <v>1.3333333333333333</v>
      </c>
    </row>
    <row r="58" spans="1:26">
      <c r="A58" s="5" t="s">
        <v>81</v>
      </c>
      <c r="B58" s="5" t="s">
        <v>166</v>
      </c>
      <c r="C58" s="5" t="s">
        <v>178</v>
      </c>
      <c r="D58" s="5">
        <v>2012</v>
      </c>
      <c r="E58" s="5" t="s">
        <v>53</v>
      </c>
      <c r="F58" s="5" t="s">
        <v>53</v>
      </c>
      <c r="G58" s="5" t="s">
        <v>176</v>
      </c>
      <c r="H58" s="5" t="s">
        <v>169</v>
      </c>
      <c r="I58" s="5" t="s">
        <v>169</v>
      </c>
      <c r="J58" s="6">
        <v>41169</v>
      </c>
      <c r="K58" s="5">
        <v>4.76</v>
      </c>
      <c r="L58" s="5">
        <v>5.25</v>
      </c>
      <c r="M58" s="5">
        <v>14.07</v>
      </c>
      <c r="N58" s="5">
        <v>24.01</v>
      </c>
      <c r="O58" s="5">
        <v>38.921888340000002</v>
      </c>
      <c r="P58" s="5">
        <v>-76.503141670000005</v>
      </c>
      <c r="Q58" s="5">
        <v>38.174109389543943</v>
      </c>
      <c r="R58" s="5" t="s">
        <v>86</v>
      </c>
      <c r="S58" s="5" t="s">
        <v>91</v>
      </c>
      <c r="T58" s="5" t="s">
        <v>88</v>
      </c>
      <c r="U58" s="5" t="s">
        <v>92</v>
      </c>
      <c r="V58" s="5">
        <v>4544.0000000000009</v>
      </c>
      <c r="W58" s="5">
        <v>1.723312</v>
      </c>
      <c r="X58" s="5">
        <v>3</v>
      </c>
      <c r="Y58" s="5">
        <v>3</v>
      </c>
      <c r="Z58" s="5">
        <v>2</v>
      </c>
    </row>
    <row r="59" spans="1:26">
      <c r="A59" s="5" t="s">
        <v>81</v>
      </c>
      <c r="B59" s="5" t="s">
        <v>166</v>
      </c>
      <c r="C59" s="5" t="s">
        <v>179</v>
      </c>
      <c r="D59" s="5">
        <v>2012</v>
      </c>
      <c r="E59" s="5" t="s">
        <v>53</v>
      </c>
      <c r="F59" s="5" t="s">
        <v>53</v>
      </c>
      <c r="G59" s="5" t="s">
        <v>176</v>
      </c>
      <c r="H59" s="5" t="s">
        <v>169</v>
      </c>
      <c r="I59" s="5" t="s">
        <v>169</v>
      </c>
      <c r="J59" s="6">
        <v>41169</v>
      </c>
      <c r="K59" s="5">
        <v>2.66</v>
      </c>
      <c r="L59" s="5">
        <v>4.88</v>
      </c>
      <c r="M59" s="5">
        <v>12.99</v>
      </c>
      <c r="N59" s="5">
        <v>23.26</v>
      </c>
      <c r="O59" s="5">
        <v>38.92286</v>
      </c>
      <c r="P59" s="5">
        <v>-76.526799999999994</v>
      </c>
      <c r="Q59" s="5">
        <v>81.48919878996341</v>
      </c>
      <c r="R59" s="5" t="s">
        <v>86</v>
      </c>
      <c r="S59" s="5" t="s">
        <v>87</v>
      </c>
      <c r="T59" s="5" t="s">
        <v>88</v>
      </c>
      <c r="U59" s="5" t="s">
        <v>89</v>
      </c>
      <c r="V59" s="5">
        <v>0</v>
      </c>
      <c r="W59" s="5">
        <v>0</v>
      </c>
      <c r="X59" s="5">
        <v>1</v>
      </c>
      <c r="Y59" s="5">
        <v>1</v>
      </c>
      <c r="Z59" s="5">
        <v>1</v>
      </c>
    </row>
    <row r="60" spans="1:26">
      <c r="A60" s="5" t="s">
        <v>81</v>
      </c>
      <c r="B60" s="5" t="s">
        <v>166</v>
      </c>
      <c r="C60" s="5" t="s">
        <v>180</v>
      </c>
      <c r="D60" s="5">
        <v>2012</v>
      </c>
      <c r="E60" s="5" t="s">
        <v>53</v>
      </c>
      <c r="F60" s="5" t="s">
        <v>53</v>
      </c>
      <c r="G60" s="5" t="s">
        <v>176</v>
      </c>
      <c r="H60" s="5" t="s">
        <v>169</v>
      </c>
      <c r="I60" s="5" t="s">
        <v>169</v>
      </c>
      <c r="J60" s="6">
        <v>41169</v>
      </c>
      <c r="K60" s="5">
        <v>0.62</v>
      </c>
      <c r="L60" s="5">
        <v>7.49</v>
      </c>
      <c r="M60" s="5">
        <v>12.78</v>
      </c>
      <c r="N60" s="5">
        <v>24.31</v>
      </c>
      <c r="O60" s="5">
        <v>38.937116670000002</v>
      </c>
      <c r="P60" s="5">
        <v>-76.534673339999998</v>
      </c>
      <c r="Q60" s="5">
        <v>1.5521864913538945</v>
      </c>
      <c r="R60" s="5" t="s">
        <v>86</v>
      </c>
      <c r="S60" s="5" t="s">
        <v>91</v>
      </c>
      <c r="T60" s="5" t="s">
        <v>88</v>
      </c>
      <c r="U60" s="5" t="s">
        <v>92</v>
      </c>
      <c r="V60" s="5">
        <v>817.92</v>
      </c>
      <c r="W60" s="5">
        <v>0.33171200000000001</v>
      </c>
      <c r="X60" s="5">
        <v>1</v>
      </c>
      <c r="Y60" s="5">
        <v>1</v>
      </c>
      <c r="Z60" s="5">
        <v>1.3333333333333333</v>
      </c>
    </row>
    <row r="61" spans="1:26">
      <c r="A61" s="5" t="s">
        <v>81</v>
      </c>
      <c r="B61" s="5" t="s">
        <v>166</v>
      </c>
      <c r="C61" s="5" t="s">
        <v>181</v>
      </c>
      <c r="D61" s="5">
        <v>2012</v>
      </c>
      <c r="E61" s="5" t="s">
        <v>182</v>
      </c>
      <c r="F61" s="5" t="s">
        <v>182</v>
      </c>
      <c r="G61" s="5" t="s">
        <v>183</v>
      </c>
      <c r="H61" s="5" t="s">
        <v>169</v>
      </c>
      <c r="I61" s="5" t="s">
        <v>169</v>
      </c>
      <c r="J61" s="6">
        <v>41169</v>
      </c>
      <c r="K61" s="5">
        <v>2.91</v>
      </c>
      <c r="L61" s="5">
        <v>4.99</v>
      </c>
      <c r="M61" s="5">
        <v>13.23</v>
      </c>
      <c r="N61" s="5">
        <v>24.42</v>
      </c>
      <c r="O61" s="5">
        <v>38.986361670000001</v>
      </c>
      <c r="P61" s="5">
        <v>-76.487056670000001</v>
      </c>
      <c r="Q61" s="5">
        <v>11.80814177475267</v>
      </c>
      <c r="R61" s="5" t="s">
        <v>86</v>
      </c>
      <c r="S61" s="5" t="s">
        <v>91</v>
      </c>
      <c r="T61" s="5" t="s">
        <v>88</v>
      </c>
      <c r="U61" s="5" t="s">
        <v>92</v>
      </c>
      <c r="V61" s="5">
        <v>1681.2800000000002</v>
      </c>
      <c r="W61" s="5">
        <v>0.70545599999999986</v>
      </c>
      <c r="X61" s="5">
        <v>5</v>
      </c>
      <c r="Y61" s="5">
        <v>1</v>
      </c>
      <c r="Z61" s="5">
        <v>2</v>
      </c>
    </row>
    <row r="62" spans="1:26">
      <c r="A62" s="5" t="s">
        <v>81</v>
      </c>
      <c r="B62" s="5" t="s">
        <v>166</v>
      </c>
      <c r="C62" s="5" t="s">
        <v>184</v>
      </c>
      <c r="D62" s="5">
        <v>2012</v>
      </c>
      <c r="E62" s="5" t="s">
        <v>182</v>
      </c>
      <c r="F62" s="5" t="s">
        <v>182</v>
      </c>
      <c r="G62" s="5" t="s">
        <v>183</v>
      </c>
      <c r="H62" s="5" t="s">
        <v>169</v>
      </c>
      <c r="I62" s="5" t="s">
        <v>169</v>
      </c>
      <c r="J62" s="6">
        <v>41169</v>
      </c>
      <c r="K62" s="5">
        <v>7.11</v>
      </c>
      <c r="L62" s="5">
        <v>2.74</v>
      </c>
      <c r="M62" s="5">
        <v>12.68</v>
      </c>
      <c r="N62" s="5">
        <v>24.76</v>
      </c>
      <c r="O62" s="5">
        <v>39.053568339999998</v>
      </c>
      <c r="P62" s="5">
        <v>-76.54488001</v>
      </c>
      <c r="Q62" s="5">
        <v>66.574414538726018</v>
      </c>
      <c r="R62" s="5" t="s">
        <v>86</v>
      </c>
      <c r="S62" s="5" t="s">
        <v>87</v>
      </c>
      <c r="T62" s="5" t="s">
        <v>88</v>
      </c>
      <c r="U62" s="5" t="s">
        <v>89</v>
      </c>
      <c r="V62" s="5">
        <v>0</v>
      </c>
      <c r="W62" s="5">
        <v>0</v>
      </c>
      <c r="X62" s="5">
        <v>1</v>
      </c>
      <c r="Y62" s="5">
        <v>1</v>
      </c>
      <c r="Z62" s="5">
        <v>1</v>
      </c>
    </row>
    <row r="63" spans="1:26">
      <c r="A63" s="5" t="s">
        <v>81</v>
      </c>
      <c r="B63" s="5" t="s">
        <v>166</v>
      </c>
      <c r="C63" s="5" t="s">
        <v>185</v>
      </c>
      <c r="D63" s="5">
        <v>2012</v>
      </c>
      <c r="E63" s="5" t="s">
        <v>186</v>
      </c>
      <c r="F63" s="5" t="s">
        <v>186</v>
      </c>
      <c r="G63" s="5" t="s">
        <v>187</v>
      </c>
      <c r="H63" s="5" t="s">
        <v>169</v>
      </c>
      <c r="I63" s="5" t="s">
        <v>169</v>
      </c>
      <c r="J63" s="6">
        <v>41138</v>
      </c>
      <c r="K63" s="5">
        <v>1.137</v>
      </c>
      <c r="L63" s="5">
        <v>7.13</v>
      </c>
      <c r="M63" s="5">
        <v>10.85</v>
      </c>
      <c r="N63" s="5">
        <v>27.69</v>
      </c>
      <c r="O63" s="5">
        <v>39.056791670000003</v>
      </c>
      <c r="P63" s="5">
        <v>-76.452853340000004</v>
      </c>
      <c r="Q63" s="5">
        <v>2.2110645354461567</v>
      </c>
      <c r="R63" s="5" t="s">
        <v>99</v>
      </c>
      <c r="T63" s="5" t="s">
        <v>100</v>
      </c>
      <c r="V63" s="5">
        <v>931.52</v>
      </c>
      <c r="W63" s="5">
        <v>0.7633919999999994</v>
      </c>
      <c r="X63" s="5">
        <v>3</v>
      </c>
      <c r="Y63" s="5">
        <v>1</v>
      </c>
      <c r="Z63" s="5">
        <v>1.8</v>
      </c>
    </row>
    <row r="64" spans="1:26">
      <c r="A64" s="5" t="s">
        <v>81</v>
      </c>
      <c r="B64" s="5" t="s">
        <v>166</v>
      </c>
      <c r="C64" s="5" t="s">
        <v>188</v>
      </c>
      <c r="D64" s="5">
        <v>2012</v>
      </c>
      <c r="E64" s="5" t="s">
        <v>186</v>
      </c>
      <c r="F64" s="5" t="s">
        <v>186</v>
      </c>
      <c r="G64" s="5" t="s">
        <v>187</v>
      </c>
      <c r="H64" s="5" t="s">
        <v>169</v>
      </c>
      <c r="I64" s="5" t="s">
        <v>169</v>
      </c>
      <c r="J64" s="6">
        <v>41138</v>
      </c>
      <c r="K64" s="5">
        <v>4.359</v>
      </c>
      <c r="L64" s="5">
        <v>2.87</v>
      </c>
      <c r="M64" s="5">
        <v>10.64</v>
      </c>
      <c r="N64" s="5">
        <v>28.23</v>
      </c>
      <c r="O64" s="5">
        <v>39.078593339999998</v>
      </c>
      <c r="P64" s="5">
        <v>-76.509741669999997</v>
      </c>
      <c r="Q64" s="5">
        <v>71.506857430610992</v>
      </c>
      <c r="R64" s="5" t="s">
        <v>99</v>
      </c>
      <c r="T64" s="5" t="s">
        <v>100</v>
      </c>
      <c r="V64" s="5">
        <v>45.44</v>
      </c>
      <c r="W64" s="5">
        <v>4.0895999999999905E-2</v>
      </c>
      <c r="X64" s="5">
        <v>1</v>
      </c>
      <c r="Y64" s="5">
        <v>1</v>
      </c>
      <c r="Z64" s="5">
        <v>1.8</v>
      </c>
    </row>
    <row r="65" spans="1:26">
      <c r="A65" s="5" t="s">
        <v>81</v>
      </c>
      <c r="B65" s="5" t="s">
        <v>166</v>
      </c>
      <c r="C65" s="5" t="s">
        <v>189</v>
      </c>
      <c r="D65" s="5">
        <v>2012</v>
      </c>
      <c r="E65" s="5" t="s">
        <v>186</v>
      </c>
      <c r="F65" s="5" t="s">
        <v>186</v>
      </c>
      <c r="G65" s="5" t="s">
        <v>187</v>
      </c>
      <c r="H65" s="5" t="s">
        <v>169</v>
      </c>
      <c r="I65" s="5" t="s">
        <v>169</v>
      </c>
      <c r="J65" s="6">
        <v>41138</v>
      </c>
      <c r="K65" s="5">
        <v>1.9350000000000001</v>
      </c>
      <c r="L65" s="5">
        <v>7.36</v>
      </c>
      <c r="M65" s="5">
        <v>10.71</v>
      </c>
      <c r="N65" s="5">
        <v>27.76</v>
      </c>
      <c r="O65" s="5">
        <v>39.083751669999998</v>
      </c>
      <c r="P65" s="5">
        <v>-76.423546669999993</v>
      </c>
      <c r="Q65" s="5">
        <v>3.8917061694653867</v>
      </c>
      <c r="R65" s="5" t="s">
        <v>99</v>
      </c>
      <c r="T65" s="5" t="s">
        <v>100</v>
      </c>
      <c r="V65" s="5">
        <v>613.44000000000005</v>
      </c>
      <c r="W65" s="5">
        <v>0.11246399999999988</v>
      </c>
      <c r="X65" s="5">
        <v>3</v>
      </c>
      <c r="Y65" s="5">
        <v>1</v>
      </c>
      <c r="Z65" s="5">
        <v>1.8</v>
      </c>
    </row>
    <row r="66" spans="1:26">
      <c r="A66" s="5" t="s">
        <v>81</v>
      </c>
      <c r="B66" s="5" t="s">
        <v>166</v>
      </c>
      <c r="C66" s="5" t="s">
        <v>190</v>
      </c>
      <c r="D66" s="5">
        <v>2012</v>
      </c>
      <c r="E66" s="5" t="s">
        <v>191</v>
      </c>
      <c r="F66" s="5" t="s">
        <v>191</v>
      </c>
      <c r="G66" s="5" t="s">
        <v>14</v>
      </c>
      <c r="H66" s="5" t="s">
        <v>192</v>
      </c>
      <c r="I66" s="5" t="s">
        <v>193</v>
      </c>
      <c r="J66" s="6">
        <v>41157</v>
      </c>
      <c r="K66" s="5">
        <v>5.4870000000000001</v>
      </c>
      <c r="L66" s="5">
        <v>3.49</v>
      </c>
      <c r="M66" s="5">
        <v>11.42</v>
      </c>
      <c r="N66" s="5">
        <v>27.12</v>
      </c>
      <c r="O66" s="5">
        <v>39.202208339999999</v>
      </c>
      <c r="P66" s="5">
        <v>-76.519035009999996</v>
      </c>
      <c r="Q66" s="5">
        <v>85.897634970524066</v>
      </c>
      <c r="R66" s="5" t="s">
        <v>99</v>
      </c>
      <c r="T66" s="5" t="s">
        <v>100</v>
      </c>
      <c r="V66" s="5">
        <v>45.44</v>
      </c>
      <c r="W66" s="5">
        <v>2.4991999999999927E-2</v>
      </c>
      <c r="X66" s="5">
        <v>1</v>
      </c>
      <c r="Y66" s="5">
        <v>1</v>
      </c>
      <c r="Z66" s="5">
        <v>1</v>
      </c>
    </row>
    <row r="67" spans="1:26">
      <c r="A67" s="5" t="s">
        <v>81</v>
      </c>
      <c r="B67" s="5" t="s">
        <v>166</v>
      </c>
      <c r="C67" s="5" t="s">
        <v>194</v>
      </c>
      <c r="D67" s="5">
        <v>2012</v>
      </c>
      <c r="E67" s="5" t="s">
        <v>191</v>
      </c>
      <c r="F67" s="5" t="s">
        <v>191</v>
      </c>
      <c r="G67" s="5" t="s">
        <v>14</v>
      </c>
      <c r="H67" s="5" t="s">
        <v>192</v>
      </c>
      <c r="I67" s="5" t="s">
        <v>193</v>
      </c>
      <c r="J67" s="6">
        <v>41157</v>
      </c>
      <c r="K67" s="5">
        <v>8.1639999999999997</v>
      </c>
      <c r="L67" s="5">
        <v>0.37</v>
      </c>
      <c r="M67" s="5">
        <v>13.09</v>
      </c>
      <c r="N67" s="5">
        <v>26.52</v>
      </c>
      <c r="O67" s="5">
        <v>39.214583339999997</v>
      </c>
      <c r="P67" s="5">
        <v>-76.502196670000004</v>
      </c>
      <c r="Q67" s="5">
        <v>91.424253872308185</v>
      </c>
      <c r="R67" s="5" t="s">
        <v>86</v>
      </c>
      <c r="S67" s="5" t="s">
        <v>87</v>
      </c>
      <c r="T67" s="5" t="s">
        <v>88</v>
      </c>
      <c r="U67" s="5" t="s">
        <v>89</v>
      </c>
      <c r="V67" s="5">
        <v>0</v>
      </c>
      <c r="W67" s="5">
        <v>0</v>
      </c>
      <c r="X67" s="5">
        <v>1</v>
      </c>
      <c r="Y67" s="5">
        <v>1</v>
      </c>
      <c r="Z67" s="5">
        <v>1</v>
      </c>
    </row>
    <row r="68" spans="1:26">
      <c r="A68" s="5" t="s">
        <v>81</v>
      </c>
      <c r="B68" s="5" t="s">
        <v>166</v>
      </c>
      <c r="C68" s="5" t="s">
        <v>195</v>
      </c>
      <c r="D68" s="5">
        <v>2012</v>
      </c>
      <c r="E68" s="5" t="s">
        <v>191</v>
      </c>
      <c r="F68" s="5" t="s">
        <v>191</v>
      </c>
      <c r="G68" s="5" t="s">
        <v>14</v>
      </c>
      <c r="H68" s="5" t="s">
        <v>192</v>
      </c>
      <c r="I68" s="5" t="s">
        <v>193</v>
      </c>
      <c r="J68" s="6">
        <v>41157</v>
      </c>
      <c r="K68" s="5">
        <v>11.433999999999999</v>
      </c>
      <c r="L68" s="5">
        <v>1.22</v>
      </c>
      <c r="M68" s="5">
        <v>13.02</v>
      </c>
      <c r="N68" s="5">
        <v>26.93</v>
      </c>
      <c r="O68" s="5">
        <v>39.233358340000002</v>
      </c>
      <c r="P68" s="5">
        <v>-76.543060010000005</v>
      </c>
      <c r="Q68" s="5">
        <v>92.84072761266701</v>
      </c>
      <c r="R68" s="5" t="s">
        <v>86</v>
      </c>
      <c r="S68" s="5" t="s">
        <v>87</v>
      </c>
      <c r="T68" s="5" t="s">
        <v>88</v>
      </c>
      <c r="U68" s="5" t="s">
        <v>89</v>
      </c>
      <c r="V68" s="5">
        <v>22.72</v>
      </c>
      <c r="W68" s="5">
        <v>1.1360000000000001E-3</v>
      </c>
      <c r="X68" s="5">
        <v>1</v>
      </c>
      <c r="Y68" s="5">
        <v>1</v>
      </c>
      <c r="Z68" s="5">
        <v>1</v>
      </c>
    </row>
    <row r="69" spans="1:26">
      <c r="A69" s="5" t="s">
        <v>81</v>
      </c>
      <c r="B69" s="5" t="s">
        <v>166</v>
      </c>
      <c r="C69" s="5" t="s">
        <v>196</v>
      </c>
      <c r="D69" s="5">
        <v>2012</v>
      </c>
      <c r="E69" s="5" t="s">
        <v>191</v>
      </c>
      <c r="F69" s="5" t="s">
        <v>191</v>
      </c>
      <c r="G69" s="5" t="s">
        <v>14</v>
      </c>
      <c r="H69" s="5" t="s">
        <v>192</v>
      </c>
      <c r="I69" s="5" t="s">
        <v>193</v>
      </c>
      <c r="J69" s="6">
        <v>41157</v>
      </c>
      <c r="K69" s="5">
        <v>10.185</v>
      </c>
      <c r="L69" s="5">
        <v>0.41</v>
      </c>
      <c r="M69" s="5">
        <v>13.51</v>
      </c>
      <c r="N69" s="5">
        <v>26.74</v>
      </c>
      <c r="O69" s="5">
        <v>39.238695</v>
      </c>
      <c r="P69" s="5">
        <v>-76.530566669999999</v>
      </c>
      <c r="Q69" s="5">
        <v>95.107018540005427</v>
      </c>
      <c r="R69" s="5" t="s">
        <v>86</v>
      </c>
      <c r="S69" s="5" t="s">
        <v>87</v>
      </c>
      <c r="T69" s="5" t="s">
        <v>88</v>
      </c>
      <c r="U69" s="5" t="s">
        <v>89</v>
      </c>
      <c r="V69" s="5">
        <v>0</v>
      </c>
      <c r="W69" s="5">
        <v>0</v>
      </c>
      <c r="X69" s="5">
        <v>1</v>
      </c>
      <c r="Y69" s="5">
        <v>1</v>
      </c>
      <c r="Z69" s="5">
        <v>1</v>
      </c>
    </row>
    <row r="70" spans="1:26">
      <c r="A70" s="5" t="s">
        <v>81</v>
      </c>
      <c r="B70" s="5" t="s">
        <v>166</v>
      </c>
      <c r="C70" s="5" t="s">
        <v>197</v>
      </c>
      <c r="D70" s="5">
        <v>2012</v>
      </c>
      <c r="E70" s="5" t="s">
        <v>191</v>
      </c>
      <c r="F70" s="5" t="s">
        <v>191</v>
      </c>
      <c r="G70" s="5" t="s">
        <v>14</v>
      </c>
      <c r="H70" s="5" t="s">
        <v>192</v>
      </c>
      <c r="I70" s="5" t="s">
        <v>193</v>
      </c>
      <c r="J70" s="6">
        <v>41157</v>
      </c>
      <c r="K70" s="5">
        <v>2.9249999999999998</v>
      </c>
      <c r="L70" s="5">
        <v>8.3800000000000008</v>
      </c>
      <c r="M70" s="5">
        <v>9.5299999999999994</v>
      </c>
      <c r="N70" s="5">
        <v>27.37</v>
      </c>
      <c r="O70" s="5">
        <v>39.244961670000002</v>
      </c>
      <c r="P70" s="5">
        <v>-76.490003340000001</v>
      </c>
      <c r="Q70" s="5">
        <v>57.901993767752202</v>
      </c>
      <c r="R70" s="5" t="s">
        <v>99</v>
      </c>
      <c r="T70" s="5" t="s">
        <v>100</v>
      </c>
      <c r="V70" s="5">
        <v>90.88</v>
      </c>
      <c r="W70" s="5">
        <v>4.5439999999999725E-3</v>
      </c>
      <c r="X70" s="5">
        <v>1</v>
      </c>
      <c r="Y70" s="5">
        <v>1</v>
      </c>
      <c r="Z70" s="5">
        <v>1</v>
      </c>
    </row>
    <row r="71" spans="1:26">
      <c r="A71" s="5" t="s">
        <v>81</v>
      </c>
      <c r="B71" s="5" t="s">
        <v>166</v>
      </c>
      <c r="C71" s="5" t="s">
        <v>198</v>
      </c>
      <c r="D71" s="5">
        <v>2012</v>
      </c>
      <c r="E71" s="5" t="s">
        <v>191</v>
      </c>
      <c r="F71" s="5" t="s">
        <v>191</v>
      </c>
      <c r="G71" s="5" t="s">
        <v>14</v>
      </c>
      <c r="H71" s="5" t="s">
        <v>192</v>
      </c>
      <c r="I71" s="5" t="s">
        <v>193</v>
      </c>
      <c r="J71" s="6">
        <v>41157</v>
      </c>
      <c r="K71" s="5">
        <v>8.6210000000000004</v>
      </c>
      <c r="L71" s="5">
        <v>1.46</v>
      </c>
      <c r="M71" s="5">
        <v>12.28</v>
      </c>
      <c r="N71" s="5">
        <v>26.87</v>
      </c>
      <c r="O71" s="5">
        <v>39.262311670000003</v>
      </c>
      <c r="P71" s="5">
        <v>-76.575665009999994</v>
      </c>
      <c r="Q71" s="5">
        <v>83.873259274682425</v>
      </c>
      <c r="R71" s="5" t="s">
        <v>86</v>
      </c>
      <c r="S71" s="5" t="s">
        <v>87</v>
      </c>
      <c r="T71" s="5" t="s">
        <v>88</v>
      </c>
      <c r="U71" s="5" t="s">
        <v>89</v>
      </c>
      <c r="V71" s="5">
        <v>0</v>
      </c>
      <c r="W71" s="5">
        <v>0</v>
      </c>
      <c r="X71" s="5">
        <v>1</v>
      </c>
      <c r="Y71" s="5">
        <v>1</v>
      </c>
      <c r="Z71" s="5">
        <v>1</v>
      </c>
    </row>
    <row r="72" spans="1:26">
      <c r="A72" s="5" t="s">
        <v>81</v>
      </c>
      <c r="B72" s="5" t="s">
        <v>166</v>
      </c>
      <c r="C72" s="5" t="s">
        <v>199</v>
      </c>
      <c r="D72" s="5">
        <v>2012</v>
      </c>
      <c r="E72" s="5" t="s">
        <v>200</v>
      </c>
      <c r="F72" s="5" t="s">
        <v>200</v>
      </c>
      <c r="G72" s="5" t="s">
        <v>201</v>
      </c>
      <c r="H72" s="5" t="s">
        <v>202</v>
      </c>
      <c r="I72" s="5" t="s">
        <v>202</v>
      </c>
      <c r="J72" s="6">
        <v>41164</v>
      </c>
      <c r="K72" s="5">
        <v>1.89</v>
      </c>
      <c r="L72" s="5">
        <v>7.07</v>
      </c>
      <c r="M72" s="5">
        <v>6.8</v>
      </c>
      <c r="N72" s="5">
        <v>23.03</v>
      </c>
      <c r="O72" s="5">
        <v>39.292016666666662</v>
      </c>
      <c r="P72" s="5">
        <v>-76.396616666666674</v>
      </c>
      <c r="Q72" s="5">
        <v>2.8605370931942153</v>
      </c>
      <c r="R72" s="5" t="s">
        <v>99</v>
      </c>
      <c r="T72" s="5" t="s">
        <v>100</v>
      </c>
      <c r="V72" s="5">
        <v>658.88</v>
      </c>
      <c r="W72" s="5">
        <v>6.7023999999999917E-2</v>
      </c>
      <c r="X72" s="5">
        <v>3</v>
      </c>
      <c r="Y72" s="5">
        <v>1</v>
      </c>
      <c r="Z72" s="5">
        <v>1.8</v>
      </c>
    </row>
    <row r="73" spans="1:26">
      <c r="A73" s="5" t="s">
        <v>81</v>
      </c>
      <c r="B73" s="5" t="s">
        <v>166</v>
      </c>
      <c r="C73" s="5" t="s">
        <v>203</v>
      </c>
      <c r="D73" s="5">
        <v>2012</v>
      </c>
      <c r="E73" s="5" t="s">
        <v>200</v>
      </c>
      <c r="F73" s="5" t="s">
        <v>200</v>
      </c>
      <c r="G73" s="5" t="s">
        <v>201</v>
      </c>
      <c r="H73" s="5" t="s">
        <v>202</v>
      </c>
      <c r="I73" s="5" t="s">
        <v>202</v>
      </c>
      <c r="J73" s="6">
        <v>41164</v>
      </c>
      <c r="K73" s="5">
        <v>2.98</v>
      </c>
      <c r="L73" s="5">
        <v>8.15</v>
      </c>
      <c r="M73" s="5">
        <v>7.2</v>
      </c>
      <c r="N73" s="5">
        <v>23.55</v>
      </c>
      <c r="O73" s="5">
        <v>39.294849999999997</v>
      </c>
      <c r="P73" s="5">
        <v>-76.377933333333331</v>
      </c>
      <c r="Q73" s="5">
        <v>85.118777160299601</v>
      </c>
      <c r="R73" s="5" t="s">
        <v>99</v>
      </c>
      <c r="T73" s="5" t="s">
        <v>100</v>
      </c>
      <c r="V73" s="5">
        <v>1045.1199999999999</v>
      </c>
      <c r="W73" s="5">
        <v>0.53051199999999998</v>
      </c>
      <c r="X73" s="5">
        <v>3</v>
      </c>
      <c r="Y73" s="5">
        <v>1</v>
      </c>
      <c r="Z73" s="5">
        <v>2.6</v>
      </c>
    </row>
    <row r="74" spans="1:26">
      <c r="A74" s="5" t="s">
        <v>81</v>
      </c>
      <c r="B74" s="5" t="s">
        <v>166</v>
      </c>
      <c r="C74" s="5" t="s">
        <v>204</v>
      </c>
      <c r="D74" s="5">
        <v>2012</v>
      </c>
      <c r="E74" s="5" t="s">
        <v>25</v>
      </c>
      <c r="F74" s="5" t="s">
        <v>25</v>
      </c>
      <c r="G74" s="5" t="s">
        <v>205</v>
      </c>
      <c r="H74" s="5" t="s">
        <v>202</v>
      </c>
      <c r="I74" s="5" t="s">
        <v>202</v>
      </c>
      <c r="J74" s="6">
        <v>41144</v>
      </c>
      <c r="K74" s="5">
        <v>3.766</v>
      </c>
      <c r="L74" s="5">
        <v>7.63</v>
      </c>
      <c r="M74" s="5">
        <v>2.0499999999999998</v>
      </c>
      <c r="N74" s="5">
        <v>25.67</v>
      </c>
      <c r="O74" s="5">
        <v>39.436484999999998</v>
      </c>
      <c r="P74" s="5">
        <v>-76.243588340000002</v>
      </c>
      <c r="Q74" s="5">
        <v>63.844914209877615</v>
      </c>
      <c r="R74" s="5" t="s">
        <v>87</v>
      </c>
      <c r="T74" s="5" t="s">
        <v>119</v>
      </c>
      <c r="V74" s="5">
        <v>2431.0399999999995</v>
      </c>
      <c r="W74" s="5">
        <v>0.26014399999999993</v>
      </c>
      <c r="X74" s="5">
        <v>5</v>
      </c>
      <c r="Z74" s="5">
        <v>2.6666666666666665</v>
      </c>
    </row>
    <row r="75" spans="1:26">
      <c r="A75" s="5" t="s">
        <v>81</v>
      </c>
      <c r="B75" s="5" t="s">
        <v>166</v>
      </c>
      <c r="C75" s="5" t="s">
        <v>206</v>
      </c>
      <c r="D75" s="5">
        <v>2012</v>
      </c>
      <c r="E75" s="5" t="s">
        <v>25</v>
      </c>
      <c r="F75" s="5" t="s">
        <v>25</v>
      </c>
      <c r="G75" s="5" t="s">
        <v>205</v>
      </c>
      <c r="H75" s="5" t="s">
        <v>202</v>
      </c>
      <c r="I75" s="5" t="s">
        <v>202</v>
      </c>
      <c r="J75" s="6">
        <v>41144</v>
      </c>
      <c r="K75" s="5">
        <v>1.847</v>
      </c>
      <c r="L75" s="5">
        <v>8.1999999999999993</v>
      </c>
      <c r="M75" s="5">
        <v>1.84</v>
      </c>
      <c r="N75" s="5">
        <v>26.05</v>
      </c>
      <c r="O75" s="5">
        <v>39.445008340000001</v>
      </c>
      <c r="P75" s="5">
        <v>-76.243530010000001</v>
      </c>
      <c r="Q75" s="5">
        <v>94.214151254308092</v>
      </c>
      <c r="R75" s="5" t="s">
        <v>87</v>
      </c>
      <c r="T75" s="5" t="s">
        <v>119</v>
      </c>
      <c r="V75" s="5">
        <v>1976.6399999999999</v>
      </c>
      <c r="W75" s="5">
        <v>0.9996799999999999</v>
      </c>
      <c r="X75" s="5">
        <v>5</v>
      </c>
      <c r="Z75" s="5">
        <v>2.6666666666666665</v>
      </c>
    </row>
    <row r="76" spans="1:26">
      <c r="A76" s="5" t="s">
        <v>81</v>
      </c>
      <c r="B76" s="5" t="s">
        <v>166</v>
      </c>
      <c r="C76" s="5" t="s">
        <v>207</v>
      </c>
      <c r="D76" s="5">
        <v>2012</v>
      </c>
      <c r="E76" s="5" t="s">
        <v>25</v>
      </c>
      <c r="F76" s="5" t="s">
        <v>25</v>
      </c>
      <c r="G76" s="5" t="s">
        <v>205</v>
      </c>
      <c r="H76" s="5" t="s">
        <v>202</v>
      </c>
      <c r="I76" s="5" t="s">
        <v>202</v>
      </c>
      <c r="J76" s="6">
        <v>41144</v>
      </c>
      <c r="K76" s="5">
        <v>2.0539999999999998</v>
      </c>
      <c r="L76" s="5">
        <v>8.24</v>
      </c>
      <c r="M76" s="5">
        <v>1.61</v>
      </c>
      <c r="N76" s="5">
        <v>25.48</v>
      </c>
      <c r="O76" s="5">
        <v>39.451791669999999</v>
      </c>
      <c r="P76" s="5">
        <v>-76.242819999999995</v>
      </c>
      <c r="Q76" s="5">
        <v>97.390531588301783</v>
      </c>
      <c r="R76" s="5" t="s">
        <v>87</v>
      </c>
      <c r="T76" s="5" t="s">
        <v>119</v>
      </c>
      <c r="V76" s="5">
        <v>976.95999999999992</v>
      </c>
      <c r="W76" s="5">
        <v>0.84214901492537297</v>
      </c>
      <c r="X76" s="5">
        <v>5</v>
      </c>
      <c r="Z76" s="5">
        <v>3</v>
      </c>
    </row>
    <row r="77" spans="1:26">
      <c r="A77" s="5" t="s">
        <v>81</v>
      </c>
      <c r="B77" s="5" t="s">
        <v>208</v>
      </c>
      <c r="C77" s="5" t="s">
        <v>209</v>
      </c>
      <c r="D77" s="5">
        <v>2012</v>
      </c>
      <c r="E77" s="5" t="s">
        <v>48</v>
      </c>
      <c r="F77" s="5" t="s">
        <v>48</v>
      </c>
      <c r="G77" s="5" t="s">
        <v>16</v>
      </c>
      <c r="H77" s="5" t="s">
        <v>16</v>
      </c>
      <c r="I77" s="5" t="s">
        <v>16</v>
      </c>
      <c r="J77" s="6">
        <v>41142</v>
      </c>
      <c r="K77" s="5">
        <v>13.5</v>
      </c>
      <c r="L77" s="5">
        <v>3.43</v>
      </c>
      <c r="M77" s="5">
        <v>24.38</v>
      </c>
      <c r="N77" s="5">
        <v>27</v>
      </c>
      <c r="O77" s="5">
        <v>38.001733333333334</v>
      </c>
      <c r="P77" s="5">
        <v>-76.311383333333325</v>
      </c>
      <c r="Q77" s="5">
        <v>79.614999443640798</v>
      </c>
      <c r="R77" s="5" t="s">
        <v>133</v>
      </c>
      <c r="S77" s="5" t="s">
        <v>87</v>
      </c>
      <c r="T77" s="5" t="s">
        <v>134</v>
      </c>
      <c r="U77" s="5" t="s">
        <v>89</v>
      </c>
      <c r="V77" s="5">
        <v>0</v>
      </c>
      <c r="W77" s="5">
        <v>0</v>
      </c>
      <c r="X77" s="5">
        <v>1</v>
      </c>
      <c r="Y77" s="5">
        <v>1</v>
      </c>
      <c r="Z77" s="5">
        <v>1</v>
      </c>
    </row>
    <row r="78" spans="1:26">
      <c r="A78" s="5" t="s">
        <v>81</v>
      </c>
      <c r="B78" s="5" t="s">
        <v>208</v>
      </c>
      <c r="C78" s="5" t="s">
        <v>210</v>
      </c>
      <c r="D78" s="5">
        <v>2012</v>
      </c>
      <c r="E78" s="5" t="s">
        <v>48</v>
      </c>
      <c r="F78" s="5" t="s">
        <v>48</v>
      </c>
      <c r="G78" s="5" t="s">
        <v>16</v>
      </c>
      <c r="H78" s="5" t="s">
        <v>16</v>
      </c>
      <c r="I78" s="5" t="s">
        <v>16</v>
      </c>
      <c r="J78" s="6">
        <v>41142</v>
      </c>
      <c r="K78" s="5">
        <v>7.16</v>
      </c>
      <c r="L78" s="5">
        <v>3.68</v>
      </c>
      <c r="M78" s="5">
        <v>22.8</v>
      </c>
      <c r="N78" s="5">
        <v>26.78</v>
      </c>
      <c r="O78" s="5">
        <v>38.033066666666663</v>
      </c>
      <c r="P78" s="5">
        <v>-76.460333333333338</v>
      </c>
      <c r="Q78" s="5">
        <v>3.841743260067306</v>
      </c>
      <c r="R78" s="5" t="s">
        <v>133</v>
      </c>
      <c r="S78" s="5" t="s">
        <v>91</v>
      </c>
      <c r="T78" s="5" t="s">
        <v>134</v>
      </c>
      <c r="U78" s="5" t="s">
        <v>92</v>
      </c>
      <c r="V78" s="5">
        <v>318.08</v>
      </c>
      <c r="W78" s="5">
        <v>8.7472000000000036E-2</v>
      </c>
      <c r="X78" s="5">
        <v>1</v>
      </c>
      <c r="Y78" s="5">
        <v>1</v>
      </c>
      <c r="Z78" s="5">
        <v>2.3333333333333335</v>
      </c>
    </row>
    <row r="79" spans="1:26">
      <c r="A79" s="5" t="s">
        <v>81</v>
      </c>
      <c r="B79" s="5" t="s">
        <v>208</v>
      </c>
      <c r="C79" s="5" t="s">
        <v>211</v>
      </c>
      <c r="D79" s="5">
        <v>2012</v>
      </c>
      <c r="E79" s="5" t="s">
        <v>48</v>
      </c>
      <c r="F79" s="5" t="s">
        <v>48</v>
      </c>
      <c r="G79" s="5" t="s">
        <v>16</v>
      </c>
      <c r="H79" s="5" t="s">
        <v>16</v>
      </c>
      <c r="I79" s="5" t="s">
        <v>16</v>
      </c>
      <c r="J79" s="6">
        <v>41142</v>
      </c>
      <c r="K79" s="5">
        <v>17.97</v>
      </c>
      <c r="L79" s="5">
        <v>0.3</v>
      </c>
      <c r="M79" s="5">
        <v>25.01</v>
      </c>
      <c r="N79" s="5">
        <v>27.4</v>
      </c>
      <c r="O79" s="5">
        <v>38.070150000000005</v>
      </c>
      <c r="P79" s="5">
        <v>-76.451850000000007</v>
      </c>
      <c r="Q79" s="5">
        <v>56.05625433297039</v>
      </c>
      <c r="R79" s="5" t="s">
        <v>133</v>
      </c>
      <c r="S79" s="5" t="s">
        <v>87</v>
      </c>
      <c r="T79" s="5" t="s">
        <v>134</v>
      </c>
      <c r="U79" s="5" t="s">
        <v>89</v>
      </c>
      <c r="V79" s="5">
        <v>22.72</v>
      </c>
      <c r="W79" s="5">
        <v>2.2720000000000648E-3</v>
      </c>
      <c r="X79" s="5">
        <v>1</v>
      </c>
      <c r="Y79" s="5">
        <v>1</v>
      </c>
      <c r="Z79" s="5">
        <v>2</v>
      </c>
    </row>
    <row r="80" spans="1:26">
      <c r="A80" s="5" t="s">
        <v>81</v>
      </c>
      <c r="B80" s="5" t="s">
        <v>208</v>
      </c>
      <c r="C80" s="5" t="s">
        <v>212</v>
      </c>
      <c r="D80" s="5">
        <v>2012</v>
      </c>
      <c r="E80" s="5" t="s">
        <v>48</v>
      </c>
      <c r="F80" s="5" t="s">
        <v>48</v>
      </c>
      <c r="G80" s="5" t="s">
        <v>16</v>
      </c>
      <c r="H80" s="5" t="s">
        <v>16</v>
      </c>
      <c r="I80" s="5" t="s">
        <v>16</v>
      </c>
      <c r="J80" s="6">
        <v>41142</v>
      </c>
      <c r="K80" s="5">
        <v>14.54</v>
      </c>
      <c r="L80" s="5">
        <v>0.23</v>
      </c>
      <c r="M80" s="5">
        <v>24.82</v>
      </c>
      <c r="N80" s="5">
        <v>27.41</v>
      </c>
      <c r="O80" s="5">
        <v>38.083083333333335</v>
      </c>
      <c r="P80" s="5">
        <v>-76.513316666666668</v>
      </c>
      <c r="Q80" s="5">
        <v>87.78002743125856</v>
      </c>
      <c r="R80" s="5" t="s">
        <v>133</v>
      </c>
      <c r="S80" s="5" t="s">
        <v>87</v>
      </c>
      <c r="T80" s="5" t="s">
        <v>134</v>
      </c>
      <c r="U80" s="5" t="s">
        <v>89</v>
      </c>
      <c r="V80" s="5">
        <v>0</v>
      </c>
      <c r="W80" s="5">
        <v>0</v>
      </c>
      <c r="X80" s="5">
        <v>1</v>
      </c>
      <c r="Y80" s="5">
        <v>1</v>
      </c>
      <c r="Z80" s="5">
        <v>1</v>
      </c>
    </row>
    <row r="81" spans="1:26">
      <c r="A81" s="5" t="s">
        <v>81</v>
      </c>
      <c r="B81" s="5" t="s">
        <v>208</v>
      </c>
      <c r="C81" s="5" t="s">
        <v>213</v>
      </c>
      <c r="D81" s="5">
        <v>2012</v>
      </c>
      <c r="E81" s="5" t="s">
        <v>48</v>
      </c>
      <c r="F81" s="5" t="s">
        <v>48</v>
      </c>
      <c r="G81" s="5" t="s">
        <v>16</v>
      </c>
      <c r="H81" s="5" t="s">
        <v>16</v>
      </c>
      <c r="I81" s="5" t="s">
        <v>16</v>
      </c>
      <c r="J81" s="6">
        <v>41142</v>
      </c>
      <c r="K81" s="5">
        <v>5.08</v>
      </c>
      <c r="L81" s="5">
        <v>5.26</v>
      </c>
      <c r="M81" s="5">
        <v>20.89</v>
      </c>
      <c r="N81" s="5">
        <v>26.43</v>
      </c>
      <c r="O81" s="5">
        <v>38.096683333333338</v>
      </c>
      <c r="P81" s="5">
        <v>-76.56686666666667</v>
      </c>
      <c r="Q81" s="5">
        <v>2.7047874358261343</v>
      </c>
      <c r="R81" s="5" t="s">
        <v>133</v>
      </c>
      <c r="S81" s="5" t="s">
        <v>91</v>
      </c>
      <c r="T81" s="5" t="s">
        <v>134</v>
      </c>
      <c r="U81" s="5" t="s">
        <v>92</v>
      </c>
      <c r="V81" s="5">
        <v>908.80000000000007</v>
      </c>
      <c r="W81" s="5">
        <v>0.41577600000000003</v>
      </c>
      <c r="X81" s="5">
        <v>1</v>
      </c>
      <c r="Y81" s="5">
        <v>1</v>
      </c>
      <c r="Z81" s="5">
        <v>2.3333333333333335</v>
      </c>
    </row>
    <row r="82" spans="1:26">
      <c r="A82" s="5" t="s">
        <v>81</v>
      </c>
      <c r="B82" s="5" t="s">
        <v>208</v>
      </c>
      <c r="C82" s="5" t="s">
        <v>214</v>
      </c>
      <c r="D82" s="5">
        <v>2012</v>
      </c>
      <c r="E82" s="5" t="s">
        <v>48</v>
      </c>
      <c r="F82" s="5" t="s">
        <v>48</v>
      </c>
      <c r="G82" s="5" t="s">
        <v>16</v>
      </c>
      <c r="H82" s="5" t="s">
        <v>16</v>
      </c>
      <c r="I82" s="5" t="s">
        <v>16</v>
      </c>
      <c r="J82" s="6">
        <v>41142</v>
      </c>
      <c r="K82" s="5">
        <v>2.78</v>
      </c>
      <c r="L82" s="5">
        <v>5.3</v>
      </c>
      <c r="M82" s="5">
        <v>21.24</v>
      </c>
      <c r="N82" s="5">
        <v>26.7</v>
      </c>
      <c r="O82" s="5">
        <v>38.134866666666667</v>
      </c>
      <c r="P82" s="5">
        <v>-76.533933333333337</v>
      </c>
      <c r="Q82" s="5">
        <v>1.8505122775637217</v>
      </c>
      <c r="R82" s="5" t="s">
        <v>133</v>
      </c>
      <c r="S82" s="5" t="s">
        <v>91</v>
      </c>
      <c r="T82" s="5" t="s">
        <v>134</v>
      </c>
      <c r="U82" s="5" t="s">
        <v>92</v>
      </c>
      <c r="V82" s="5">
        <v>704.31999999999994</v>
      </c>
      <c r="W82" s="5">
        <v>0.28854399999999975</v>
      </c>
      <c r="X82" s="5">
        <v>1</v>
      </c>
      <c r="Y82" s="5">
        <v>1</v>
      </c>
      <c r="Z82" s="5">
        <v>2.6666666666666665</v>
      </c>
    </row>
    <row r="83" spans="1:26">
      <c r="A83" s="5" t="s">
        <v>81</v>
      </c>
      <c r="B83" s="5" t="s">
        <v>208</v>
      </c>
      <c r="C83" s="5" t="s">
        <v>215</v>
      </c>
      <c r="D83" s="5">
        <v>2012</v>
      </c>
      <c r="E83" s="5" t="s">
        <v>48</v>
      </c>
      <c r="F83" s="5" t="s">
        <v>48</v>
      </c>
      <c r="G83" s="5" t="s">
        <v>16</v>
      </c>
      <c r="H83" s="5" t="s">
        <v>16</v>
      </c>
      <c r="I83" s="5" t="s">
        <v>16</v>
      </c>
      <c r="J83" s="6">
        <v>41142</v>
      </c>
      <c r="K83" s="5">
        <v>5.38</v>
      </c>
      <c r="L83" s="5">
        <v>5.04</v>
      </c>
      <c r="M83" s="5">
        <v>15.8</v>
      </c>
      <c r="N83" s="5">
        <v>26.28</v>
      </c>
      <c r="O83" s="5">
        <v>38.16675</v>
      </c>
      <c r="P83" s="5">
        <v>-76.824666666666658</v>
      </c>
      <c r="Q83" s="5">
        <v>44.563585578923899</v>
      </c>
      <c r="R83" s="5" t="s">
        <v>86</v>
      </c>
      <c r="S83" s="5" t="s">
        <v>87</v>
      </c>
      <c r="T83" s="5" t="s">
        <v>88</v>
      </c>
      <c r="U83" s="5" t="s">
        <v>89</v>
      </c>
      <c r="V83" s="5">
        <v>22.72</v>
      </c>
      <c r="W83" s="5">
        <v>4.5439999999999725E-3</v>
      </c>
      <c r="X83" s="5">
        <v>1</v>
      </c>
      <c r="Y83" s="5">
        <v>1</v>
      </c>
      <c r="Z83" s="5">
        <v>2.3333333333333335</v>
      </c>
    </row>
    <row r="84" spans="1:26">
      <c r="A84" s="5" t="s">
        <v>81</v>
      </c>
      <c r="B84" s="5" t="s">
        <v>208</v>
      </c>
      <c r="C84" s="5" t="s">
        <v>216</v>
      </c>
      <c r="D84" s="5">
        <v>2012</v>
      </c>
      <c r="E84" s="5" t="s">
        <v>48</v>
      </c>
      <c r="F84" s="5" t="s">
        <v>48</v>
      </c>
      <c r="G84" s="5" t="s">
        <v>16</v>
      </c>
      <c r="H84" s="5" t="s">
        <v>16</v>
      </c>
      <c r="I84" s="5" t="s">
        <v>16</v>
      </c>
      <c r="J84" s="6">
        <v>41142</v>
      </c>
      <c r="K84" s="5">
        <v>4.32</v>
      </c>
      <c r="L84" s="5">
        <v>6.61</v>
      </c>
      <c r="M84" s="5">
        <v>15.99</v>
      </c>
      <c r="N84" s="5">
        <v>26.17</v>
      </c>
      <c r="O84" s="5">
        <v>38.175349999999995</v>
      </c>
      <c r="P84" s="5">
        <v>-76.776783333333327</v>
      </c>
      <c r="Q84" s="5">
        <v>1.6827572963700597</v>
      </c>
      <c r="R84" s="5" t="s">
        <v>86</v>
      </c>
      <c r="S84" s="5" t="s">
        <v>91</v>
      </c>
      <c r="T84" s="5" t="s">
        <v>88</v>
      </c>
      <c r="U84" s="5" t="s">
        <v>92</v>
      </c>
      <c r="V84" s="5">
        <v>386.24</v>
      </c>
      <c r="W84" s="5">
        <v>0.29081600000000007</v>
      </c>
      <c r="X84" s="5">
        <v>1</v>
      </c>
      <c r="Y84" s="5">
        <v>1</v>
      </c>
      <c r="Z84" s="5">
        <v>2.6666666666666665</v>
      </c>
    </row>
    <row r="85" spans="1:26">
      <c r="A85" s="5" t="s">
        <v>81</v>
      </c>
      <c r="B85" s="5" t="s">
        <v>208</v>
      </c>
      <c r="C85" s="5" t="s">
        <v>217</v>
      </c>
      <c r="D85" s="5">
        <v>2012</v>
      </c>
      <c r="E85" s="5" t="s">
        <v>48</v>
      </c>
      <c r="F85" s="5" t="s">
        <v>48</v>
      </c>
      <c r="G85" s="5" t="s">
        <v>16</v>
      </c>
      <c r="H85" s="5" t="s">
        <v>16</v>
      </c>
      <c r="I85" s="5" t="s">
        <v>16</v>
      </c>
      <c r="J85" s="6">
        <v>41163</v>
      </c>
      <c r="K85" s="5">
        <v>4.05</v>
      </c>
      <c r="L85" s="5">
        <v>6.62</v>
      </c>
      <c r="M85" s="5">
        <v>10.51</v>
      </c>
      <c r="N85" s="5">
        <v>24.52</v>
      </c>
      <c r="O85" s="5">
        <v>38.193549999999995</v>
      </c>
      <c r="P85" s="5">
        <v>-76.893550000000005</v>
      </c>
      <c r="Q85" s="5">
        <v>1.7931995767539182</v>
      </c>
      <c r="R85" s="5" t="s">
        <v>99</v>
      </c>
      <c r="T85" s="5" t="s">
        <v>100</v>
      </c>
      <c r="V85" s="5">
        <v>249.92</v>
      </c>
      <c r="W85" s="5">
        <v>0.16812800000000008</v>
      </c>
      <c r="X85" s="5">
        <v>1</v>
      </c>
      <c r="Y85" s="5">
        <v>1</v>
      </c>
      <c r="Z85" s="5">
        <v>1</v>
      </c>
    </row>
    <row r="86" spans="1:26">
      <c r="A86" s="5" t="s">
        <v>81</v>
      </c>
      <c r="B86" s="5" t="s">
        <v>208</v>
      </c>
      <c r="C86" s="5" t="s">
        <v>218</v>
      </c>
      <c r="D86" s="5">
        <v>2012</v>
      </c>
      <c r="E86" s="5" t="s">
        <v>48</v>
      </c>
      <c r="F86" s="5" t="s">
        <v>48</v>
      </c>
      <c r="G86" s="5" t="s">
        <v>16</v>
      </c>
      <c r="H86" s="5" t="s">
        <v>16</v>
      </c>
      <c r="I86" s="5" t="s">
        <v>16</v>
      </c>
      <c r="J86" s="6">
        <v>41142</v>
      </c>
      <c r="K86" s="5">
        <v>9.14</v>
      </c>
      <c r="L86" s="5">
        <v>1.43</v>
      </c>
      <c r="M86" s="5">
        <v>22.19</v>
      </c>
      <c r="N86" s="5">
        <v>27.3</v>
      </c>
      <c r="O86" s="5">
        <v>38.20151666666667</v>
      </c>
      <c r="P86" s="5">
        <v>-76.637016666666668</v>
      </c>
      <c r="Q86" s="5">
        <v>88.346166681086089</v>
      </c>
      <c r="R86" s="5" t="s">
        <v>133</v>
      </c>
      <c r="S86" s="5" t="s">
        <v>87</v>
      </c>
      <c r="T86" s="5" t="s">
        <v>134</v>
      </c>
      <c r="U86" s="5" t="s">
        <v>89</v>
      </c>
      <c r="V86" s="5">
        <v>0</v>
      </c>
      <c r="W86" s="5">
        <v>0</v>
      </c>
      <c r="X86" s="5">
        <v>1</v>
      </c>
      <c r="Y86" s="5">
        <v>1</v>
      </c>
      <c r="Z86" s="5">
        <v>1</v>
      </c>
    </row>
    <row r="87" spans="1:26">
      <c r="A87" s="5" t="s">
        <v>81</v>
      </c>
      <c r="B87" s="5" t="s">
        <v>208</v>
      </c>
      <c r="C87" s="5" t="s">
        <v>219</v>
      </c>
      <c r="D87" s="5">
        <v>2012</v>
      </c>
      <c r="E87" s="5" t="s">
        <v>48</v>
      </c>
      <c r="F87" s="5" t="s">
        <v>48</v>
      </c>
      <c r="G87" s="5" t="s">
        <v>16</v>
      </c>
      <c r="H87" s="5" t="s">
        <v>16</v>
      </c>
      <c r="I87" s="5" t="s">
        <v>16</v>
      </c>
      <c r="J87" s="6">
        <v>41142</v>
      </c>
      <c r="K87" s="5">
        <v>8.51</v>
      </c>
      <c r="L87" s="5">
        <v>0.41</v>
      </c>
      <c r="M87" s="5">
        <v>20.96</v>
      </c>
      <c r="N87" s="5">
        <v>27.31</v>
      </c>
      <c r="O87" s="5">
        <v>38.233816666666669</v>
      </c>
      <c r="P87" s="5">
        <v>-76.831666666666663</v>
      </c>
      <c r="Q87" s="5">
        <v>81.025440991635236</v>
      </c>
      <c r="R87" s="5" t="s">
        <v>133</v>
      </c>
      <c r="S87" s="5" t="s">
        <v>87</v>
      </c>
      <c r="T87" s="5" t="s">
        <v>134</v>
      </c>
      <c r="U87" s="5" t="s">
        <v>89</v>
      </c>
      <c r="V87" s="5">
        <v>22.72</v>
      </c>
      <c r="W87" s="5">
        <v>1.1360000000000001E-3</v>
      </c>
      <c r="X87" s="5">
        <v>1</v>
      </c>
      <c r="Y87" s="5">
        <v>1</v>
      </c>
      <c r="Z87" s="5">
        <v>2.3333333333333335</v>
      </c>
    </row>
    <row r="88" spans="1:26">
      <c r="A88" s="5" t="s">
        <v>81</v>
      </c>
      <c r="B88" s="5" t="s">
        <v>208</v>
      </c>
      <c r="C88" s="5" t="s">
        <v>220</v>
      </c>
      <c r="D88" s="5">
        <v>2012</v>
      </c>
      <c r="E88" s="5" t="s">
        <v>48</v>
      </c>
      <c r="F88" s="5" t="s">
        <v>48</v>
      </c>
      <c r="G88" s="5" t="s">
        <v>16</v>
      </c>
      <c r="H88" s="5" t="s">
        <v>16</v>
      </c>
      <c r="I88" s="5" t="s">
        <v>16</v>
      </c>
      <c r="J88" s="6">
        <v>41142</v>
      </c>
      <c r="K88" s="5">
        <v>3.26</v>
      </c>
      <c r="L88" s="5">
        <v>6.43</v>
      </c>
      <c r="M88" s="5">
        <v>18.8</v>
      </c>
      <c r="N88" s="5">
        <v>26.14</v>
      </c>
      <c r="O88" s="5">
        <v>38.2346</v>
      </c>
      <c r="P88" s="5">
        <v>-76.733066666666673</v>
      </c>
      <c r="Q88" s="5">
        <v>2.462491008118262</v>
      </c>
      <c r="R88" s="5" t="s">
        <v>133</v>
      </c>
      <c r="S88" s="5" t="s">
        <v>91</v>
      </c>
      <c r="T88" s="5" t="s">
        <v>134</v>
      </c>
      <c r="U88" s="5" t="s">
        <v>92</v>
      </c>
      <c r="V88" s="5">
        <v>454.40000000000003</v>
      </c>
      <c r="W88" s="5">
        <v>0.17835199999999979</v>
      </c>
      <c r="X88" s="5">
        <v>1</v>
      </c>
      <c r="Y88" s="5">
        <v>1</v>
      </c>
      <c r="Z88" s="5">
        <v>2.6666666666666665</v>
      </c>
    </row>
    <row r="89" spans="1:26">
      <c r="A89" s="5" t="s">
        <v>81</v>
      </c>
      <c r="B89" s="5" t="s">
        <v>208</v>
      </c>
      <c r="C89" s="5" t="s">
        <v>221</v>
      </c>
      <c r="D89" s="5">
        <v>2012</v>
      </c>
      <c r="E89" s="5" t="s">
        <v>48</v>
      </c>
      <c r="F89" s="5" t="s">
        <v>48</v>
      </c>
      <c r="G89" s="5" t="s">
        <v>16</v>
      </c>
      <c r="H89" s="5" t="s">
        <v>16</v>
      </c>
      <c r="I89" s="5" t="s">
        <v>16</v>
      </c>
      <c r="J89" s="6">
        <v>41163</v>
      </c>
      <c r="K89" s="5">
        <v>5.3</v>
      </c>
      <c r="L89" s="5">
        <v>5.21</v>
      </c>
      <c r="M89" s="5">
        <v>11.81</v>
      </c>
      <c r="N89" s="5">
        <v>25.53</v>
      </c>
      <c r="O89" s="5">
        <v>38.237833333333334</v>
      </c>
      <c r="P89" s="5">
        <v>-76.937100000000001</v>
      </c>
      <c r="Q89" s="5">
        <v>96.2002920691979</v>
      </c>
      <c r="R89" s="5" t="s">
        <v>99</v>
      </c>
      <c r="T89" s="5" t="s">
        <v>100</v>
      </c>
      <c r="V89" s="5">
        <v>0</v>
      </c>
      <c r="W89" s="5">
        <v>0</v>
      </c>
      <c r="X89" s="5">
        <v>1</v>
      </c>
      <c r="Y89" s="5">
        <v>1</v>
      </c>
      <c r="Z89" s="5">
        <v>1</v>
      </c>
    </row>
    <row r="90" spans="1:26">
      <c r="A90" s="5" t="s">
        <v>81</v>
      </c>
      <c r="B90" s="5" t="s">
        <v>208</v>
      </c>
      <c r="C90" s="5" t="s">
        <v>222</v>
      </c>
      <c r="D90" s="5">
        <v>2012</v>
      </c>
      <c r="E90" s="5" t="s">
        <v>48</v>
      </c>
      <c r="F90" s="5" t="s">
        <v>48</v>
      </c>
      <c r="G90" s="5" t="s">
        <v>16</v>
      </c>
      <c r="H90" s="5" t="s">
        <v>16</v>
      </c>
      <c r="I90" s="5" t="s">
        <v>16</v>
      </c>
      <c r="J90" s="6">
        <v>41142</v>
      </c>
      <c r="K90" s="5">
        <v>7.68</v>
      </c>
      <c r="L90" s="5">
        <v>2.1800000000000002</v>
      </c>
      <c r="M90" s="5">
        <v>19.260000000000002</v>
      </c>
      <c r="N90" s="5">
        <v>27</v>
      </c>
      <c r="O90" s="5">
        <v>38.245016666666665</v>
      </c>
      <c r="P90" s="5">
        <v>-76.820316666666656</v>
      </c>
      <c r="Q90" s="5">
        <v>88.329872043947361</v>
      </c>
      <c r="R90" s="5" t="s">
        <v>133</v>
      </c>
      <c r="S90" s="5" t="s">
        <v>87</v>
      </c>
      <c r="T90" s="5" t="s">
        <v>134</v>
      </c>
      <c r="U90" s="5" t="s">
        <v>89</v>
      </c>
      <c r="V90" s="5">
        <v>0</v>
      </c>
      <c r="W90" s="5">
        <v>0</v>
      </c>
      <c r="X90" s="5">
        <v>1</v>
      </c>
      <c r="Y90" s="5">
        <v>1</v>
      </c>
      <c r="Z90" s="5">
        <v>1</v>
      </c>
    </row>
    <row r="91" spans="1:26">
      <c r="A91" s="5" t="s">
        <v>81</v>
      </c>
      <c r="B91" s="5" t="s">
        <v>208</v>
      </c>
      <c r="C91" s="5" t="s">
        <v>223</v>
      </c>
      <c r="D91" s="5">
        <v>2012</v>
      </c>
      <c r="E91" s="5" t="s">
        <v>48</v>
      </c>
      <c r="F91" s="5" t="s">
        <v>48</v>
      </c>
      <c r="G91" s="5" t="s">
        <v>16</v>
      </c>
      <c r="H91" s="5" t="s">
        <v>16</v>
      </c>
      <c r="I91" s="5" t="s">
        <v>16</v>
      </c>
      <c r="J91" s="6">
        <v>41163</v>
      </c>
      <c r="K91" s="5">
        <v>4.8600000000000003</v>
      </c>
      <c r="L91" s="5">
        <v>5.45</v>
      </c>
      <c r="M91" s="5">
        <v>10.11</v>
      </c>
      <c r="N91" s="5">
        <v>25.28</v>
      </c>
      <c r="O91" s="5">
        <v>38.281500000000001</v>
      </c>
      <c r="P91" s="5">
        <v>-76.984700000000004</v>
      </c>
      <c r="Q91" s="5">
        <v>95.822663565103454</v>
      </c>
      <c r="R91" s="5" t="s">
        <v>99</v>
      </c>
      <c r="T91" s="5" t="s">
        <v>100</v>
      </c>
      <c r="V91" s="5">
        <v>1567.6799999999998</v>
      </c>
      <c r="W91" s="5">
        <v>0.39305600000000002</v>
      </c>
      <c r="X91" s="5">
        <v>5</v>
      </c>
      <c r="Y91" s="5">
        <v>1</v>
      </c>
      <c r="Z91" s="5">
        <v>2.6</v>
      </c>
    </row>
    <row r="92" spans="1:26">
      <c r="A92" s="5" t="s">
        <v>81</v>
      </c>
      <c r="B92" s="5" t="s">
        <v>208</v>
      </c>
      <c r="C92" s="5" t="s">
        <v>224</v>
      </c>
      <c r="D92" s="5">
        <v>2012</v>
      </c>
      <c r="E92" s="5" t="s">
        <v>48</v>
      </c>
      <c r="F92" s="5" t="s">
        <v>48</v>
      </c>
      <c r="G92" s="5" t="s">
        <v>16</v>
      </c>
      <c r="H92" s="5" t="s">
        <v>16</v>
      </c>
      <c r="I92" s="5" t="s">
        <v>16</v>
      </c>
      <c r="J92" s="6">
        <v>41163</v>
      </c>
      <c r="K92" s="5">
        <v>6.44</v>
      </c>
      <c r="L92" s="5">
        <v>4.46</v>
      </c>
      <c r="M92" s="5">
        <v>12.54</v>
      </c>
      <c r="N92" s="5">
        <v>25.46</v>
      </c>
      <c r="O92" s="5">
        <v>38.318050000000007</v>
      </c>
      <c r="P92" s="5">
        <v>-76.940616666666671</v>
      </c>
      <c r="Q92" s="5">
        <v>86.710323175596571</v>
      </c>
      <c r="R92" s="5" t="s">
        <v>86</v>
      </c>
      <c r="S92" s="5" t="s">
        <v>87</v>
      </c>
      <c r="T92" s="5" t="s">
        <v>88</v>
      </c>
      <c r="U92" s="5" t="s">
        <v>89</v>
      </c>
      <c r="V92" s="5">
        <v>363.52</v>
      </c>
      <c r="W92" s="5">
        <v>0.59640000000000037</v>
      </c>
      <c r="X92" s="5">
        <v>1</v>
      </c>
      <c r="Y92" s="5">
        <v>3</v>
      </c>
      <c r="Z92" s="5">
        <v>2.6666666666666665</v>
      </c>
    </row>
    <row r="93" spans="1:26">
      <c r="A93" s="5" t="s">
        <v>81</v>
      </c>
      <c r="B93" s="5" t="s">
        <v>208</v>
      </c>
      <c r="C93" s="5" t="s">
        <v>225</v>
      </c>
      <c r="D93" s="5">
        <v>2012</v>
      </c>
      <c r="E93" s="5" t="s">
        <v>48</v>
      </c>
      <c r="F93" s="5" t="s">
        <v>48</v>
      </c>
      <c r="G93" s="5" t="s">
        <v>16</v>
      </c>
      <c r="H93" s="5" t="s">
        <v>16</v>
      </c>
      <c r="I93" s="5" t="s">
        <v>16</v>
      </c>
      <c r="J93" s="6">
        <v>41142</v>
      </c>
      <c r="K93" s="5">
        <v>3.44</v>
      </c>
      <c r="L93" s="5">
        <v>6.05</v>
      </c>
      <c r="M93" s="5">
        <v>18.05</v>
      </c>
      <c r="N93" s="5">
        <v>27.18</v>
      </c>
      <c r="O93" s="5">
        <v>38.321966666666668</v>
      </c>
      <c r="P93" s="5">
        <v>-76.833866666666665</v>
      </c>
      <c r="Q93" s="5">
        <v>26.539670797115267</v>
      </c>
      <c r="R93" s="5" t="s">
        <v>133</v>
      </c>
      <c r="S93" s="5" t="s">
        <v>91</v>
      </c>
      <c r="T93" s="5" t="s">
        <v>134</v>
      </c>
      <c r="U93" s="5" t="s">
        <v>92</v>
      </c>
      <c r="V93" s="5">
        <v>2567.3599999999992</v>
      </c>
      <c r="W93" s="5">
        <v>1.1405439999999998</v>
      </c>
      <c r="X93" s="5">
        <v>3</v>
      </c>
      <c r="Y93" s="5">
        <v>3</v>
      </c>
      <c r="Z93" s="5">
        <v>3</v>
      </c>
    </row>
    <row r="94" spans="1:26">
      <c r="A94" s="5" t="s">
        <v>81</v>
      </c>
      <c r="B94" s="5" t="s">
        <v>208</v>
      </c>
      <c r="C94" s="5" t="s">
        <v>226</v>
      </c>
      <c r="D94" s="5">
        <v>2012</v>
      </c>
      <c r="E94" s="5" t="s">
        <v>48</v>
      </c>
      <c r="F94" s="5" t="s">
        <v>48</v>
      </c>
      <c r="G94" s="5" t="s">
        <v>16</v>
      </c>
      <c r="H94" s="5" t="s">
        <v>16</v>
      </c>
      <c r="I94" s="5" t="s">
        <v>16</v>
      </c>
      <c r="J94" s="6">
        <v>41163</v>
      </c>
      <c r="K94" s="5">
        <v>6.67</v>
      </c>
      <c r="L94" s="5">
        <v>5.04</v>
      </c>
      <c r="M94" s="5">
        <v>12.52</v>
      </c>
      <c r="N94" s="5">
        <v>25.39</v>
      </c>
      <c r="O94" s="5">
        <v>38.329000000000001</v>
      </c>
      <c r="P94" s="5">
        <v>-76.959716666666665</v>
      </c>
      <c r="Q94" s="5">
        <v>86.165025428087148</v>
      </c>
      <c r="R94" s="5" t="s">
        <v>86</v>
      </c>
      <c r="S94" s="5" t="s">
        <v>87</v>
      </c>
      <c r="T94" s="5" t="s">
        <v>88</v>
      </c>
      <c r="U94" s="5" t="s">
        <v>89</v>
      </c>
      <c r="V94" s="5">
        <v>1431.3600000000001</v>
      </c>
      <c r="W94" s="5">
        <v>1.4052319999999998</v>
      </c>
      <c r="X94" s="5">
        <v>3</v>
      </c>
      <c r="Y94" s="5">
        <v>3</v>
      </c>
      <c r="Z94" s="5">
        <v>3</v>
      </c>
    </row>
    <row r="95" spans="1:26">
      <c r="A95" s="5" t="s">
        <v>81</v>
      </c>
      <c r="B95" s="5" t="s">
        <v>208</v>
      </c>
      <c r="C95" s="5" t="s">
        <v>227</v>
      </c>
      <c r="D95" s="5">
        <v>2012</v>
      </c>
      <c r="E95" s="5" t="s">
        <v>228</v>
      </c>
      <c r="F95" s="5" t="s">
        <v>228</v>
      </c>
      <c r="G95" s="5" t="s">
        <v>16</v>
      </c>
      <c r="H95" s="5" t="s">
        <v>16</v>
      </c>
      <c r="I95" s="5" t="s">
        <v>16</v>
      </c>
      <c r="J95" s="6">
        <v>41179</v>
      </c>
      <c r="K95" s="5">
        <v>1.17</v>
      </c>
      <c r="L95" s="5">
        <v>8.42</v>
      </c>
      <c r="M95" s="5">
        <v>7.56</v>
      </c>
      <c r="N95" s="5">
        <v>21.63</v>
      </c>
      <c r="O95" s="5">
        <v>38.415816666666665</v>
      </c>
      <c r="P95" s="5">
        <v>-77.119316666666663</v>
      </c>
      <c r="Q95" s="5">
        <v>97.351966991472167</v>
      </c>
      <c r="R95" s="5" t="s">
        <v>99</v>
      </c>
      <c r="T95" s="5" t="s">
        <v>100</v>
      </c>
      <c r="V95" s="5">
        <v>227.2</v>
      </c>
      <c r="W95" s="5">
        <v>33.997072000000124</v>
      </c>
      <c r="X95" s="5">
        <v>1</v>
      </c>
      <c r="Y95" s="5">
        <v>1</v>
      </c>
      <c r="Z95" s="5">
        <v>2.6</v>
      </c>
    </row>
    <row r="96" spans="1:26">
      <c r="A96" s="5" t="s">
        <v>81</v>
      </c>
      <c r="B96" s="5" t="s">
        <v>208</v>
      </c>
      <c r="C96" s="5" t="s">
        <v>229</v>
      </c>
      <c r="D96" s="5">
        <v>2012</v>
      </c>
      <c r="E96" s="5" t="s">
        <v>228</v>
      </c>
      <c r="F96" s="5" t="s">
        <v>228</v>
      </c>
      <c r="G96" s="5" t="s">
        <v>16</v>
      </c>
      <c r="H96" s="5" t="s">
        <v>16</v>
      </c>
      <c r="I96" s="5" t="s">
        <v>16</v>
      </c>
      <c r="J96" s="6">
        <v>41179</v>
      </c>
      <c r="K96" s="5">
        <v>0.92800000000000005</v>
      </c>
      <c r="L96" s="5">
        <v>8.2899999999999991</v>
      </c>
      <c r="M96" s="5">
        <v>7.5</v>
      </c>
      <c r="N96" s="5">
        <v>22.12</v>
      </c>
      <c r="O96" s="5">
        <v>38.439066666666662</v>
      </c>
      <c r="P96" s="5">
        <v>-77.110683333333327</v>
      </c>
      <c r="Q96" s="5">
        <v>96.515362324905112</v>
      </c>
      <c r="R96" s="5" t="s">
        <v>99</v>
      </c>
      <c r="T96" s="5" t="s">
        <v>100</v>
      </c>
      <c r="V96" s="5">
        <v>45.44</v>
      </c>
      <c r="W96" s="5">
        <v>4.5439999999998936E-3</v>
      </c>
      <c r="X96" s="5">
        <v>1</v>
      </c>
      <c r="Y96" s="5">
        <v>1</v>
      </c>
      <c r="Z96" s="5">
        <v>1</v>
      </c>
    </row>
    <row r="97" spans="1:26">
      <c r="A97" s="5" t="s">
        <v>81</v>
      </c>
      <c r="B97" s="5" t="s">
        <v>208</v>
      </c>
      <c r="C97" s="5" t="s">
        <v>230</v>
      </c>
      <c r="D97" s="5">
        <v>2012</v>
      </c>
      <c r="E97" s="5" t="s">
        <v>49</v>
      </c>
      <c r="F97" s="5" t="s">
        <v>49</v>
      </c>
      <c r="G97" s="5" t="s">
        <v>16</v>
      </c>
      <c r="H97" s="5" t="s">
        <v>16</v>
      </c>
      <c r="I97" s="5" t="s">
        <v>16</v>
      </c>
      <c r="J97" s="6">
        <v>41177</v>
      </c>
      <c r="K97" s="5">
        <v>4.8460000000000001</v>
      </c>
      <c r="L97" s="5">
        <v>7.92</v>
      </c>
      <c r="M97" s="5">
        <v>0.43</v>
      </c>
      <c r="N97" s="5">
        <v>21.4</v>
      </c>
      <c r="O97" s="5">
        <v>38.545236670000001</v>
      </c>
      <c r="P97" s="5">
        <v>-77.267600009999995</v>
      </c>
      <c r="Q97" s="5">
        <v>96.257113892541327</v>
      </c>
      <c r="R97" s="5" t="s">
        <v>91</v>
      </c>
      <c r="T97" s="5" t="s">
        <v>231</v>
      </c>
      <c r="V97" s="5">
        <v>386.24</v>
      </c>
      <c r="W97" s="5">
        <v>0.17835200000000009</v>
      </c>
      <c r="X97" s="5">
        <v>1</v>
      </c>
      <c r="Z97" s="5">
        <v>1.5</v>
      </c>
    </row>
    <row r="98" spans="1:26">
      <c r="A98" s="5" t="s">
        <v>81</v>
      </c>
      <c r="B98" s="5" t="s">
        <v>208</v>
      </c>
      <c r="C98" s="5" t="s">
        <v>232</v>
      </c>
      <c r="D98" s="5">
        <v>2012</v>
      </c>
      <c r="E98" s="5" t="s">
        <v>233</v>
      </c>
      <c r="F98" s="5" t="s">
        <v>233</v>
      </c>
      <c r="G98" s="5" t="s">
        <v>234</v>
      </c>
      <c r="H98" s="5" t="s">
        <v>16</v>
      </c>
      <c r="I98" s="5" t="s">
        <v>16</v>
      </c>
      <c r="J98" s="6">
        <v>41177</v>
      </c>
      <c r="K98" s="5">
        <v>2.6160000000000001</v>
      </c>
      <c r="L98" s="5">
        <v>5</v>
      </c>
      <c r="M98" s="5">
        <v>0.46</v>
      </c>
      <c r="N98" s="5">
        <v>19.239999999999998</v>
      </c>
      <c r="O98" s="5">
        <v>38.587818339999998</v>
      </c>
      <c r="P98" s="5">
        <v>-77.142291670000006</v>
      </c>
      <c r="Q98" s="5">
        <v>52.824140213944268</v>
      </c>
      <c r="R98" s="5" t="s">
        <v>91</v>
      </c>
      <c r="T98" s="5" t="s">
        <v>231</v>
      </c>
      <c r="V98" s="5">
        <v>477.12</v>
      </c>
      <c r="W98" s="5">
        <v>9.7695999999999728E-2</v>
      </c>
      <c r="X98" s="5">
        <v>1</v>
      </c>
      <c r="Z98" s="5">
        <v>2.5</v>
      </c>
    </row>
    <row r="99" spans="1:26">
      <c r="A99" s="5" t="s">
        <v>81</v>
      </c>
      <c r="B99" s="5" t="s">
        <v>208</v>
      </c>
      <c r="C99" s="5" t="s">
        <v>235</v>
      </c>
      <c r="D99" s="5">
        <v>2012</v>
      </c>
      <c r="E99" s="5" t="s">
        <v>49</v>
      </c>
      <c r="F99" s="5" t="s">
        <v>49</v>
      </c>
      <c r="G99" s="5" t="s">
        <v>16</v>
      </c>
      <c r="H99" s="5" t="s">
        <v>16</v>
      </c>
      <c r="I99" s="5" t="s">
        <v>16</v>
      </c>
      <c r="J99" s="6">
        <v>41177</v>
      </c>
      <c r="K99" s="5">
        <v>0.73899999999999999</v>
      </c>
      <c r="L99" s="5">
        <v>10.18</v>
      </c>
      <c r="M99" s="5">
        <v>0.19</v>
      </c>
      <c r="N99" s="5">
        <v>21.31</v>
      </c>
      <c r="O99" s="5">
        <v>38.64257834</v>
      </c>
      <c r="P99" s="5">
        <v>-77.13211167</v>
      </c>
      <c r="Q99" s="5">
        <v>12.214998796095781</v>
      </c>
      <c r="R99" s="5" t="s">
        <v>91</v>
      </c>
      <c r="T99" s="5" t="s">
        <v>231</v>
      </c>
      <c r="V99" s="5">
        <v>9247.0399999999972</v>
      </c>
      <c r="W99" s="5">
        <v>4.9500539534883732</v>
      </c>
      <c r="X99" s="5">
        <v>1</v>
      </c>
      <c r="Z99" s="5">
        <v>3</v>
      </c>
    </row>
    <row r="100" spans="1:26">
      <c r="A100" s="5" t="s">
        <v>81</v>
      </c>
      <c r="B100" s="5" t="s">
        <v>208</v>
      </c>
      <c r="C100" s="5" t="s">
        <v>236</v>
      </c>
      <c r="D100" s="5">
        <v>2012</v>
      </c>
      <c r="E100" s="5" t="s">
        <v>48</v>
      </c>
      <c r="F100" s="5" t="s">
        <v>48</v>
      </c>
      <c r="G100" s="5" t="s">
        <v>16</v>
      </c>
      <c r="H100" s="5" t="s">
        <v>16</v>
      </c>
      <c r="I100" s="5" t="s">
        <v>16</v>
      </c>
      <c r="J100" s="6">
        <v>41142</v>
      </c>
      <c r="K100" s="5">
        <v>5.68</v>
      </c>
      <c r="L100" s="5">
        <v>4.9000000000000004</v>
      </c>
      <c r="M100" s="5">
        <v>23.19</v>
      </c>
      <c r="N100" s="5">
        <v>26.58</v>
      </c>
      <c r="O100" s="5">
        <v>37.969983333333332</v>
      </c>
      <c r="P100" s="5">
        <v>-76.339950000000002</v>
      </c>
      <c r="Q100" s="5">
        <v>0.94167396987149077</v>
      </c>
      <c r="R100" s="5" t="s">
        <v>133</v>
      </c>
      <c r="S100" s="5" t="s">
        <v>91</v>
      </c>
      <c r="T100" s="5" t="s">
        <v>134</v>
      </c>
      <c r="U100" s="5" t="s">
        <v>92</v>
      </c>
      <c r="V100" s="5">
        <v>1136</v>
      </c>
      <c r="W100" s="5">
        <v>0.38169599999999981</v>
      </c>
      <c r="X100" s="5">
        <v>1</v>
      </c>
      <c r="Y100" s="5">
        <v>1</v>
      </c>
      <c r="Z100" s="5">
        <v>2.3333333333333335</v>
      </c>
    </row>
    <row r="101" spans="1:26">
      <c r="A101" s="5" t="s">
        <v>81</v>
      </c>
      <c r="B101" s="5" t="s">
        <v>208</v>
      </c>
      <c r="C101" s="5" t="s">
        <v>237</v>
      </c>
      <c r="D101" s="5">
        <v>2012</v>
      </c>
      <c r="E101" s="5" t="s">
        <v>48</v>
      </c>
      <c r="F101" s="5" t="s">
        <v>48</v>
      </c>
      <c r="G101" s="5" t="s">
        <v>16</v>
      </c>
      <c r="H101" s="5" t="s">
        <v>16</v>
      </c>
      <c r="I101" s="5" t="s">
        <v>16</v>
      </c>
      <c r="J101" s="6">
        <v>41163</v>
      </c>
      <c r="K101" s="5">
        <v>7</v>
      </c>
      <c r="L101" s="5">
        <v>0.25</v>
      </c>
      <c r="M101" s="5">
        <v>19.260000000000002</v>
      </c>
      <c r="N101" s="5">
        <v>26.17</v>
      </c>
      <c r="O101" s="5">
        <v>38.231533333333338</v>
      </c>
      <c r="P101" s="5">
        <v>-76.881416666666667</v>
      </c>
      <c r="Q101" s="5">
        <v>96.620535539263713</v>
      </c>
      <c r="R101" s="5" t="s">
        <v>133</v>
      </c>
      <c r="S101" s="5" t="s">
        <v>87</v>
      </c>
      <c r="T101" s="5" t="s">
        <v>134</v>
      </c>
      <c r="U101" s="5" t="s">
        <v>89</v>
      </c>
      <c r="V101" s="5">
        <v>0</v>
      </c>
      <c r="W101" s="5">
        <v>0</v>
      </c>
      <c r="X101" s="5">
        <v>1</v>
      </c>
      <c r="Y101" s="5">
        <v>1</v>
      </c>
      <c r="Z101" s="5">
        <v>1</v>
      </c>
    </row>
    <row r="102" spans="1:26">
      <c r="A102" s="5" t="s">
        <v>81</v>
      </c>
      <c r="B102" s="5" t="s">
        <v>238</v>
      </c>
      <c r="C102" s="5" t="s">
        <v>239</v>
      </c>
      <c r="D102" s="5">
        <v>2012</v>
      </c>
      <c r="E102" s="5" t="s">
        <v>43</v>
      </c>
      <c r="F102" s="5" t="s">
        <v>43</v>
      </c>
      <c r="G102" s="5" t="s">
        <v>15</v>
      </c>
      <c r="H102" s="5" t="s">
        <v>15</v>
      </c>
      <c r="I102" s="5" t="s">
        <v>15</v>
      </c>
      <c r="J102" s="6">
        <v>41142</v>
      </c>
      <c r="K102" s="5">
        <v>8.4700000000000006</v>
      </c>
      <c r="L102" s="5">
        <v>4.7300000000000004</v>
      </c>
      <c r="M102" s="5">
        <v>21.88</v>
      </c>
      <c r="N102" s="5">
        <v>27.05</v>
      </c>
      <c r="O102" s="5">
        <v>38.296050000000001</v>
      </c>
      <c r="P102" s="5">
        <v>-76.431200000000004</v>
      </c>
      <c r="Q102" s="5">
        <v>45.360069441679087</v>
      </c>
      <c r="R102" s="5" t="s">
        <v>133</v>
      </c>
      <c r="S102" s="5" t="s">
        <v>87</v>
      </c>
      <c r="T102" s="5" t="s">
        <v>134</v>
      </c>
      <c r="U102" s="5" t="s">
        <v>89</v>
      </c>
      <c r="V102" s="5">
        <v>954.24</v>
      </c>
      <c r="W102" s="5">
        <v>0.43622399999999989</v>
      </c>
      <c r="X102" s="5">
        <v>1</v>
      </c>
      <c r="Y102" s="5">
        <v>1</v>
      </c>
      <c r="Z102" s="5">
        <v>2.6666666666666665</v>
      </c>
    </row>
    <row r="103" spans="1:26">
      <c r="A103" s="5" t="s">
        <v>81</v>
      </c>
      <c r="B103" s="5" t="s">
        <v>238</v>
      </c>
      <c r="C103" s="5" t="s">
        <v>240</v>
      </c>
      <c r="D103" s="5">
        <v>2012</v>
      </c>
      <c r="E103" s="5" t="s">
        <v>43</v>
      </c>
      <c r="F103" s="5" t="s">
        <v>43</v>
      </c>
      <c r="G103" s="5" t="s">
        <v>15</v>
      </c>
      <c r="H103" s="5" t="s">
        <v>15</v>
      </c>
      <c r="I103" s="5" t="s">
        <v>15</v>
      </c>
      <c r="J103" s="6">
        <v>41143</v>
      </c>
      <c r="K103" s="5">
        <v>4.0999999999999996</v>
      </c>
      <c r="L103" s="5">
        <v>7.94</v>
      </c>
      <c r="M103" s="5">
        <v>15.27</v>
      </c>
      <c r="N103" s="5">
        <v>27.89</v>
      </c>
      <c r="O103" s="5">
        <v>38.330216666666672</v>
      </c>
      <c r="P103" s="5">
        <v>-76.457516666666663</v>
      </c>
      <c r="Q103" s="5">
        <v>68.099317167819137</v>
      </c>
      <c r="R103" s="5" t="s">
        <v>86</v>
      </c>
      <c r="S103" s="5" t="s">
        <v>87</v>
      </c>
      <c r="T103" s="5" t="s">
        <v>88</v>
      </c>
      <c r="U103" s="5" t="s">
        <v>89</v>
      </c>
      <c r="V103" s="5">
        <v>68.16</v>
      </c>
      <c r="W103" s="5">
        <v>0.14199999999999993</v>
      </c>
      <c r="X103" s="5">
        <v>1</v>
      </c>
      <c r="Y103" s="5">
        <v>1</v>
      </c>
      <c r="Z103" s="5">
        <v>2.3333333333333335</v>
      </c>
    </row>
    <row r="104" spans="1:26">
      <c r="A104" s="5" t="s">
        <v>81</v>
      </c>
      <c r="B104" s="5" t="s">
        <v>238</v>
      </c>
      <c r="C104" s="5" t="s">
        <v>241</v>
      </c>
      <c r="D104" s="5">
        <v>2012</v>
      </c>
      <c r="E104" s="5" t="s">
        <v>43</v>
      </c>
      <c r="F104" s="5" t="s">
        <v>43</v>
      </c>
      <c r="G104" s="5" t="s">
        <v>15</v>
      </c>
      <c r="H104" s="5" t="s">
        <v>15</v>
      </c>
      <c r="I104" s="5" t="s">
        <v>15</v>
      </c>
      <c r="J104" s="6">
        <v>41144</v>
      </c>
      <c r="K104" s="5">
        <v>5.26</v>
      </c>
      <c r="L104" s="5">
        <v>4.95</v>
      </c>
      <c r="M104" s="5">
        <v>21.51</v>
      </c>
      <c r="N104" s="5">
        <v>27.2</v>
      </c>
      <c r="O104" s="5">
        <v>38.341616666666667</v>
      </c>
      <c r="P104" s="5">
        <v>-76.474350000000001</v>
      </c>
      <c r="Q104" s="5">
        <v>4.1326361151092588</v>
      </c>
      <c r="R104" s="5" t="s">
        <v>133</v>
      </c>
      <c r="S104" s="5" t="s">
        <v>91</v>
      </c>
      <c r="T104" s="5" t="s">
        <v>134</v>
      </c>
      <c r="U104" s="5" t="s">
        <v>92</v>
      </c>
      <c r="V104" s="5">
        <v>1158.72</v>
      </c>
      <c r="W104" s="5">
        <v>0.27036800000000016</v>
      </c>
      <c r="X104" s="5">
        <v>1</v>
      </c>
      <c r="Y104" s="5">
        <v>1</v>
      </c>
      <c r="Z104" s="5">
        <v>2</v>
      </c>
    </row>
    <row r="105" spans="1:26">
      <c r="A105" s="5" t="s">
        <v>81</v>
      </c>
      <c r="B105" s="5" t="s">
        <v>238</v>
      </c>
      <c r="C105" s="5" t="s">
        <v>242</v>
      </c>
      <c r="D105" s="5">
        <v>2012</v>
      </c>
      <c r="E105" s="5" t="s">
        <v>43</v>
      </c>
      <c r="F105" s="5" t="s">
        <v>43</v>
      </c>
      <c r="G105" s="5" t="s">
        <v>15</v>
      </c>
      <c r="H105" s="5" t="s">
        <v>15</v>
      </c>
      <c r="I105" s="5" t="s">
        <v>15</v>
      </c>
      <c r="J105" s="6">
        <v>41144</v>
      </c>
      <c r="K105" s="5">
        <v>3.66</v>
      </c>
      <c r="L105" s="5">
        <v>5.4</v>
      </c>
      <c r="M105" s="5">
        <v>21.5</v>
      </c>
      <c r="N105" s="5">
        <v>27.15</v>
      </c>
      <c r="O105" s="5">
        <v>38.351666666666667</v>
      </c>
      <c r="P105" s="5">
        <v>-76.485600000000005</v>
      </c>
      <c r="Q105" s="5">
        <v>1.2844764497186845</v>
      </c>
      <c r="R105" s="5" t="s">
        <v>133</v>
      </c>
      <c r="S105" s="5" t="s">
        <v>91</v>
      </c>
      <c r="T105" s="5" t="s">
        <v>134</v>
      </c>
      <c r="U105" s="5" t="s">
        <v>92</v>
      </c>
      <c r="V105" s="5">
        <v>408.96000000000004</v>
      </c>
      <c r="W105" s="5">
        <v>0.14767999999999976</v>
      </c>
      <c r="X105" s="5">
        <v>1</v>
      </c>
      <c r="Y105" s="5">
        <v>1</v>
      </c>
      <c r="Z105" s="5">
        <v>1.6666666666666667</v>
      </c>
    </row>
    <row r="106" spans="1:26">
      <c r="A106" s="5" t="s">
        <v>81</v>
      </c>
      <c r="B106" s="5" t="s">
        <v>238</v>
      </c>
      <c r="C106" s="5" t="s">
        <v>243</v>
      </c>
      <c r="D106" s="5">
        <v>2012</v>
      </c>
      <c r="E106" s="5" t="s">
        <v>43</v>
      </c>
      <c r="F106" s="5" t="s">
        <v>43</v>
      </c>
      <c r="G106" s="5" t="s">
        <v>15</v>
      </c>
      <c r="H106" s="5" t="s">
        <v>15</v>
      </c>
      <c r="I106" s="5" t="s">
        <v>15</v>
      </c>
      <c r="J106" s="6">
        <v>41144</v>
      </c>
      <c r="K106" s="5">
        <v>3.69</v>
      </c>
      <c r="L106" s="5">
        <v>5.54</v>
      </c>
      <c r="M106" s="5">
        <v>20.65</v>
      </c>
      <c r="N106" s="5">
        <v>26.92</v>
      </c>
      <c r="O106" s="5">
        <v>38.371916666666664</v>
      </c>
      <c r="P106" s="5">
        <v>-76.52076666666666</v>
      </c>
      <c r="Q106" s="5">
        <v>3.0098586932726521</v>
      </c>
      <c r="R106" s="5" t="s">
        <v>133</v>
      </c>
      <c r="S106" s="5" t="s">
        <v>91</v>
      </c>
      <c r="T106" s="5" t="s">
        <v>134</v>
      </c>
      <c r="U106" s="5" t="s">
        <v>92</v>
      </c>
      <c r="V106" s="5">
        <v>1226.8800000000001</v>
      </c>
      <c r="W106" s="5">
        <v>0.41577600000000015</v>
      </c>
      <c r="X106" s="5">
        <v>1</v>
      </c>
      <c r="Y106" s="5">
        <v>1</v>
      </c>
      <c r="Z106" s="5">
        <v>1.6666666666666667</v>
      </c>
    </row>
    <row r="107" spans="1:26">
      <c r="A107" s="5" t="s">
        <v>81</v>
      </c>
      <c r="B107" s="5" t="s">
        <v>238</v>
      </c>
      <c r="C107" s="5" t="s">
        <v>244</v>
      </c>
      <c r="D107" s="5">
        <v>2012</v>
      </c>
      <c r="E107" s="5" t="s">
        <v>43</v>
      </c>
      <c r="F107" s="5" t="s">
        <v>43</v>
      </c>
      <c r="G107" s="5" t="s">
        <v>15</v>
      </c>
      <c r="H107" s="5" t="s">
        <v>15</v>
      </c>
      <c r="I107" s="5" t="s">
        <v>15</v>
      </c>
      <c r="J107" s="6">
        <v>41144</v>
      </c>
      <c r="K107" s="5">
        <v>5.41</v>
      </c>
      <c r="L107" s="5">
        <v>3.98</v>
      </c>
      <c r="M107" s="5">
        <v>21.05</v>
      </c>
      <c r="N107" s="5">
        <v>27.22</v>
      </c>
      <c r="O107" s="5">
        <v>38.402366666666666</v>
      </c>
      <c r="P107" s="5">
        <v>-76.528483333333327</v>
      </c>
      <c r="Q107" s="5">
        <v>55.641623621127202</v>
      </c>
      <c r="R107" s="5" t="s">
        <v>133</v>
      </c>
      <c r="S107" s="5" t="s">
        <v>87</v>
      </c>
      <c r="T107" s="5" t="s">
        <v>134</v>
      </c>
      <c r="U107" s="5" t="s">
        <v>89</v>
      </c>
      <c r="V107" s="5">
        <v>295.36</v>
      </c>
      <c r="W107" s="5">
        <v>0.53846399999999972</v>
      </c>
      <c r="X107" s="5">
        <v>1</v>
      </c>
      <c r="Y107" s="5">
        <v>3</v>
      </c>
      <c r="Z107" s="5">
        <v>3.3333333333333335</v>
      </c>
    </row>
    <row r="108" spans="1:26">
      <c r="A108" s="5" t="s">
        <v>81</v>
      </c>
      <c r="B108" s="5" t="s">
        <v>238</v>
      </c>
      <c r="C108" s="5" t="s">
        <v>245</v>
      </c>
      <c r="D108" s="5">
        <v>2012</v>
      </c>
      <c r="E108" s="5" t="s">
        <v>43</v>
      </c>
      <c r="F108" s="5" t="s">
        <v>43</v>
      </c>
      <c r="G108" s="5" t="s">
        <v>15</v>
      </c>
      <c r="H108" s="5" t="s">
        <v>15</v>
      </c>
      <c r="I108" s="5" t="s">
        <v>15</v>
      </c>
      <c r="J108" s="6">
        <v>41144</v>
      </c>
      <c r="K108" s="5">
        <v>9.98</v>
      </c>
      <c r="L108" s="5">
        <v>3.74</v>
      </c>
      <c r="M108" s="5">
        <v>21.09</v>
      </c>
      <c r="N108" s="5">
        <v>27.24</v>
      </c>
      <c r="O108" s="5">
        <v>38.403349999999996</v>
      </c>
      <c r="P108" s="5">
        <v>-76.568550000000002</v>
      </c>
      <c r="Q108" s="5">
        <v>96.278358399184384</v>
      </c>
      <c r="R108" s="5" t="s">
        <v>133</v>
      </c>
      <c r="S108" s="5" t="s">
        <v>87</v>
      </c>
      <c r="T108" s="5" t="s">
        <v>134</v>
      </c>
      <c r="U108" s="5" t="s">
        <v>89</v>
      </c>
      <c r="V108" s="5">
        <v>272.64</v>
      </c>
      <c r="W108" s="5">
        <v>3.6352000000000093E-2</v>
      </c>
      <c r="X108" s="5">
        <v>1</v>
      </c>
      <c r="Y108" s="5">
        <v>1</v>
      </c>
      <c r="Z108" s="5">
        <v>1</v>
      </c>
    </row>
    <row r="109" spans="1:26">
      <c r="A109" s="5" t="s">
        <v>81</v>
      </c>
      <c r="B109" s="5" t="s">
        <v>238</v>
      </c>
      <c r="C109" s="5" t="s">
        <v>246</v>
      </c>
      <c r="D109" s="5">
        <v>2012</v>
      </c>
      <c r="E109" s="5" t="s">
        <v>43</v>
      </c>
      <c r="F109" s="5" t="s">
        <v>43</v>
      </c>
      <c r="G109" s="5" t="s">
        <v>15</v>
      </c>
      <c r="H109" s="5" t="s">
        <v>15</v>
      </c>
      <c r="I109" s="5" t="s">
        <v>15</v>
      </c>
      <c r="J109" s="6">
        <v>41144</v>
      </c>
      <c r="K109" s="5">
        <v>4.71</v>
      </c>
      <c r="L109" s="5">
        <v>6.04</v>
      </c>
      <c r="M109" s="5">
        <v>20.59</v>
      </c>
      <c r="N109" s="5">
        <v>27.07</v>
      </c>
      <c r="O109" s="5">
        <v>38.404316666666666</v>
      </c>
      <c r="P109" s="5">
        <v>-76.543350000000004</v>
      </c>
      <c r="Q109" s="5">
        <v>26.793270719372231</v>
      </c>
      <c r="R109" s="5" t="s">
        <v>133</v>
      </c>
      <c r="S109" s="5" t="s">
        <v>91</v>
      </c>
      <c r="T109" s="5" t="s">
        <v>134</v>
      </c>
      <c r="U109" s="5" t="s">
        <v>92</v>
      </c>
      <c r="V109" s="5">
        <v>2022.08</v>
      </c>
      <c r="W109" s="5">
        <v>0.74862399999999996</v>
      </c>
      <c r="X109" s="5">
        <v>3</v>
      </c>
      <c r="Y109" s="5">
        <v>1</v>
      </c>
      <c r="Z109" s="5">
        <v>2.3333333333333335</v>
      </c>
    </row>
    <row r="110" spans="1:26">
      <c r="A110" s="5" t="s">
        <v>81</v>
      </c>
      <c r="B110" s="5" t="s">
        <v>238</v>
      </c>
      <c r="C110" s="5" t="s">
        <v>247</v>
      </c>
      <c r="D110" s="5">
        <v>2012</v>
      </c>
      <c r="E110" s="5" t="s">
        <v>43</v>
      </c>
      <c r="F110" s="5" t="s">
        <v>43</v>
      </c>
      <c r="G110" s="5" t="s">
        <v>15</v>
      </c>
      <c r="H110" s="5" t="s">
        <v>15</v>
      </c>
      <c r="I110" s="5" t="s">
        <v>15</v>
      </c>
      <c r="J110" s="6">
        <v>41144</v>
      </c>
      <c r="K110" s="5">
        <v>3.86</v>
      </c>
      <c r="L110" s="5">
        <v>5.76</v>
      </c>
      <c r="M110" s="5">
        <v>20.3</v>
      </c>
      <c r="N110" s="5">
        <v>26.95</v>
      </c>
      <c r="O110" s="5">
        <v>38.418616666666665</v>
      </c>
      <c r="P110" s="5">
        <v>-76.563850000000002</v>
      </c>
      <c r="Q110" s="5">
        <v>31.428139362101216</v>
      </c>
      <c r="R110" s="5" t="s">
        <v>133</v>
      </c>
      <c r="S110" s="5" t="s">
        <v>91</v>
      </c>
      <c r="T110" s="5" t="s">
        <v>134</v>
      </c>
      <c r="U110" s="5" t="s">
        <v>92</v>
      </c>
      <c r="V110" s="5">
        <v>1499.5200000000002</v>
      </c>
      <c r="W110" s="5">
        <v>0.63048000000000004</v>
      </c>
      <c r="X110" s="5">
        <v>1</v>
      </c>
      <c r="Y110" s="5">
        <v>1</v>
      </c>
      <c r="Z110" s="5">
        <v>2.3333333333333335</v>
      </c>
    </row>
    <row r="111" spans="1:26">
      <c r="A111" s="5" t="s">
        <v>81</v>
      </c>
      <c r="B111" s="5" t="s">
        <v>238</v>
      </c>
      <c r="C111" s="5" t="s">
        <v>248</v>
      </c>
      <c r="D111" s="5">
        <v>2012</v>
      </c>
      <c r="E111" s="5" t="s">
        <v>43</v>
      </c>
      <c r="F111" s="5" t="s">
        <v>43</v>
      </c>
      <c r="G111" s="5" t="s">
        <v>15</v>
      </c>
      <c r="H111" s="5" t="s">
        <v>15</v>
      </c>
      <c r="I111" s="5" t="s">
        <v>15</v>
      </c>
      <c r="J111" s="6">
        <v>41144</v>
      </c>
      <c r="K111" s="5">
        <v>3.03</v>
      </c>
      <c r="L111" s="5">
        <v>5.84</v>
      </c>
      <c r="M111" s="5">
        <v>20.21</v>
      </c>
      <c r="N111" s="5">
        <v>26.87</v>
      </c>
      <c r="O111" s="5">
        <v>38.418366666666664</v>
      </c>
      <c r="P111" s="5">
        <v>-76.561849999999993</v>
      </c>
      <c r="Q111" s="5">
        <v>13.306583986868578</v>
      </c>
      <c r="R111" s="5" t="s">
        <v>133</v>
      </c>
      <c r="S111" s="5" t="s">
        <v>91</v>
      </c>
      <c r="T111" s="5" t="s">
        <v>134</v>
      </c>
      <c r="U111" s="5" t="s">
        <v>92</v>
      </c>
      <c r="V111" s="5">
        <v>1613.12</v>
      </c>
      <c r="W111" s="5">
        <v>0.70545600000000019</v>
      </c>
      <c r="X111" s="5">
        <v>3</v>
      </c>
      <c r="Y111" s="5">
        <v>1</v>
      </c>
      <c r="Z111" s="5">
        <v>2.6666666666666665</v>
      </c>
    </row>
    <row r="112" spans="1:26">
      <c r="A112" s="5" t="s">
        <v>81</v>
      </c>
      <c r="B112" s="5" t="s">
        <v>238</v>
      </c>
      <c r="C112" s="5" t="s">
        <v>249</v>
      </c>
      <c r="D112" s="5">
        <v>2012</v>
      </c>
      <c r="E112" s="5" t="s">
        <v>43</v>
      </c>
      <c r="F112" s="5" t="s">
        <v>43</v>
      </c>
      <c r="G112" s="5" t="s">
        <v>15</v>
      </c>
      <c r="H112" s="5" t="s">
        <v>15</v>
      </c>
      <c r="I112" s="5" t="s">
        <v>15</v>
      </c>
      <c r="J112" s="6">
        <v>41144</v>
      </c>
      <c r="K112" s="5">
        <v>4.91</v>
      </c>
      <c r="L112" s="5">
        <v>4.74</v>
      </c>
      <c r="M112" s="5">
        <v>19.45</v>
      </c>
      <c r="N112" s="5">
        <v>27.01</v>
      </c>
      <c r="O112" s="5">
        <v>38.43933333333333</v>
      </c>
      <c r="P112" s="5">
        <v>-76.629483333333326</v>
      </c>
      <c r="Q112" s="5">
        <v>93.54767977288202</v>
      </c>
      <c r="R112" s="5" t="s">
        <v>133</v>
      </c>
      <c r="S112" s="5" t="s">
        <v>87</v>
      </c>
      <c r="T112" s="5" t="s">
        <v>134</v>
      </c>
      <c r="U112" s="5" t="s">
        <v>89</v>
      </c>
      <c r="V112" s="5">
        <v>68.16</v>
      </c>
      <c r="W112" s="5">
        <v>8.6336000000000024E-2</v>
      </c>
      <c r="X112" s="5">
        <v>1</v>
      </c>
      <c r="Y112" s="5">
        <v>1</v>
      </c>
      <c r="Z112" s="5">
        <v>2</v>
      </c>
    </row>
    <row r="113" spans="1:26">
      <c r="A113" s="5" t="s">
        <v>81</v>
      </c>
      <c r="B113" s="5" t="s">
        <v>238</v>
      </c>
      <c r="C113" s="5" t="s">
        <v>250</v>
      </c>
      <c r="D113" s="5">
        <v>2012</v>
      </c>
      <c r="E113" s="5" t="s">
        <v>43</v>
      </c>
      <c r="F113" s="5" t="s">
        <v>43</v>
      </c>
      <c r="G113" s="5" t="s">
        <v>15</v>
      </c>
      <c r="H113" s="5" t="s">
        <v>15</v>
      </c>
      <c r="I113" s="5" t="s">
        <v>15</v>
      </c>
      <c r="J113" s="6">
        <v>41144</v>
      </c>
      <c r="K113" s="5">
        <v>3.08</v>
      </c>
      <c r="L113" s="5">
        <v>5.32</v>
      </c>
      <c r="M113" s="5">
        <v>18.61</v>
      </c>
      <c r="N113" s="5">
        <v>27.01</v>
      </c>
      <c r="O113" s="5">
        <v>38.452583333333337</v>
      </c>
      <c r="P113" s="5">
        <v>-76.646733333333344</v>
      </c>
      <c r="Q113" s="5">
        <v>25.073105764497996</v>
      </c>
      <c r="R113" s="5" t="s">
        <v>133</v>
      </c>
      <c r="S113" s="5" t="s">
        <v>91</v>
      </c>
      <c r="T113" s="5" t="s">
        <v>134</v>
      </c>
      <c r="U113" s="5" t="s">
        <v>92</v>
      </c>
      <c r="V113" s="5">
        <v>3521.599999999999</v>
      </c>
      <c r="W113" s="5">
        <v>1.0121760000000002</v>
      </c>
      <c r="X113" s="5">
        <v>5</v>
      </c>
      <c r="Y113" s="5">
        <v>3</v>
      </c>
      <c r="Z113" s="5">
        <v>3</v>
      </c>
    </row>
    <row r="114" spans="1:26">
      <c r="A114" s="5" t="s">
        <v>81</v>
      </c>
      <c r="B114" s="5" t="s">
        <v>238</v>
      </c>
      <c r="C114" s="5" t="s">
        <v>251</v>
      </c>
      <c r="D114" s="5">
        <v>2012</v>
      </c>
      <c r="E114" s="5" t="s">
        <v>43</v>
      </c>
      <c r="F114" s="5" t="s">
        <v>43</v>
      </c>
      <c r="G114" s="5" t="s">
        <v>15</v>
      </c>
      <c r="H114" s="5" t="s">
        <v>15</v>
      </c>
      <c r="I114" s="5" t="s">
        <v>15</v>
      </c>
      <c r="J114" s="6">
        <v>41144</v>
      </c>
      <c r="K114" s="5">
        <v>3.29</v>
      </c>
      <c r="L114" s="5">
        <v>3.9</v>
      </c>
      <c r="M114" s="5">
        <v>19.66</v>
      </c>
      <c r="N114" s="5">
        <v>26.97</v>
      </c>
      <c r="O114" s="5">
        <v>38.456316666666666</v>
      </c>
      <c r="P114" s="5">
        <v>-76.625183333333325</v>
      </c>
      <c r="Q114" s="5">
        <v>9.1280965136318333</v>
      </c>
      <c r="R114" s="5" t="s">
        <v>133</v>
      </c>
      <c r="S114" s="5" t="s">
        <v>91</v>
      </c>
      <c r="T114" s="5" t="s">
        <v>134</v>
      </c>
      <c r="U114" s="5" t="s">
        <v>92</v>
      </c>
      <c r="V114" s="5">
        <v>863.3599999999999</v>
      </c>
      <c r="W114" s="5">
        <v>0.29763199999999984</v>
      </c>
      <c r="X114" s="5">
        <v>1</v>
      </c>
      <c r="Y114" s="5">
        <v>1</v>
      </c>
      <c r="Z114" s="5">
        <v>2</v>
      </c>
    </row>
    <row r="115" spans="1:26">
      <c r="A115" s="5" t="s">
        <v>81</v>
      </c>
      <c r="B115" s="5" t="s">
        <v>238</v>
      </c>
      <c r="C115" s="5" t="s">
        <v>252</v>
      </c>
      <c r="D115" s="5">
        <v>2012</v>
      </c>
      <c r="E115" s="5" t="s">
        <v>43</v>
      </c>
      <c r="F115" s="5" t="s">
        <v>43</v>
      </c>
      <c r="G115" s="5" t="s">
        <v>15</v>
      </c>
      <c r="H115" s="5" t="s">
        <v>15</v>
      </c>
      <c r="I115" s="5" t="s">
        <v>15</v>
      </c>
      <c r="J115" s="6">
        <v>41144</v>
      </c>
      <c r="K115" s="5">
        <v>2.85</v>
      </c>
      <c r="L115" s="5">
        <v>5.68</v>
      </c>
      <c r="M115" s="5">
        <v>18.440000000000001</v>
      </c>
      <c r="N115" s="5">
        <v>27.18</v>
      </c>
      <c r="O115" s="5">
        <v>38.461216666666672</v>
      </c>
      <c r="P115" s="5">
        <v>-76.656966666666676</v>
      </c>
      <c r="Q115" s="5">
        <v>68.599400768029582</v>
      </c>
      <c r="R115" s="5" t="s">
        <v>133</v>
      </c>
      <c r="S115" s="5" t="s">
        <v>87</v>
      </c>
      <c r="T115" s="5" t="s">
        <v>134</v>
      </c>
      <c r="U115" s="5" t="s">
        <v>89</v>
      </c>
      <c r="V115" s="5">
        <v>431.67999999999995</v>
      </c>
      <c r="W115" s="5">
        <v>0.2203840000000003</v>
      </c>
      <c r="X115" s="5">
        <v>1</v>
      </c>
      <c r="Y115" s="5">
        <v>1</v>
      </c>
      <c r="Z115" s="5">
        <v>2.3333333333333335</v>
      </c>
    </row>
    <row r="116" spans="1:26">
      <c r="A116" s="5" t="s">
        <v>81</v>
      </c>
      <c r="B116" s="5" t="s">
        <v>238</v>
      </c>
      <c r="C116" s="5" t="s">
        <v>253</v>
      </c>
      <c r="D116" s="5">
        <v>2012</v>
      </c>
      <c r="E116" s="5" t="s">
        <v>43</v>
      </c>
      <c r="F116" s="5" t="s">
        <v>43</v>
      </c>
      <c r="G116" s="5" t="s">
        <v>15</v>
      </c>
      <c r="H116" s="5" t="s">
        <v>15</v>
      </c>
      <c r="I116" s="5" t="s">
        <v>15</v>
      </c>
      <c r="J116" s="6">
        <v>41144</v>
      </c>
      <c r="K116" s="5">
        <v>6.53</v>
      </c>
      <c r="L116" s="5">
        <v>5.17</v>
      </c>
      <c r="M116" s="5">
        <v>16.73</v>
      </c>
      <c r="N116" s="5">
        <v>27.09</v>
      </c>
      <c r="O116" s="5">
        <v>38.512283333333336</v>
      </c>
      <c r="P116" s="5">
        <v>-76.671683333333334</v>
      </c>
      <c r="Q116" s="5">
        <v>93.75640237656215</v>
      </c>
      <c r="R116" s="5" t="s">
        <v>86</v>
      </c>
      <c r="S116" s="5" t="s">
        <v>87</v>
      </c>
      <c r="T116" s="5" t="s">
        <v>88</v>
      </c>
      <c r="U116" s="5" t="s">
        <v>89</v>
      </c>
      <c r="V116" s="5">
        <v>22.72</v>
      </c>
      <c r="W116" s="5">
        <v>4.5439999999999725E-3</v>
      </c>
      <c r="X116" s="5">
        <v>1</v>
      </c>
      <c r="Y116" s="5">
        <v>1</v>
      </c>
      <c r="Z116" s="5">
        <v>2.3333333333333335</v>
      </c>
    </row>
    <row r="117" spans="1:26">
      <c r="A117" s="5" t="s">
        <v>81</v>
      </c>
      <c r="B117" s="5" t="s">
        <v>238</v>
      </c>
      <c r="C117" s="5" t="s">
        <v>254</v>
      </c>
      <c r="D117" s="5">
        <v>2012</v>
      </c>
      <c r="E117" s="5" t="s">
        <v>43</v>
      </c>
      <c r="F117" s="5" t="s">
        <v>43</v>
      </c>
      <c r="G117" s="5" t="s">
        <v>15</v>
      </c>
      <c r="H117" s="5" t="s">
        <v>15</v>
      </c>
      <c r="I117" s="5" t="s">
        <v>15</v>
      </c>
      <c r="J117" s="6">
        <v>41144</v>
      </c>
      <c r="K117" s="5">
        <v>4.8600000000000003</v>
      </c>
      <c r="L117" s="5">
        <v>5.36</v>
      </c>
      <c r="M117" s="5">
        <v>16.54</v>
      </c>
      <c r="N117" s="5">
        <v>27.12</v>
      </c>
      <c r="O117" s="5">
        <v>38.514066666666665</v>
      </c>
      <c r="P117" s="5">
        <v>-76.668583333333345</v>
      </c>
      <c r="Q117" s="5">
        <v>6.2641485864486564</v>
      </c>
      <c r="R117" s="5" t="s">
        <v>86</v>
      </c>
      <c r="S117" s="5" t="s">
        <v>91</v>
      </c>
      <c r="T117" s="5" t="s">
        <v>88</v>
      </c>
      <c r="U117" s="5" t="s">
        <v>92</v>
      </c>
      <c r="V117" s="5">
        <v>90.88</v>
      </c>
      <c r="W117" s="5">
        <v>4.0895999999999752E-2</v>
      </c>
      <c r="X117" s="5">
        <v>1</v>
      </c>
      <c r="Y117" s="5">
        <v>1</v>
      </c>
      <c r="Z117" s="5">
        <v>2.3333333333333335</v>
      </c>
    </row>
    <row r="118" spans="1:26">
      <c r="A118" s="5" t="s">
        <v>81</v>
      </c>
      <c r="B118" s="5" t="s">
        <v>238</v>
      </c>
      <c r="C118" s="5" t="s">
        <v>255</v>
      </c>
      <c r="D118" s="5">
        <v>2012</v>
      </c>
      <c r="E118" s="5" t="s">
        <v>43</v>
      </c>
      <c r="F118" s="5" t="s">
        <v>43</v>
      </c>
      <c r="G118" s="5" t="s">
        <v>15</v>
      </c>
      <c r="H118" s="5" t="s">
        <v>15</v>
      </c>
      <c r="I118" s="5" t="s">
        <v>15</v>
      </c>
      <c r="J118" s="6">
        <v>41144</v>
      </c>
      <c r="K118" s="5">
        <v>1.57</v>
      </c>
      <c r="L118" s="5">
        <v>6.25</v>
      </c>
      <c r="M118" s="5">
        <v>16.2</v>
      </c>
      <c r="N118" s="5">
        <v>27.68</v>
      </c>
      <c r="O118" s="5">
        <v>38.529583333333335</v>
      </c>
      <c r="P118" s="5">
        <v>-76.661050000000003</v>
      </c>
      <c r="Q118" s="5">
        <v>21.95426845148183</v>
      </c>
      <c r="R118" s="5" t="s">
        <v>86</v>
      </c>
      <c r="S118" s="5" t="s">
        <v>91</v>
      </c>
      <c r="T118" s="5" t="s">
        <v>88</v>
      </c>
      <c r="U118" s="5" t="s">
        <v>92</v>
      </c>
      <c r="V118" s="5">
        <v>522.56000000000006</v>
      </c>
      <c r="W118" s="5">
        <v>0.37260800000000005</v>
      </c>
      <c r="X118" s="5">
        <v>1</v>
      </c>
      <c r="Y118" s="5">
        <v>1</v>
      </c>
      <c r="Z118" s="5">
        <v>2.6666666666666665</v>
      </c>
    </row>
    <row r="119" spans="1:26">
      <c r="A119" s="5" t="s">
        <v>81</v>
      </c>
      <c r="B119" s="5" t="s">
        <v>238</v>
      </c>
      <c r="C119" s="5" t="s">
        <v>256</v>
      </c>
      <c r="D119" s="5">
        <v>2012</v>
      </c>
      <c r="E119" s="5" t="s">
        <v>257</v>
      </c>
      <c r="F119" s="5" t="s">
        <v>257</v>
      </c>
      <c r="G119" s="5" t="s">
        <v>15</v>
      </c>
      <c r="H119" s="5" t="s">
        <v>15</v>
      </c>
      <c r="I119" s="5" t="s">
        <v>15</v>
      </c>
      <c r="J119" s="6">
        <v>41144</v>
      </c>
      <c r="K119" s="5">
        <v>5.16</v>
      </c>
      <c r="L119" s="5">
        <v>4.67</v>
      </c>
      <c r="M119" s="5">
        <v>8.3800000000000008</v>
      </c>
      <c r="N119" s="5">
        <v>26.97</v>
      </c>
      <c r="O119" s="5">
        <v>38.613800000000005</v>
      </c>
      <c r="P119" s="5">
        <v>-76.672600000000003</v>
      </c>
      <c r="Q119" s="5">
        <v>82.148321483214787</v>
      </c>
      <c r="R119" s="5" t="s">
        <v>99</v>
      </c>
      <c r="T119" s="5" t="s">
        <v>100</v>
      </c>
      <c r="V119" s="5">
        <v>954.24</v>
      </c>
      <c r="W119" s="5">
        <v>0.52483199999999963</v>
      </c>
      <c r="X119" s="5">
        <v>3</v>
      </c>
      <c r="Y119" s="5">
        <v>1</v>
      </c>
      <c r="Z119" s="5">
        <v>1.8</v>
      </c>
    </row>
    <row r="120" spans="1:26">
      <c r="A120" s="5" t="s">
        <v>81</v>
      </c>
      <c r="B120" s="5" t="s">
        <v>238</v>
      </c>
      <c r="C120" s="5" t="s">
        <v>258</v>
      </c>
      <c r="D120" s="5">
        <v>2012</v>
      </c>
      <c r="E120" s="5" t="s">
        <v>257</v>
      </c>
      <c r="F120" s="5" t="s">
        <v>257</v>
      </c>
      <c r="G120" s="5" t="s">
        <v>15</v>
      </c>
      <c r="H120" s="5" t="s">
        <v>15</v>
      </c>
      <c r="I120" s="5" t="s">
        <v>15</v>
      </c>
      <c r="J120" s="6">
        <v>41156</v>
      </c>
      <c r="K120" s="5">
        <v>6.7779999999999996</v>
      </c>
      <c r="L120" s="5">
        <v>7.64</v>
      </c>
      <c r="M120" s="5">
        <v>6.88</v>
      </c>
      <c r="N120" s="5">
        <v>27.77</v>
      </c>
      <c r="O120" s="5">
        <v>38.643994999999997</v>
      </c>
      <c r="P120" s="5">
        <v>-76.692163339999993</v>
      </c>
      <c r="Q120" s="5">
        <v>76.755570746551541</v>
      </c>
      <c r="R120" s="5" t="s">
        <v>99</v>
      </c>
      <c r="T120" s="5" t="s">
        <v>100</v>
      </c>
      <c r="V120" s="5">
        <v>90.88</v>
      </c>
      <c r="W120" s="5">
        <v>0.11927999999999991</v>
      </c>
      <c r="X120" s="5">
        <v>1</v>
      </c>
      <c r="Y120" s="5">
        <v>1</v>
      </c>
      <c r="Z120" s="5">
        <v>1.4</v>
      </c>
    </row>
    <row r="121" spans="1:26">
      <c r="A121" s="5" t="s">
        <v>81</v>
      </c>
      <c r="B121" s="5" t="s">
        <v>238</v>
      </c>
      <c r="C121" s="5" t="s">
        <v>259</v>
      </c>
      <c r="D121" s="5">
        <v>2012</v>
      </c>
      <c r="E121" s="5" t="s">
        <v>257</v>
      </c>
      <c r="F121" s="5" t="s">
        <v>257</v>
      </c>
      <c r="G121" s="5" t="s">
        <v>15</v>
      </c>
      <c r="H121" s="5" t="s">
        <v>15</v>
      </c>
      <c r="I121" s="5" t="s">
        <v>15</v>
      </c>
      <c r="J121" s="6">
        <v>41156</v>
      </c>
      <c r="K121" s="5">
        <v>9.1310000000000002</v>
      </c>
      <c r="L121" s="5">
        <v>4.93</v>
      </c>
      <c r="M121" s="5">
        <v>5.0599999999999996</v>
      </c>
      <c r="N121" s="5">
        <v>27.65</v>
      </c>
      <c r="O121" s="5">
        <v>38.663640000000001</v>
      </c>
      <c r="P121" s="5">
        <v>-76.684501670000003</v>
      </c>
      <c r="Q121" s="5">
        <v>81.86256102140436</v>
      </c>
      <c r="R121" s="5" t="s">
        <v>99</v>
      </c>
      <c r="T121" s="5" t="s">
        <v>100</v>
      </c>
      <c r="V121" s="5">
        <v>113.6</v>
      </c>
      <c r="W121" s="5">
        <v>3.4080000000000646E-3</v>
      </c>
      <c r="X121" s="5">
        <v>1</v>
      </c>
      <c r="Y121" s="5">
        <v>1</v>
      </c>
      <c r="Z121" s="5">
        <v>1</v>
      </c>
    </row>
    <row r="122" spans="1:26">
      <c r="A122" s="5" t="s">
        <v>81</v>
      </c>
      <c r="B122" s="5" t="s">
        <v>238</v>
      </c>
      <c r="C122" s="5" t="s">
        <v>260</v>
      </c>
      <c r="D122" s="5">
        <v>2012</v>
      </c>
      <c r="E122" s="5" t="s">
        <v>44</v>
      </c>
      <c r="F122" s="5" t="s">
        <v>44</v>
      </c>
      <c r="G122" s="5" t="s">
        <v>15</v>
      </c>
      <c r="H122" s="5" t="s">
        <v>15</v>
      </c>
      <c r="I122" s="5" t="s">
        <v>15</v>
      </c>
      <c r="J122" s="6">
        <v>41156</v>
      </c>
      <c r="K122" s="5">
        <v>3.4049999999999998</v>
      </c>
      <c r="L122" s="5">
        <v>5.52</v>
      </c>
      <c r="M122" s="5">
        <v>1.66</v>
      </c>
      <c r="N122" s="5">
        <v>27.5</v>
      </c>
      <c r="O122" s="5">
        <v>38.713441670000002</v>
      </c>
      <c r="P122" s="5">
        <v>-76.701478339999994</v>
      </c>
      <c r="Q122" s="5">
        <v>1.6739078681110016</v>
      </c>
      <c r="R122" s="5" t="s">
        <v>87</v>
      </c>
      <c r="T122" s="5" t="s">
        <v>119</v>
      </c>
      <c r="V122" s="5">
        <v>2908.16</v>
      </c>
      <c r="W122" s="5">
        <v>0.39646399999999993</v>
      </c>
      <c r="X122" s="5">
        <v>5</v>
      </c>
      <c r="Z122" s="5">
        <v>3</v>
      </c>
    </row>
    <row r="123" spans="1:26">
      <c r="A123" s="5" t="s">
        <v>81</v>
      </c>
      <c r="B123" s="5" t="s">
        <v>238</v>
      </c>
      <c r="C123" s="5" t="s">
        <v>261</v>
      </c>
      <c r="D123" s="5">
        <v>2012</v>
      </c>
      <c r="E123" s="5" t="s">
        <v>257</v>
      </c>
      <c r="F123" s="5" t="s">
        <v>257</v>
      </c>
      <c r="G123" s="5" t="s">
        <v>15</v>
      </c>
      <c r="H123" s="5" t="s">
        <v>15</v>
      </c>
      <c r="I123" s="5" t="s">
        <v>15</v>
      </c>
      <c r="J123" s="6">
        <v>41144</v>
      </c>
      <c r="K123" s="5">
        <v>3.73</v>
      </c>
      <c r="L123" s="5">
        <v>4.6500000000000004</v>
      </c>
      <c r="M123" s="5">
        <v>8.15</v>
      </c>
      <c r="N123" s="5">
        <v>26.99</v>
      </c>
      <c r="O123" s="5">
        <v>38.613566666666671</v>
      </c>
      <c r="P123" s="5">
        <v>-76.673266666666677</v>
      </c>
      <c r="Q123" s="5">
        <v>61.344195519348389</v>
      </c>
      <c r="R123" s="5" t="s">
        <v>99</v>
      </c>
      <c r="T123" s="5" t="s">
        <v>100</v>
      </c>
      <c r="V123" s="5">
        <v>749.76</v>
      </c>
      <c r="W123" s="5">
        <v>0.39532800000000023</v>
      </c>
      <c r="X123" s="5">
        <v>3</v>
      </c>
      <c r="Y123" s="5">
        <v>1</v>
      </c>
      <c r="Z123" s="5">
        <v>1.8</v>
      </c>
    </row>
    <row r="124" spans="1:26">
      <c r="A124" s="5" t="s">
        <v>81</v>
      </c>
      <c r="B124" s="5" t="s">
        <v>238</v>
      </c>
      <c r="C124" s="5" t="s">
        <v>262</v>
      </c>
      <c r="D124" s="5">
        <v>2012</v>
      </c>
      <c r="E124" s="5" t="s">
        <v>43</v>
      </c>
      <c r="F124" s="5" t="s">
        <v>43</v>
      </c>
      <c r="G124" s="5" t="s">
        <v>15</v>
      </c>
      <c r="H124" s="5" t="s">
        <v>15</v>
      </c>
      <c r="I124" s="5" t="s">
        <v>15</v>
      </c>
      <c r="J124" s="6">
        <v>41144</v>
      </c>
      <c r="K124" s="5">
        <v>4.12</v>
      </c>
      <c r="L124" s="5">
        <v>4.99</v>
      </c>
      <c r="M124" s="5">
        <v>19.170000000000002</v>
      </c>
      <c r="N124" s="5">
        <v>26.99</v>
      </c>
      <c r="O124" s="5">
        <v>38.443216666666665</v>
      </c>
      <c r="P124" s="5">
        <v>-76.633650000000003</v>
      </c>
      <c r="Q124" s="5">
        <v>85.766654666957436</v>
      </c>
      <c r="R124" s="5" t="s">
        <v>133</v>
      </c>
      <c r="S124" s="5" t="s">
        <v>87</v>
      </c>
      <c r="T124" s="5" t="s">
        <v>134</v>
      </c>
      <c r="U124" s="5" t="s">
        <v>89</v>
      </c>
      <c r="V124" s="5">
        <v>113.6</v>
      </c>
      <c r="W124" s="5">
        <v>7.724800000000008E-2</v>
      </c>
      <c r="X124" s="5">
        <v>1</v>
      </c>
      <c r="Y124" s="5">
        <v>1</v>
      </c>
      <c r="Z124" s="5">
        <v>2.3333333333333335</v>
      </c>
    </row>
    <row r="125" spans="1:26">
      <c r="A125" s="5" t="s">
        <v>81</v>
      </c>
      <c r="B125" s="5" t="s">
        <v>238</v>
      </c>
      <c r="C125" s="5" t="s">
        <v>263</v>
      </c>
      <c r="D125" s="5">
        <v>2012</v>
      </c>
      <c r="E125" s="5" t="s">
        <v>43</v>
      </c>
      <c r="F125" s="5" t="s">
        <v>43</v>
      </c>
      <c r="G125" s="5" t="s">
        <v>15</v>
      </c>
      <c r="H125" s="5" t="s">
        <v>15</v>
      </c>
      <c r="I125" s="5" t="s">
        <v>15</v>
      </c>
      <c r="J125" s="6">
        <v>41144</v>
      </c>
      <c r="K125" s="5">
        <v>3.633</v>
      </c>
      <c r="L125" s="5">
        <v>5.85</v>
      </c>
      <c r="M125" s="5">
        <v>14.58</v>
      </c>
      <c r="N125" s="5">
        <v>27.2</v>
      </c>
      <c r="O125" s="5">
        <v>38.350233333333335</v>
      </c>
      <c r="P125" s="5">
        <v>-76.518933333333337</v>
      </c>
      <c r="Q125" s="5">
        <v>83.634313450519997</v>
      </c>
      <c r="R125" s="5" t="s">
        <v>86</v>
      </c>
      <c r="S125" s="5" t="s">
        <v>87</v>
      </c>
      <c r="T125" s="5" t="s">
        <v>88</v>
      </c>
      <c r="U125" s="5" t="s">
        <v>89</v>
      </c>
      <c r="V125" s="5">
        <v>0</v>
      </c>
      <c r="W125" s="5">
        <v>0</v>
      </c>
      <c r="X125" s="5">
        <v>1</v>
      </c>
      <c r="Y125" s="5">
        <v>1</v>
      </c>
      <c r="Z125" s="5">
        <v>1</v>
      </c>
    </row>
    <row r="126" spans="1:26">
      <c r="A126" s="5" t="s">
        <v>81</v>
      </c>
      <c r="B126" s="5" t="s">
        <v>238</v>
      </c>
      <c r="C126" s="5" t="s">
        <v>264</v>
      </c>
      <c r="D126" s="5">
        <v>2012</v>
      </c>
      <c r="E126" s="5" t="s">
        <v>43</v>
      </c>
      <c r="F126" s="5" t="s">
        <v>43</v>
      </c>
      <c r="G126" s="5" t="s">
        <v>15</v>
      </c>
      <c r="H126" s="5" t="s">
        <v>15</v>
      </c>
      <c r="I126" s="5" t="s">
        <v>15</v>
      </c>
      <c r="J126" s="6">
        <v>41144</v>
      </c>
      <c r="K126" s="5">
        <v>6.99</v>
      </c>
      <c r="L126" s="5">
        <v>3.52</v>
      </c>
      <c r="M126" s="5">
        <v>20.81</v>
      </c>
      <c r="N126" s="5">
        <v>27.17</v>
      </c>
      <c r="O126" s="5">
        <v>38.412283333333335</v>
      </c>
      <c r="P126" s="5">
        <v>-76.58711666666666</v>
      </c>
      <c r="Q126" s="5">
        <v>91.57834613187778</v>
      </c>
      <c r="R126" s="5" t="s">
        <v>133</v>
      </c>
      <c r="S126" s="5" t="s">
        <v>87</v>
      </c>
      <c r="T126" s="5" t="s">
        <v>134</v>
      </c>
      <c r="U126" s="5" t="s">
        <v>89</v>
      </c>
      <c r="V126" s="5">
        <v>204.48</v>
      </c>
      <c r="W126" s="5">
        <v>2.4992000000000084E-2</v>
      </c>
      <c r="X126" s="5">
        <v>1</v>
      </c>
      <c r="Y126" s="5">
        <v>1</v>
      </c>
      <c r="Z126" s="5">
        <v>1</v>
      </c>
    </row>
    <row r="127" spans="1:26">
      <c r="A127" s="5" t="s">
        <v>81</v>
      </c>
      <c r="B127" s="5" t="s">
        <v>265</v>
      </c>
      <c r="C127" s="5" t="s">
        <v>266</v>
      </c>
      <c r="D127" s="5">
        <v>2012</v>
      </c>
      <c r="E127" s="5" t="s">
        <v>28</v>
      </c>
      <c r="F127" s="5" t="s">
        <v>28</v>
      </c>
      <c r="G127" s="5" t="s">
        <v>131</v>
      </c>
      <c r="H127" s="5" t="s">
        <v>131</v>
      </c>
      <c r="I127" s="5" t="s">
        <v>18</v>
      </c>
      <c r="J127" s="6">
        <v>41138</v>
      </c>
      <c r="K127" s="5">
        <v>9.923</v>
      </c>
      <c r="L127" s="5">
        <v>9.81</v>
      </c>
      <c r="M127" s="5">
        <v>15</v>
      </c>
      <c r="N127" s="5">
        <v>27.19</v>
      </c>
      <c r="O127" s="5">
        <v>39.026476670000001</v>
      </c>
      <c r="P127" s="5">
        <v>-76.385388340000006</v>
      </c>
      <c r="Q127" s="5">
        <v>92.130869794170877</v>
      </c>
      <c r="R127" s="5" t="s">
        <v>86</v>
      </c>
      <c r="S127" s="5" t="s">
        <v>87</v>
      </c>
      <c r="T127" s="5" t="s">
        <v>88</v>
      </c>
      <c r="U127" s="5" t="s">
        <v>89</v>
      </c>
      <c r="V127" s="5">
        <v>45.44</v>
      </c>
      <c r="W127" s="5">
        <v>1.2496000000000009E-2</v>
      </c>
      <c r="X127" s="5">
        <v>1</v>
      </c>
      <c r="Y127" s="5">
        <v>1</v>
      </c>
      <c r="Z127" s="5">
        <v>1.3333333333333333</v>
      </c>
    </row>
    <row r="128" spans="1:26">
      <c r="A128" s="5" t="s">
        <v>81</v>
      </c>
      <c r="B128" s="5" t="s">
        <v>265</v>
      </c>
      <c r="C128" s="5" t="s">
        <v>267</v>
      </c>
      <c r="D128" s="5">
        <v>2012</v>
      </c>
      <c r="E128" s="5" t="s">
        <v>28</v>
      </c>
      <c r="F128" s="5" t="s">
        <v>28</v>
      </c>
      <c r="G128" s="5" t="s">
        <v>131</v>
      </c>
      <c r="H128" s="5" t="s">
        <v>131</v>
      </c>
      <c r="I128" s="5" t="s">
        <v>18</v>
      </c>
      <c r="J128" s="6">
        <v>41166</v>
      </c>
      <c r="K128" s="5">
        <v>1.71</v>
      </c>
      <c r="L128" s="5">
        <v>7.45</v>
      </c>
      <c r="M128" s="5">
        <v>12.87</v>
      </c>
      <c r="N128" s="5">
        <v>24.03</v>
      </c>
      <c r="O128" s="5">
        <v>39.036029999999997</v>
      </c>
      <c r="P128" s="5">
        <v>-76.24505001</v>
      </c>
      <c r="Q128" s="5">
        <v>1.5705117718269053</v>
      </c>
      <c r="R128" s="5" t="s">
        <v>86</v>
      </c>
      <c r="S128" s="5" t="s">
        <v>91</v>
      </c>
      <c r="T128" s="5" t="s">
        <v>88</v>
      </c>
      <c r="U128" s="5" t="s">
        <v>92</v>
      </c>
      <c r="V128" s="5">
        <v>204.48</v>
      </c>
      <c r="W128" s="5">
        <v>0.10678400000000016</v>
      </c>
      <c r="X128" s="5">
        <v>1</v>
      </c>
      <c r="Y128" s="5">
        <v>1</v>
      </c>
      <c r="Z128" s="5">
        <v>2</v>
      </c>
    </row>
    <row r="129" spans="1:26">
      <c r="A129" s="5" t="s">
        <v>81</v>
      </c>
      <c r="B129" s="5" t="s">
        <v>265</v>
      </c>
      <c r="C129" s="5" t="s">
        <v>268</v>
      </c>
      <c r="D129" s="5">
        <v>2012</v>
      </c>
      <c r="E129" s="5" t="s">
        <v>28</v>
      </c>
      <c r="F129" s="5" t="s">
        <v>28</v>
      </c>
      <c r="G129" s="5" t="s">
        <v>131</v>
      </c>
      <c r="H129" s="5" t="s">
        <v>131</v>
      </c>
      <c r="I129" s="5" t="s">
        <v>18</v>
      </c>
      <c r="J129" s="6">
        <v>41138</v>
      </c>
      <c r="K129" s="5">
        <v>6.2320000000000002</v>
      </c>
      <c r="L129" s="5">
        <v>1.18</v>
      </c>
      <c r="M129" s="5">
        <v>14.59</v>
      </c>
      <c r="N129" s="5">
        <v>27.26</v>
      </c>
      <c r="O129" s="5">
        <v>39.041535009999997</v>
      </c>
      <c r="P129" s="5">
        <v>-76.402593339999996</v>
      </c>
      <c r="Q129" s="5">
        <v>52.974892835273003</v>
      </c>
      <c r="R129" s="5" t="s">
        <v>86</v>
      </c>
      <c r="S129" s="5" t="s">
        <v>87</v>
      </c>
      <c r="T129" s="5" t="s">
        <v>88</v>
      </c>
      <c r="U129" s="5" t="s">
        <v>89</v>
      </c>
      <c r="V129" s="5">
        <v>840.6400000000001</v>
      </c>
      <c r="W129" s="5">
        <v>1.1757600000000006</v>
      </c>
      <c r="X129" s="5">
        <v>1</v>
      </c>
      <c r="Y129" s="5">
        <v>3</v>
      </c>
      <c r="Z129" s="5">
        <v>3</v>
      </c>
    </row>
    <row r="130" spans="1:26">
      <c r="A130" s="5" t="s">
        <v>81</v>
      </c>
      <c r="B130" s="5" t="s">
        <v>265</v>
      </c>
      <c r="C130" s="5" t="s">
        <v>269</v>
      </c>
      <c r="D130" s="5">
        <v>2012</v>
      </c>
      <c r="E130" s="5" t="s">
        <v>28</v>
      </c>
      <c r="F130" s="5" t="s">
        <v>28</v>
      </c>
      <c r="G130" s="5" t="s">
        <v>131</v>
      </c>
      <c r="H130" s="5" t="s">
        <v>131</v>
      </c>
      <c r="I130" s="5" t="s">
        <v>18</v>
      </c>
      <c r="J130" s="6">
        <v>41138</v>
      </c>
      <c r="K130" s="5">
        <v>1.371</v>
      </c>
      <c r="L130" s="5">
        <v>9.17</v>
      </c>
      <c r="M130" s="5">
        <v>10.210000000000001</v>
      </c>
      <c r="N130" s="5">
        <v>28.14</v>
      </c>
      <c r="O130" s="5">
        <v>39.076115000000001</v>
      </c>
      <c r="P130" s="5">
        <v>-76.421946669999997</v>
      </c>
      <c r="Q130" s="5">
        <v>2.0882521386192732</v>
      </c>
      <c r="R130" s="5" t="s">
        <v>99</v>
      </c>
      <c r="T130" s="5" t="s">
        <v>100</v>
      </c>
      <c r="V130" s="5">
        <v>1590.4</v>
      </c>
      <c r="W130" s="5">
        <v>1.9845920000000008</v>
      </c>
      <c r="X130" s="5">
        <v>5</v>
      </c>
      <c r="Y130" s="5">
        <v>3</v>
      </c>
      <c r="Z130" s="5">
        <v>4.2</v>
      </c>
    </row>
    <row r="131" spans="1:26">
      <c r="A131" s="5" t="s">
        <v>81</v>
      </c>
      <c r="B131" s="5" t="s">
        <v>265</v>
      </c>
      <c r="C131" s="5" t="s">
        <v>270</v>
      </c>
      <c r="D131" s="5">
        <v>2012</v>
      </c>
      <c r="E131" s="5" t="s">
        <v>28</v>
      </c>
      <c r="F131" s="5" t="s">
        <v>28</v>
      </c>
      <c r="G131" s="5" t="s">
        <v>131</v>
      </c>
      <c r="H131" s="5" t="s">
        <v>131</v>
      </c>
      <c r="I131" s="5" t="s">
        <v>18</v>
      </c>
      <c r="J131" s="6">
        <v>41166</v>
      </c>
      <c r="K131" s="5">
        <v>7.03</v>
      </c>
      <c r="L131" s="5">
        <v>1.66</v>
      </c>
      <c r="M131" s="5">
        <v>15.29</v>
      </c>
      <c r="N131" s="5">
        <v>25.34</v>
      </c>
      <c r="O131" s="5">
        <v>39.104475000000001</v>
      </c>
      <c r="P131" s="5">
        <v>-76.341956670000002</v>
      </c>
      <c r="Q131" s="5">
        <v>93.520364144824967</v>
      </c>
      <c r="R131" s="5" t="s">
        <v>86</v>
      </c>
      <c r="S131" s="5" t="s">
        <v>87</v>
      </c>
      <c r="T131" s="5" t="s">
        <v>88</v>
      </c>
      <c r="U131" s="5" t="s">
        <v>89</v>
      </c>
      <c r="V131" s="5">
        <v>249.92</v>
      </c>
      <c r="W131" s="5">
        <v>0.34307199999999999</v>
      </c>
      <c r="X131" s="5">
        <v>1</v>
      </c>
      <c r="Y131" s="5">
        <v>1</v>
      </c>
      <c r="Z131" s="5">
        <v>2.3333333333333335</v>
      </c>
    </row>
    <row r="132" spans="1:26">
      <c r="A132" s="5" t="s">
        <v>81</v>
      </c>
      <c r="B132" s="5" t="s">
        <v>265</v>
      </c>
      <c r="C132" s="5" t="s">
        <v>271</v>
      </c>
      <c r="D132" s="5">
        <v>2012</v>
      </c>
      <c r="E132" s="5" t="s">
        <v>28</v>
      </c>
      <c r="F132" s="5" t="s">
        <v>28</v>
      </c>
      <c r="G132" s="5" t="s">
        <v>131</v>
      </c>
      <c r="H132" s="5" t="s">
        <v>131</v>
      </c>
      <c r="I132" s="5" t="s">
        <v>18</v>
      </c>
      <c r="J132" s="6">
        <v>41166</v>
      </c>
      <c r="K132" s="5">
        <v>7.4</v>
      </c>
      <c r="L132" s="5">
        <v>1.29</v>
      </c>
      <c r="M132" s="5">
        <v>15.59</v>
      </c>
      <c r="N132" s="5">
        <v>25.42</v>
      </c>
      <c r="O132" s="5">
        <v>39.104978340000002</v>
      </c>
      <c r="P132" s="5">
        <v>-76.334620009999995</v>
      </c>
      <c r="Q132" s="5">
        <v>91.212531977129359</v>
      </c>
      <c r="R132" s="5" t="s">
        <v>86</v>
      </c>
      <c r="S132" s="5" t="s">
        <v>87</v>
      </c>
      <c r="T132" s="5" t="s">
        <v>88</v>
      </c>
      <c r="U132" s="5" t="s">
        <v>89</v>
      </c>
      <c r="V132" s="5">
        <v>227.2</v>
      </c>
      <c r="W132" s="5">
        <v>0.50892800000000005</v>
      </c>
      <c r="X132" s="5">
        <v>1</v>
      </c>
      <c r="Y132" s="5">
        <v>3</v>
      </c>
      <c r="Z132" s="5">
        <v>2.6666666666666665</v>
      </c>
    </row>
    <row r="133" spans="1:26">
      <c r="A133" s="5" t="s">
        <v>81</v>
      </c>
      <c r="B133" s="5" t="s">
        <v>265</v>
      </c>
      <c r="C133" s="5" t="s">
        <v>272</v>
      </c>
      <c r="D133" s="5">
        <v>2012</v>
      </c>
      <c r="E133" s="5" t="s">
        <v>28</v>
      </c>
      <c r="F133" s="5" t="s">
        <v>28</v>
      </c>
      <c r="G133" s="5" t="s">
        <v>131</v>
      </c>
      <c r="H133" s="5" t="s">
        <v>131</v>
      </c>
      <c r="I133" s="5" t="s">
        <v>18</v>
      </c>
      <c r="J133" s="6">
        <v>41166</v>
      </c>
      <c r="K133" s="5">
        <v>1.78</v>
      </c>
      <c r="L133" s="5">
        <v>7.25</v>
      </c>
      <c r="M133" s="5">
        <v>11.87</v>
      </c>
      <c r="N133" s="5">
        <v>24.31</v>
      </c>
      <c r="O133" s="5">
        <v>39.107595009999997</v>
      </c>
      <c r="P133" s="5">
        <v>-76.243430009999997</v>
      </c>
      <c r="Q133" s="5">
        <v>1.9388298054546222</v>
      </c>
      <c r="R133" s="5" t="s">
        <v>99</v>
      </c>
      <c r="T133" s="5" t="s">
        <v>100</v>
      </c>
      <c r="V133" s="5">
        <v>545.28000000000009</v>
      </c>
      <c r="W133" s="5">
        <v>0.46348800000000007</v>
      </c>
      <c r="X133" s="5">
        <v>3</v>
      </c>
      <c r="Y133" s="5">
        <v>1</v>
      </c>
      <c r="Z133" s="5">
        <v>3</v>
      </c>
    </row>
    <row r="134" spans="1:26">
      <c r="A134" s="5" t="s">
        <v>81</v>
      </c>
      <c r="B134" s="5" t="s">
        <v>265</v>
      </c>
      <c r="C134" s="5" t="s">
        <v>273</v>
      </c>
      <c r="D134" s="5">
        <v>2012</v>
      </c>
      <c r="E134" s="5" t="s">
        <v>28</v>
      </c>
      <c r="F134" s="5" t="s">
        <v>28</v>
      </c>
      <c r="G134" s="5" t="s">
        <v>131</v>
      </c>
      <c r="H134" s="5" t="s">
        <v>131</v>
      </c>
      <c r="I134" s="5" t="s">
        <v>18</v>
      </c>
      <c r="J134" s="6">
        <v>41166</v>
      </c>
      <c r="K134" s="5">
        <v>6.63</v>
      </c>
      <c r="L134" s="5">
        <v>2.38</v>
      </c>
      <c r="M134" s="5">
        <v>13.75</v>
      </c>
      <c r="N134" s="5">
        <v>25.06</v>
      </c>
      <c r="O134" s="5">
        <v>39.116286670000001</v>
      </c>
      <c r="P134" s="5">
        <v>-76.361581670000007</v>
      </c>
      <c r="Q134" s="5">
        <v>83.986203247731055</v>
      </c>
      <c r="R134" s="5" t="s">
        <v>86</v>
      </c>
      <c r="S134" s="5" t="s">
        <v>87</v>
      </c>
      <c r="T134" s="5" t="s">
        <v>88</v>
      </c>
      <c r="U134" s="5" t="s">
        <v>89</v>
      </c>
      <c r="V134" s="5">
        <v>340.8</v>
      </c>
      <c r="W134" s="5">
        <v>0.90311999999999981</v>
      </c>
      <c r="X134" s="5">
        <v>1</v>
      </c>
      <c r="Y134" s="5">
        <v>3</v>
      </c>
      <c r="Z134" s="5">
        <v>3.3333333333333335</v>
      </c>
    </row>
    <row r="135" spans="1:26">
      <c r="A135" s="5" t="s">
        <v>81</v>
      </c>
      <c r="B135" s="5" t="s">
        <v>265</v>
      </c>
      <c r="C135" s="5" t="s">
        <v>274</v>
      </c>
      <c r="D135" s="5">
        <v>2012</v>
      </c>
      <c r="E135" s="5" t="s">
        <v>28</v>
      </c>
      <c r="F135" s="5" t="s">
        <v>28</v>
      </c>
      <c r="G135" s="5" t="s">
        <v>131</v>
      </c>
      <c r="H135" s="5" t="s">
        <v>131</v>
      </c>
      <c r="I135" s="5" t="s">
        <v>18</v>
      </c>
      <c r="J135" s="6">
        <v>41164</v>
      </c>
      <c r="K135" s="5">
        <v>6.08</v>
      </c>
      <c r="L135" s="5">
        <v>4.33</v>
      </c>
      <c r="M135" s="5">
        <v>13.54</v>
      </c>
      <c r="N135" s="5">
        <v>25.05</v>
      </c>
      <c r="O135" s="5">
        <v>39.121099999999998</v>
      </c>
      <c r="P135" s="5">
        <v>-76.405600000000007</v>
      </c>
      <c r="Q135" s="5">
        <v>58.094369441976198</v>
      </c>
      <c r="R135" s="5" t="s">
        <v>86</v>
      </c>
      <c r="S135" s="5" t="s">
        <v>87</v>
      </c>
      <c r="T135" s="5" t="s">
        <v>88</v>
      </c>
      <c r="U135" s="5" t="s">
        <v>89</v>
      </c>
      <c r="V135" s="5">
        <v>568</v>
      </c>
      <c r="W135" s="5">
        <v>0.68273599999999979</v>
      </c>
      <c r="X135" s="5">
        <v>1</v>
      </c>
      <c r="Y135" s="5">
        <v>3</v>
      </c>
      <c r="Z135" s="5">
        <v>3</v>
      </c>
    </row>
    <row r="136" spans="1:26">
      <c r="A136" s="5" t="s">
        <v>81</v>
      </c>
      <c r="B136" s="5" t="s">
        <v>265</v>
      </c>
      <c r="C136" s="5" t="s">
        <v>275</v>
      </c>
      <c r="D136" s="5">
        <v>2012</v>
      </c>
      <c r="E136" s="5" t="s">
        <v>28</v>
      </c>
      <c r="F136" s="5" t="s">
        <v>28</v>
      </c>
      <c r="G136" s="5" t="s">
        <v>131</v>
      </c>
      <c r="H136" s="5" t="s">
        <v>131</v>
      </c>
      <c r="I136" s="5" t="s">
        <v>18</v>
      </c>
      <c r="J136" s="6">
        <v>41166</v>
      </c>
      <c r="K136" s="5">
        <v>6.95</v>
      </c>
      <c r="L136" s="5">
        <v>1.68</v>
      </c>
      <c r="M136" s="5">
        <v>16</v>
      </c>
      <c r="N136" s="5">
        <v>25.51</v>
      </c>
      <c r="O136" s="5">
        <v>39.130271669999999</v>
      </c>
      <c r="P136" s="5">
        <v>-76.344105010000007</v>
      </c>
      <c r="Q136" s="5">
        <v>92.373068654437319</v>
      </c>
      <c r="R136" s="5" t="s">
        <v>86</v>
      </c>
      <c r="S136" s="5" t="s">
        <v>87</v>
      </c>
      <c r="T136" s="5" t="s">
        <v>88</v>
      </c>
      <c r="U136" s="5" t="s">
        <v>89</v>
      </c>
      <c r="V136" s="5">
        <v>136.32</v>
      </c>
      <c r="W136" s="5">
        <v>0.117008</v>
      </c>
      <c r="X136" s="5">
        <v>1</v>
      </c>
      <c r="Y136" s="5">
        <v>1</v>
      </c>
      <c r="Z136" s="5">
        <v>2.3333333333333335</v>
      </c>
    </row>
    <row r="137" spans="1:26">
      <c r="A137" s="5" t="s">
        <v>81</v>
      </c>
      <c r="B137" s="5" t="s">
        <v>265</v>
      </c>
      <c r="C137" s="5" t="s">
        <v>276</v>
      </c>
      <c r="D137" s="5">
        <v>2012</v>
      </c>
      <c r="E137" s="5" t="s">
        <v>28</v>
      </c>
      <c r="F137" s="5" t="s">
        <v>28</v>
      </c>
      <c r="G137" s="5" t="s">
        <v>131</v>
      </c>
      <c r="H137" s="5" t="s">
        <v>131</v>
      </c>
      <c r="I137" s="5" t="s">
        <v>18</v>
      </c>
      <c r="J137" s="6">
        <v>41164</v>
      </c>
      <c r="K137" s="5">
        <v>7.05</v>
      </c>
      <c r="L137" s="5">
        <v>3.43</v>
      </c>
      <c r="M137" s="5">
        <v>13.4</v>
      </c>
      <c r="N137" s="5">
        <v>25.25</v>
      </c>
      <c r="O137" s="5">
        <v>39.144283333333334</v>
      </c>
      <c r="P137" s="5">
        <v>-76.393200000000007</v>
      </c>
      <c r="Q137" s="5">
        <v>78.466213563522047</v>
      </c>
      <c r="R137" s="5" t="s">
        <v>86</v>
      </c>
      <c r="S137" s="5" t="s">
        <v>87</v>
      </c>
      <c r="T137" s="5" t="s">
        <v>88</v>
      </c>
      <c r="U137" s="5" t="s">
        <v>89</v>
      </c>
      <c r="V137" s="5">
        <v>204.48</v>
      </c>
      <c r="W137" s="5">
        <v>0.20788799999999999</v>
      </c>
      <c r="X137" s="5">
        <v>1</v>
      </c>
      <c r="Y137" s="5">
        <v>1</v>
      </c>
      <c r="Z137" s="5">
        <v>2</v>
      </c>
    </row>
    <row r="138" spans="1:26">
      <c r="A138" s="5" t="s">
        <v>81</v>
      </c>
      <c r="B138" s="5" t="s">
        <v>265</v>
      </c>
      <c r="C138" s="5" t="s">
        <v>277</v>
      </c>
      <c r="D138" s="5">
        <v>2012</v>
      </c>
      <c r="E138" s="5" t="s">
        <v>28</v>
      </c>
      <c r="F138" s="5" t="s">
        <v>28</v>
      </c>
      <c r="G138" s="5" t="s">
        <v>131</v>
      </c>
      <c r="H138" s="5" t="s">
        <v>131</v>
      </c>
      <c r="I138" s="5" t="s">
        <v>18</v>
      </c>
      <c r="J138" s="6">
        <v>41164</v>
      </c>
      <c r="K138" s="5">
        <v>5.99</v>
      </c>
      <c r="L138" s="5">
        <v>1.34</v>
      </c>
      <c r="M138" s="5">
        <v>16.34</v>
      </c>
      <c r="N138" s="5">
        <v>25.76</v>
      </c>
      <c r="O138" s="5">
        <v>39.16813333333333</v>
      </c>
      <c r="P138" s="5">
        <v>-76.332866666666661</v>
      </c>
      <c r="Q138" s="5">
        <v>91.244282647251055</v>
      </c>
      <c r="R138" s="5" t="s">
        <v>86</v>
      </c>
      <c r="S138" s="5" t="s">
        <v>87</v>
      </c>
      <c r="T138" s="5" t="s">
        <v>88</v>
      </c>
      <c r="U138" s="5" t="s">
        <v>89</v>
      </c>
      <c r="V138" s="5">
        <v>840.64</v>
      </c>
      <c r="W138" s="5">
        <v>1.6778720000000003</v>
      </c>
      <c r="X138" s="5">
        <v>1</v>
      </c>
      <c r="Y138" s="5">
        <v>3</v>
      </c>
      <c r="Z138" s="5">
        <v>3.3333333333333335</v>
      </c>
    </row>
    <row r="139" spans="1:26">
      <c r="A139" s="5" t="s">
        <v>81</v>
      </c>
      <c r="B139" s="5" t="s">
        <v>265</v>
      </c>
      <c r="C139" s="5" t="s">
        <v>278</v>
      </c>
      <c r="D139" s="5">
        <v>2012</v>
      </c>
      <c r="E139" s="5" t="s">
        <v>28</v>
      </c>
      <c r="F139" s="5" t="s">
        <v>28</v>
      </c>
      <c r="G139" s="5" t="s">
        <v>131</v>
      </c>
      <c r="H139" s="5" t="s">
        <v>131</v>
      </c>
      <c r="I139" s="5" t="s">
        <v>18</v>
      </c>
      <c r="J139" s="6">
        <v>41164</v>
      </c>
      <c r="K139" s="5">
        <v>5.03</v>
      </c>
      <c r="L139" s="5">
        <v>6.77</v>
      </c>
      <c r="M139" s="5">
        <v>10.31</v>
      </c>
      <c r="N139" s="5">
        <v>24.21</v>
      </c>
      <c r="O139" s="5">
        <v>39.204416666666667</v>
      </c>
      <c r="P139" s="5">
        <v>-76.37266666666666</v>
      </c>
      <c r="Q139" s="5">
        <v>79.743957001314115</v>
      </c>
      <c r="R139" s="5" t="s">
        <v>99</v>
      </c>
      <c r="T139" s="5" t="s">
        <v>100</v>
      </c>
      <c r="V139" s="5">
        <v>522.56000000000006</v>
      </c>
      <c r="W139" s="5">
        <v>1.8789440000000002</v>
      </c>
      <c r="X139" s="5">
        <v>3</v>
      </c>
      <c r="Y139" s="5">
        <v>3</v>
      </c>
      <c r="Z139" s="5">
        <v>3.8</v>
      </c>
    </row>
    <row r="140" spans="1:26">
      <c r="A140" s="5" t="s">
        <v>81</v>
      </c>
      <c r="B140" s="5" t="s">
        <v>265</v>
      </c>
      <c r="C140" s="5" t="s">
        <v>279</v>
      </c>
      <c r="D140" s="5">
        <v>2012</v>
      </c>
      <c r="E140" s="5" t="s">
        <v>28</v>
      </c>
      <c r="F140" s="5" t="s">
        <v>28</v>
      </c>
      <c r="G140" s="5" t="s">
        <v>131</v>
      </c>
      <c r="H140" s="5" t="s">
        <v>131</v>
      </c>
      <c r="I140" s="5" t="s">
        <v>18</v>
      </c>
      <c r="J140" s="6">
        <v>41164</v>
      </c>
      <c r="K140" s="5">
        <v>4.97</v>
      </c>
      <c r="L140" s="5">
        <v>6.54</v>
      </c>
      <c r="M140" s="5">
        <v>10.119999999999999</v>
      </c>
      <c r="N140" s="5">
        <v>24.55</v>
      </c>
      <c r="O140" s="5">
        <v>39.216166666666666</v>
      </c>
      <c r="P140" s="5">
        <v>-76.387883333333335</v>
      </c>
      <c r="Q140" s="5">
        <v>83.317819688485955</v>
      </c>
      <c r="R140" s="5" t="s">
        <v>99</v>
      </c>
      <c r="T140" s="5" t="s">
        <v>100</v>
      </c>
      <c r="V140" s="5">
        <v>45.44</v>
      </c>
      <c r="W140" s="5">
        <v>0.41577600000000009</v>
      </c>
      <c r="X140" s="5">
        <v>1</v>
      </c>
      <c r="Y140" s="5">
        <v>1</v>
      </c>
      <c r="Z140" s="5">
        <v>2.2000000000000002</v>
      </c>
    </row>
    <row r="141" spans="1:26">
      <c r="A141" s="5" t="s">
        <v>81</v>
      </c>
      <c r="B141" s="5" t="s">
        <v>265</v>
      </c>
      <c r="C141" s="5" t="s">
        <v>280</v>
      </c>
      <c r="D141" s="5">
        <v>2012</v>
      </c>
      <c r="E141" s="5" t="s">
        <v>27</v>
      </c>
      <c r="F141" s="5" t="s">
        <v>27</v>
      </c>
      <c r="G141" s="5" t="s">
        <v>131</v>
      </c>
      <c r="H141" s="5" t="s">
        <v>131</v>
      </c>
      <c r="I141" s="5" t="s">
        <v>18</v>
      </c>
      <c r="J141" s="6">
        <v>41164</v>
      </c>
      <c r="K141" s="5">
        <v>4.96</v>
      </c>
      <c r="L141" s="5">
        <v>7.03</v>
      </c>
      <c r="M141" s="5">
        <v>8.5</v>
      </c>
      <c r="N141" s="5">
        <v>23.95</v>
      </c>
      <c r="O141" s="5">
        <v>39.245350000000002</v>
      </c>
      <c r="P141" s="5">
        <v>-76.322699999999998</v>
      </c>
      <c r="Q141" s="5">
        <v>89.792413014673357</v>
      </c>
      <c r="R141" s="5" t="s">
        <v>99</v>
      </c>
      <c r="T141" s="5" t="s">
        <v>100</v>
      </c>
      <c r="V141" s="5">
        <v>499.84000000000003</v>
      </c>
      <c r="W141" s="5">
        <v>39.80771199999986</v>
      </c>
      <c r="X141" s="5">
        <v>1</v>
      </c>
      <c r="Y141" s="5">
        <v>1</v>
      </c>
      <c r="Z141" s="5">
        <v>3</v>
      </c>
    </row>
    <row r="142" spans="1:26">
      <c r="A142" s="5" t="s">
        <v>81</v>
      </c>
      <c r="B142" s="5" t="s">
        <v>265</v>
      </c>
      <c r="C142" s="5" t="s">
        <v>281</v>
      </c>
      <c r="D142" s="5">
        <v>2012</v>
      </c>
      <c r="E142" s="5" t="s">
        <v>27</v>
      </c>
      <c r="F142" s="5" t="s">
        <v>27</v>
      </c>
      <c r="G142" s="5" t="s">
        <v>131</v>
      </c>
      <c r="H142" s="5" t="s">
        <v>131</v>
      </c>
      <c r="I142" s="5" t="s">
        <v>18</v>
      </c>
      <c r="J142" s="6">
        <v>41168</v>
      </c>
      <c r="K142" s="5">
        <v>1.82</v>
      </c>
      <c r="L142" s="5">
        <v>7.37</v>
      </c>
      <c r="M142" s="5">
        <v>7.31</v>
      </c>
      <c r="N142" s="5">
        <v>22.79</v>
      </c>
      <c r="O142" s="5">
        <v>39.296766669999997</v>
      </c>
      <c r="P142" s="5">
        <v>-76.319900009999998</v>
      </c>
      <c r="Q142" s="5">
        <v>1.3823369202152511</v>
      </c>
      <c r="R142" s="5" t="s">
        <v>99</v>
      </c>
      <c r="T142" s="5" t="s">
        <v>100</v>
      </c>
      <c r="V142" s="5">
        <v>886.08000000000015</v>
      </c>
      <c r="W142" s="5">
        <v>1.2166560000000002</v>
      </c>
      <c r="X142" s="5">
        <v>3</v>
      </c>
      <c r="Y142" s="5">
        <v>3</v>
      </c>
      <c r="Z142" s="5">
        <v>3.4</v>
      </c>
    </row>
    <row r="143" spans="1:26">
      <c r="A143" s="5" t="s">
        <v>81</v>
      </c>
      <c r="B143" s="5" t="s">
        <v>265</v>
      </c>
      <c r="C143" s="5" t="s">
        <v>282</v>
      </c>
      <c r="D143" s="5">
        <v>2012</v>
      </c>
      <c r="E143" s="5" t="s">
        <v>27</v>
      </c>
      <c r="F143" s="5" t="s">
        <v>27</v>
      </c>
      <c r="G143" s="5" t="s">
        <v>131</v>
      </c>
      <c r="H143" s="5" t="s">
        <v>131</v>
      </c>
      <c r="I143" s="5" t="s">
        <v>18</v>
      </c>
      <c r="J143" s="6">
        <v>41168</v>
      </c>
      <c r="K143" s="5">
        <v>3.57</v>
      </c>
      <c r="L143" s="5">
        <v>6.62</v>
      </c>
      <c r="M143" s="5">
        <v>6.82</v>
      </c>
      <c r="N143" s="5">
        <v>23.44</v>
      </c>
      <c r="O143" s="5">
        <v>39.324351669999999</v>
      </c>
      <c r="P143" s="5">
        <v>-76.182570010000006</v>
      </c>
      <c r="Q143" s="5">
        <v>79.774307980224108</v>
      </c>
      <c r="R143" s="5" t="s">
        <v>99</v>
      </c>
      <c r="T143" s="5" t="s">
        <v>100</v>
      </c>
      <c r="V143" s="5">
        <v>1181.44</v>
      </c>
      <c r="W143" s="5">
        <v>61.805216000000094</v>
      </c>
      <c r="X143" s="5">
        <v>3</v>
      </c>
      <c r="Y143" s="5">
        <v>1</v>
      </c>
      <c r="Z143" s="5">
        <v>3</v>
      </c>
    </row>
    <row r="144" spans="1:26">
      <c r="A144" s="5" t="s">
        <v>81</v>
      </c>
      <c r="B144" s="5" t="s">
        <v>265</v>
      </c>
      <c r="C144" s="5" t="s">
        <v>283</v>
      </c>
      <c r="D144" s="5">
        <v>2012</v>
      </c>
      <c r="E144" s="5" t="s">
        <v>26</v>
      </c>
      <c r="F144" s="5" t="s">
        <v>26</v>
      </c>
      <c r="G144" s="5" t="s">
        <v>131</v>
      </c>
      <c r="H144" s="5" t="s">
        <v>131</v>
      </c>
      <c r="I144" s="5" t="s">
        <v>18</v>
      </c>
      <c r="J144" s="6">
        <v>41168</v>
      </c>
      <c r="K144" s="5">
        <v>2.2400000000000002</v>
      </c>
      <c r="L144" s="5">
        <v>7.97</v>
      </c>
      <c r="M144" s="5">
        <v>2.65</v>
      </c>
      <c r="N144" s="5">
        <v>23.38</v>
      </c>
      <c r="O144" s="5">
        <v>39.424273339999999</v>
      </c>
      <c r="P144" s="5">
        <v>-76.113681670000005</v>
      </c>
      <c r="Q144" s="5">
        <v>3.7347509685358089</v>
      </c>
      <c r="R144" s="5" t="s">
        <v>87</v>
      </c>
      <c r="T144" s="5" t="s">
        <v>119</v>
      </c>
      <c r="V144" s="5">
        <v>1726.72</v>
      </c>
      <c r="W144" s="5">
        <v>32.74747199999991</v>
      </c>
      <c r="X144" s="5">
        <v>5</v>
      </c>
      <c r="Z144" s="5">
        <v>3.3333333333333335</v>
      </c>
    </row>
    <row r="145" spans="1:26">
      <c r="A145" s="5" t="s">
        <v>81</v>
      </c>
      <c r="B145" s="5" t="s">
        <v>265</v>
      </c>
      <c r="C145" s="5" t="s">
        <v>284</v>
      </c>
      <c r="D145" s="5">
        <v>2012</v>
      </c>
      <c r="E145" s="5" t="s">
        <v>26</v>
      </c>
      <c r="F145" s="5" t="s">
        <v>26</v>
      </c>
      <c r="G145" s="5" t="s">
        <v>131</v>
      </c>
      <c r="H145" s="5" t="s">
        <v>131</v>
      </c>
      <c r="I145" s="5" t="s">
        <v>18</v>
      </c>
      <c r="J145" s="6">
        <v>41172</v>
      </c>
      <c r="K145" s="5">
        <v>1.53</v>
      </c>
      <c r="L145" s="5">
        <v>7.38</v>
      </c>
      <c r="M145" s="5">
        <v>1.62</v>
      </c>
      <c r="N145" s="5">
        <v>21.93</v>
      </c>
      <c r="O145" s="5">
        <v>39.425513340000002</v>
      </c>
      <c r="P145" s="5">
        <v>-76.00420167</v>
      </c>
      <c r="Q145" s="5">
        <v>0.50500249530667629</v>
      </c>
      <c r="R145" s="5" t="s">
        <v>87</v>
      </c>
      <c r="T145" s="5" t="s">
        <v>119</v>
      </c>
      <c r="V145" s="5">
        <v>1249.5999999999999</v>
      </c>
      <c r="W145" s="5">
        <v>8.4063999999999986E-2</v>
      </c>
      <c r="X145" s="5">
        <v>5</v>
      </c>
      <c r="Z145" s="5">
        <v>2.2000000000000002</v>
      </c>
    </row>
    <row r="146" spans="1:26">
      <c r="A146" s="5" t="s">
        <v>81</v>
      </c>
      <c r="B146" s="5" t="s">
        <v>265</v>
      </c>
      <c r="C146" s="5" t="s">
        <v>285</v>
      </c>
      <c r="D146" s="5">
        <v>2012</v>
      </c>
      <c r="E146" s="5" t="s">
        <v>26</v>
      </c>
      <c r="F146" s="5" t="s">
        <v>26</v>
      </c>
      <c r="G146" s="5" t="s">
        <v>131</v>
      </c>
      <c r="H146" s="5" t="s">
        <v>131</v>
      </c>
      <c r="I146" s="5" t="s">
        <v>18</v>
      </c>
      <c r="J146" s="6">
        <v>41172</v>
      </c>
      <c r="K146" s="5">
        <v>3.99</v>
      </c>
      <c r="L146" s="5">
        <v>7.49</v>
      </c>
      <c r="M146" s="5">
        <v>0.45</v>
      </c>
      <c r="N146" s="5">
        <v>21.85</v>
      </c>
      <c r="O146" s="5">
        <v>39.444335000000002</v>
      </c>
      <c r="P146" s="5">
        <v>-76.041206669999994</v>
      </c>
      <c r="Q146" s="5">
        <v>49.118524545701206</v>
      </c>
      <c r="R146" s="5" t="s">
        <v>91</v>
      </c>
      <c r="T146" s="5" t="s">
        <v>231</v>
      </c>
      <c r="V146" s="5">
        <v>2044.8</v>
      </c>
      <c r="W146" s="5">
        <v>47.766527999999958</v>
      </c>
      <c r="X146" s="5">
        <v>5</v>
      </c>
      <c r="Z146" s="5">
        <v>3</v>
      </c>
    </row>
    <row r="147" spans="1:26">
      <c r="A147" s="5" t="s">
        <v>81</v>
      </c>
      <c r="B147" s="5" t="s">
        <v>265</v>
      </c>
      <c r="C147" s="5" t="s">
        <v>286</v>
      </c>
      <c r="D147" s="5">
        <v>2012</v>
      </c>
      <c r="E147" s="5" t="s">
        <v>26</v>
      </c>
      <c r="F147" s="5" t="s">
        <v>26</v>
      </c>
      <c r="G147" s="5" t="s">
        <v>131</v>
      </c>
      <c r="H147" s="5" t="s">
        <v>131</v>
      </c>
      <c r="I147" s="5" t="s">
        <v>18</v>
      </c>
      <c r="J147" s="6">
        <v>41172</v>
      </c>
      <c r="K147" s="5">
        <v>1.77</v>
      </c>
      <c r="L147" s="5">
        <v>7.68</v>
      </c>
      <c r="M147" s="5">
        <v>0.16</v>
      </c>
      <c r="N147" s="5">
        <v>21.86</v>
      </c>
      <c r="O147" s="5">
        <v>39.489539999999998</v>
      </c>
      <c r="P147" s="5">
        <v>-76.093446670000006</v>
      </c>
      <c r="Q147" s="5">
        <v>40.860335901884604</v>
      </c>
      <c r="R147" s="5" t="s">
        <v>91</v>
      </c>
      <c r="T147" s="5" t="s">
        <v>231</v>
      </c>
      <c r="V147" s="5">
        <v>1340.48</v>
      </c>
      <c r="W147" s="5">
        <v>0.83950399999999992</v>
      </c>
      <c r="X147" s="5">
        <v>5</v>
      </c>
      <c r="Z147" s="5">
        <v>3</v>
      </c>
    </row>
    <row r="148" spans="1:26">
      <c r="A148" s="5" t="s">
        <v>81</v>
      </c>
      <c r="B148" s="5" t="s">
        <v>265</v>
      </c>
      <c r="C148" s="5" t="s">
        <v>287</v>
      </c>
      <c r="D148" s="5">
        <v>2012</v>
      </c>
      <c r="E148" s="5" t="s">
        <v>26</v>
      </c>
      <c r="F148" s="5" t="s">
        <v>26</v>
      </c>
      <c r="G148" s="5" t="s">
        <v>131</v>
      </c>
      <c r="H148" s="5" t="s">
        <v>131</v>
      </c>
      <c r="I148" s="5" t="s">
        <v>18</v>
      </c>
      <c r="J148" s="6">
        <v>41172</v>
      </c>
      <c r="K148" s="5">
        <v>0.93500000000000005</v>
      </c>
      <c r="L148" s="5">
        <v>10.28</v>
      </c>
      <c r="M148" s="5">
        <v>0.17</v>
      </c>
      <c r="N148" s="5">
        <v>21.63</v>
      </c>
      <c r="O148" s="5">
        <v>39.517043340000001</v>
      </c>
      <c r="P148" s="5">
        <v>-76.023698339999996</v>
      </c>
      <c r="Q148" s="5">
        <v>19.513229416980383</v>
      </c>
      <c r="R148" s="5" t="s">
        <v>91</v>
      </c>
      <c r="T148" s="5" t="s">
        <v>231</v>
      </c>
      <c r="V148" s="5">
        <v>2226.56</v>
      </c>
      <c r="W148" s="5">
        <v>0.34034220895522427</v>
      </c>
      <c r="X148" s="5">
        <v>5</v>
      </c>
      <c r="Z148" s="5">
        <v>3</v>
      </c>
    </row>
    <row r="149" spans="1:26">
      <c r="A149" s="5" t="s">
        <v>81</v>
      </c>
      <c r="B149" s="5" t="s">
        <v>265</v>
      </c>
      <c r="C149" s="5" t="s">
        <v>288</v>
      </c>
      <c r="D149" s="5">
        <v>2012</v>
      </c>
      <c r="E149" s="5" t="s">
        <v>26</v>
      </c>
      <c r="F149" s="5" t="s">
        <v>26</v>
      </c>
      <c r="G149" s="5" t="s">
        <v>131</v>
      </c>
      <c r="H149" s="5" t="s">
        <v>131</v>
      </c>
      <c r="I149" s="5" t="s">
        <v>18</v>
      </c>
      <c r="J149" s="6">
        <v>41172</v>
      </c>
      <c r="K149" s="5">
        <v>0.43</v>
      </c>
      <c r="L149" s="5">
        <v>7.44</v>
      </c>
      <c r="M149" s="5">
        <v>0.16</v>
      </c>
      <c r="N149" s="5">
        <v>21.57</v>
      </c>
      <c r="O149" s="5">
        <v>39.524385000000002</v>
      </c>
      <c r="P149" s="5">
        <v>-76.090710009999995</v>
      </c>
      <c r="Q149" s="5">
        <v>21.991000741996604</v>
      </c>
      <c r="R149" s="5" t="s">
        <v>91</v>
      </c>
      <c r="T149" s="5" t="s">
        <v>231</v>
      </c>
      <c r="V149" s="5">
        <v>4793.9199999999983</v>
      </c>
      <c r="W149" s="5">
        <v>0.74149320481927683</v>
      </c>
      <c r="X149" s="5">
        <v>3</v>
      </c>
      <c r="Z149" s="5">
        <v>3</v>
      </c>
    </row>
    <row r="150" spans="1:26">
      <c r="A150" s="5" t="s">
        <v>81</v>
      </c>
      <c r="B150" s="5" t="s">
        <v>265</v>
      </c>
      <c r="C150" s="5" t="s">
        <v>289</v>
      </c>
      <c r="D150" s="5">
        <v>2012</v>
      </c>
      <c r="E150" s="5" t="s">
        <v>290</v>
      </c>
      <c r="F150" s="5" t="s">
        <v>290</v>
      </c>
      <c r="G150" s="5" t="s">
        <v>291</v>
      </c>
      <c r="H150" s="5" t="s">
        <v>110</v>
      </c>
      <c r="I150" s="5" t="s">
        <v>292</v>
      </c>
      <c r="J150" s="6">
        <v>41172</v>
      </c>
      <c r="K150" s="5">
        <v>2.3889999999999998</v>
      </c>
      <c r="L150" s="5">
        <v>9.66</v>
      </c>
      <c r="M150" s="5">
        <v>0.16</v>
      </c>
      <c r="N150" s="5">
        <v>21.47</v>
      </c>
      <c r="O150" s="5">
        <v>39.561554999999998</v>
      </c>
      <c r="P150" s="5">
        <v>-75.985373339999995</v>
      </c>
      <c r="Q150" s="5">
        <v>90.360367527146806</v>
      </c>
      <c r="R150" s="5" t="s">
        <v>91</v>
      </c>
      <c r="T150" s="5" t="s">
        <v>231</v>
      </c>
      <c r="V150" s="5">
        <v>113.6</v>
      </c>
      <c r="W150" s="5">
        <v>1.2495999999999853E-2</v>
      </c>
      <c r="X150" s="5">
        <v>1</v>
      </c>
      <c r="Z150" s="5">
        <v>2</v>
      </c>
    </row>
    <row r="151" spans="1:26">
      <c r="A151" s="5" t="s">
        <v>81</v>
      </c>
      <c r="B151" s="5" t="s">
        <v>265</v>
      </c>
      <c r="C151" s="5" t="s">
        <v>293</v>
      </c>
      <c r="D151" s="5">
        <v>2012</v>
      </c>
      <c r="E151" s="5" t="s">
        <v>27</v>
      </c>
      <c r="F151" s="5" t="s">
        <v>27</v>
      </c>
      <c r="G151" s="5" t="s">
        <v>131</v>
      </c>
      <c r="H151" s="5" t="s">
        <v>131</v>
      </c>
      <c r="I151" s="5" t="s">
        <v>18</v>
      </c>
      <c r="J151" s="6">
        <v>41164</v>
      </c>
      <c r="K151" s="5">
        <v>4.03</v>
      </c>
      <c r="L151" s="5">
        <v>5.93</v>
      </c>
      <c r="M151" s="5">
        <v>9.4600000000000009</v>
      </c>
      <c r="N151" s="5">
        <v>24.28</v>
      </c>
      <c r="O151" s="5">
        <v>39.215733333333333</v>
      </c>
      <c r="P151" s="5">
        <v>-76.296499999999995</v>
      </c>
      <c r="Q151" s="5">
        <v>6.1192795286888551</v>
      </c>
      <c r="R151" s="5" t="s">
        <v>99</v>
      </c>
      <c r="T151" s="5" t="s">
        <v>100</v>
      </c>
      <c r="V151" s="5">
        <v>1340.48</v>
      </c>
      <c r="W151" s="5">
        <v>0.26468800000000003</v>
      </c>
      <c r="X151" s="5">
        <v>3</v>
      </c>
      <c r="Y151" s="5">
        <v>1</v>
      </c>
      <c r="Z151" s="5">
        <v>2.6</v>
      </c>
    </row>
    <row r="152" spans="1:26">
      <c r="A152" s="5" t="s">
        <v>294</v>
      </c>
      <c r="B152" s="5" t="s">
        <v>295</v>
      </c>
      <c r="C152" s="5" t="s">
        <v>296</v>
      </c>
      <c r="D152" s="5">
        <v>2012</v>
      </c>
      <c r="E152" s="5" t="s">
        <v>39</v>
      </c>
      <c r="G152" s="5" t="s">
        <v>297</v>
      </c>
      <c r="H152" s="5" t="s">
        <v>297</v>
      </c>
      <c r="I152" s="5" t="s">
        <v>9</v>
      </c>
      <c r="J152" s="6">
        <v>41127</v>
      </c>
      <c r="K152" s="5">
        <v>1.1000000000000001</v>
      </c>
      <c r="L152" s="5">
        <v>5</v>
      </c>
      <c r="M152" s="5">
        <v>22.8</v>
      </c>
      <c r="N152" s="5">
        <v>28.5</v>
      </c>
      <c r="O152" s="5">
        <v>37.019019</v>
      </c>
      <c r="P152" s="5">
        <v>-76.311267999999998</v>
      </c>
      <c r="Q152" s="5">
        <v>28.52</v>
      </c>
      <c r="R152" s="5" t="s">
        <v>133</v>
      </c>
      <c r="S152" s="5" t="s">
        <v>91</v>
      </c>
      <c r="T152" s="5" t="s">
        <v>134</v>
      </c>
      <c r="U152" s="5" t="s">
        <v>92</v>
      </c>
      <c r="V152" s="5">
        <v>8954.5454545454559</v>
      </c>
      <c r="W152" s="5">
        <v>1.0227272727272725</v>
      </c>
      <c r="X152" s="5">
        <v>1</v>
      </c>
      <c r="Y152" s="5">
        <v>3</v>
      </c>
      <c r="Z152" s="5">
        <v>2.6666666666666665</v>
      </c>
    </row>
    <row r="153" spans="1:26">
      <c r="A153" s="5" t="s">
        <v>294</v>
      </c>
      <c r="B153" s="5" t="s">
        <v>295</v>
      </c>
      <c r="C153" s="5" t="s">
        <v>298</v>
      </c>
      <c r="D153" s="5">
        <v>2012</v>
      </c>
      <c r="E153" s="5" t="s">
        <v>39</v>
      </c>
      <c r="G153" s="5" t="s">
        <v>297</v>
      </c>
      <c r="H153" s="5" t="s">
        <v>297</v>
      </c>
      <c r="I153" s="5" t="s">
        <v>9</v>
      </c>
      <c r="J153" s="6">
        <v>41127</v>
      </c>
      <c r="K153" s="5">
        <v>0.8</v>
      </c>
      <c r="L153" s="5">
        <v>6</v>
      </c>
      <c r="M153" s="5">
        <v>22.5</v>
      </c>
      <c r="N153" s="5">
        <v>28.5</v>
      </c>
      <c r="O153" s="5">
        <v>37.020685</v>
      </c>
      <c r="P153" s="5">
        <v>-76.304918999999998</v>
      </c>
      <c r="Q153" s="5">
        <v>10.02</v>
      </c>
      <c r="R153" s="5" t="s">
        <v>133</v>
      </c>
      <c r="S153" s="5" t="s">
        <v>91</v>
      </c>
      <c r="T153" s="5" t="s">
        <v>134</v>
      </c>
      <c r="U153" s="5" t="s">
        <v>92</v>
      </c>
      <c r="V153" s="5">
        <v>5181.818181818182</v>
      </c>
      <c r="W153" s="5">
        <v>0.8181818181818179</v>
      </c>
      <c r="X153" s="5">
        <v>3</v>
      </c>
      <c r="Y153" s="5">
        <v>1</v>
      </c>
      <c r="Z153" s="5">
        <v>3</v>
      </c>
    </row>
    <row r="154" spans="1:26">
      <c r="A154" s="5" t="s">
        <v>294</v>
      </c>
      <c r="B154" s="5" t="s">
        <v>295</v>
      </c>
      <c r="C154" s="5" t="s">
        <v>299</v>
      </c>
      <c r="D154" s="5">
        <v>2012</v>
      </c>
      <c r="E154" s="5" t="s">
        <v>39</v>
      </c>
      <c r="G154" s="5" t="s">
        <v>297</v>
      </c>
      <c r="H154" s="5" t="s">
        <v>297</v>
      </c>
      <c r="I154" s="5" t="s">
        <v>9</v>
      </c>
      <c r="J154" s="6">
        <v>41127</v>
      </c>
      <c r="K154" s="5">
        <v>5.9</v>
      </c>
      <c r="L154" s="5">
        <v>5.2</v>
      </c>
      <c r="M154" s="5">
        <v>21.8</v>
      </c>
      <c r="N154" s="5">
        <v>28.5</v>
      </c>
      <c r="O154" s="5">
        <v>36.938357000000003</v>
      </c>
      <c r="P154" s="5">
        <v>-76.351127000000005</v>
      </c>
      <c r="Q154" s="5">
        <v>38.4</v>
      </c>
      <c r="R154" s="5" t="s">
        <v>133</v>
      </c>
      <c r="S154" s="5" t="s">
        <v>91</v>
      </c>
      <c r="T154" s="5" t="s">
        <v>134</v>
      </c>
      <c r="U154" s="5" t="s">
        <v>92</v>
      </c>
      <c r="V154" s="5">
        <v>2999.9999999999991</v>
      </c>
      <c r="W154" s="5">
        <v>0.86363636363636354</v>
      </c>
      <c r="X154" s="5">
        <v>3</v>
      </c>
      <c r="Y154" s="5">
        <v>1</v>
      </c>
      <c r="Z154" s="5">
        <v>3</v>
      </c>
    </row>
    <row r="155" spans="1:26">
      <c r="A155" s="5" t="s">
        <v>294</v>
      </c>
      <c r="B155" s="5" t="s">
        <v>295</v>
      </c>
      <c r="C155" s="5" t="s">
        <v>300</v>
      </c>
      <c r="D155" s="5">
        <v>2012</v>
      </c>
      <c r="E155" s="5" t="s">
        <v>301</v>
      </c>
      <c r="G155" s="5" t="s">
        <v>302</v>
      </c>
      <c r="H155" s="5" t="s">
        <v>303</v>
      </c>
      <c r="I155" s="5" t="s">
        <v>8</v>
      </c>
      <c r="J155" s="6">
        <v>41148</v>
      </c>
      <c r="K155" s="5">
        <v>1.5</v>
      </c>
      <c r="L155" s="5">
        <v>3.6</v>
      </c>
      <c r="M155" s="5">
        <v>21.4</v>
      </c>
      <c r="N155" s="5">
        <v>27</v>
      </c>
      <c r="O155" s="5">
        <v>36.838402000000002</v>
      </c>
      <c r="P155" s="5">
        <v>-76.261334000000005</v>
      </c>
      <c r="Q155" s="5">
        <v>75.47</v>
      </c>
      <c r="R155" s="5" t="s">
        <v>133</v>
      </c>
      <c r="S155" s="5" t="s">
        <v>87</v>
      </c>
      <c r="T155" s="5" t="s">
        <v>134</v>
      </c>
      <c r="U155" s="5" t="s">
        <v>89</v>
      </c>
      <c r="V155" s="5">
        <v>28590.909090909088</v>
      </c>
      <c r="W155" s="5">
        <v>1.0227272727272727</v>
      </c>
      <c r="X155" s="5">
        <v>1</v>
      </c>
      <c r="Y155" s="5">
        <v>3</v>
      </c>
      <c r="Z155" s="5">
        <v>1.6666666666666667</v>
      </c>
    </row>
    <row r="156" spans="1:26">
      <c r="A156" s="5" t="s">
        <v>294</v>
      </c>
      <c r="B156" s="5" t="s">
        <v>295</v>
      </c>
      <c r="C156" s="5" t="s">
        <v>304</v>
      </c>
      <c r="D156" s="5">
        <v>2012</v>
      </c>
      <c r="E156" s="5" t="s">
        <v>52</v>
      </c>
      <c r="G156" s="5" t="s">
        <v>305</v>
      </c>
      <c r="H156" s="5" t="s">
        <v>303</v>
      </c>
      <c r="I156" s="5" t="s">
        <v>8</v>
      </c>
      <c r="J156" s="6">
        <v>41148</v>
      </c>
      <c r="K156" s="5">
        <v>1.5</v>
      </c>
      <c r="L156" s="5">
        <v>2.7</v>
      </c>
      <c r="M156" s="5">
        <v>21.9</v>
      </c>
      <c r="N156" s="5">
        <v>27.6</v>
      </c>
      <c r="O156" s="5">
        <v>36.799903999999998</v>
      </c>
      <c r="P156" s="5">
        <v>-76.289820000000006</v>
      </c>
      <c r="Q156" s="5">
        <v>91.3</v>
      </c>
      <c r="R156" s="5" t="s">
        <v>133</v>
      </c>
      <c r="S156" s="5" t="s">
        <v>87</v>
      </c>
      <c r="T156" s="5" t="s">
        <v>134</v>
      </c>
      <c r="U156" s="5" t="s">
        <v>89</v>
      </c>
      <c r="V156" s="5">
        <v>2409.0909090909095</v>
      </c>
      <c r="W156" s="5">
        <v>0.61363636363636342</v>
      </c>
      <c r="X156" s="5">
        <v>5</v>
      </c>
      <c r="Y156" s="5">
        <v>3</v>
      </c>
      <c r="Z156" s="5">
        <v>3.3333333333333335</v>
      </c>
    </row>
    <row r="157" spans="1:26">
      <c r="A157" s="5" t="s">
        <v>294</v>
      </c>
      <c r="B157" s="5" t="s">
        <v>295</v>
      </c>
      <c r="C157" s="5" t="s">
        <v>306</v>
      </c>
      <c r="D157" s="5">
        <v>2012</v>
      </c>
      <c r="E157" s="5" t="s">
        <v>39</v>
      </c>
      <c r="G157" s="5" t="s">
        <v>297</v>
      </c>
      <c r="H157" s="5" t="s">
        <v>297</v>
      </c>
      <c r="I157" s="5" t="s">
        <v>9</v>
      </c>
      <c r="J157" s="6">
        <v>41127</v>
      </c>
      <c r="K157" s="5">
        <v>1</v>
      </c>
      <c r="L157" s="5">
        <v>7.7</v>
      </c>
      <c r="M157" s="5">
        <v>21.7</v>
      </c>
      <c r="N157" s="5">
        <v>28.2</v>
      </c>
      <c r="O157" s="5">
        <v>36.982568999999998</v>
      </c>
      <c r="P157" s="5">
        <v>-76.394638999999998</v>
      </c>
      <c r="Q157" s="5">
        <v>7.84</v>
      </c>
      <c r="R157" s="5" t="s">
        <v>133</v>
      </c>
      <c r="S157" s="5" t="s">
        <v>91</v>
      </c>
      <c r="T157" s="5" t="s">
        <v>134</v>
      </c>
      <c r="U157" s="5" t="s">
        <v>92</v>
      </c>
      <c r="V157" s="5">
        <v>4249.9999999999991</v>
      </c>
      <c r="W157" s="5">
        <v>2.2272727272727284</v>
      </c>
      <c r="X157" s="5">
        <v>5</v>
      </c>
      <c r="Y157" s="5">
        <v>3</v>
      </c>
      <c r="Z157" s="5">
        <v>3.6666666666666665</v>
      </c>
    </row>
    <row r="158" spans="1:26">
      <c r="A158" s="5" t="s">
        <v>294</v>
      </c>
      <c r="B158" s="5" t="s">
        <v>295</v>
      </c>
      <c r="C158" s="5" t="s">
        <v>307</v>
      </c>
      <c r="D158" s="5">
        <v>2012</v>
      </c>
      <c r="E158" s="5" t="s">
        <v>38</v>
      </c>
      <c r="G158" s="5" t="s">
        <v>297</v>
      </c>
      <c r="H158" s="5" t="s">
        <v>297</v>
      </c>
      <c r="I158" s="5" t="s">
        <v>9</v>
      </c>
      <c r="J158" s="6">
        <v>41130</v>
      </c>
      <c r="K158" s="5">
        <v>4.5</v>
      </c>
      <c r="L158" s="5">
        <v>4.4000000000000004</v>
      </c>
      <c r="M158" s="5">
        <v>21.4</v>
      </c>
      <c r="N158" s="5">
        <v>27.8</v>
      </c>
      <c r="O158" s="5">
        <v>36.928117</v>
      </c>
      <c r="P158" s="5">
        <v>-76.436171999999999</v>
      </c>
      <c r="Q158" s="5">
        <v>58.92</v>
      </c>
      <c r="R158" s="5" t="s">
        <v>133</v>
      </c>
      <c r="S158" s="5" t="s">
        <v>87</v>
      </c>
      <c r="T158" s="5" t="s">
        <v>134</v>
      </c>
      <c r="U158" s="5" t="s">
        <v>89</v>
      </c>
      <c r="V158" s="5">
        <v>2045.4545454545455</v>
      </c>
      <c r="W158" s="5">
        <v>0.65909090909090895</v>
      </c>
      <c r="X158" s="5">
        <v>5</v>
      </c>
      <c r="Y158" s="5">
        <v>3</v>
      </c>
      <c r="Z158" s="5">
        <v>3</v>
      </c>
    </row>
    <row r="159" spans="1:26">
      <c r="A159" s="5" t="s">
        <v>294</v>
      </c>
      <c r="B159" s="5" t="s">
        <v>295</v>
      </c>
      <c r="C159" s="5" t="s">
        <v>308</v>
      </c>
      <c r="D159" s="5">
        <v>2012</v>
      </c>
      <c r="E159" s="5" t="s">
        <v>38</v>
      </c>
      <c r="G159" s="5" t="s">
        <v>297</v>
      </c>
      <c r="H159" s="5" t="s">
        <v>297</v>
      </c>
      <c r="I159" s="5" t="s">
        <v>9</v>
      </c>
      <c r="J159" s="6">
        <v>41130</v>
      </c>
      <c r="K159" s="5">
        <v>7.5</v>
      </c>
      <c r="L159" s="5">
        <v>2.6</v>
      </c>
      <c r="M159" s="5">
        <v>23.2</v>
      </c>
      <c r="N159" s="5">
        <v>27.4</v>
      </c>
      <c r="O159" s="5">
        <v>36.991720000000001</v>
      </c>
      <c r="P159" s="5">
        <v>-76.475064000000003</v>
      </c>
      <c r="Q159" s="5">
        <v>74.92</v>
      </c>
      <c r="R159" s="5" t="s">
        <v>133</v>
      </c>
      <c r="S159" s="5" t="s">
        <v>87</v>
      </c>
      <c r="T159" s="5" t="s">
        <v>134</v>
      </c>
      <c r="U159" s="5" t="s">
        <v>89</v>
      </c>
      <c r="V159" s="5">
        <v>2318.1818181818176</v>
      </c>
      <c r="W159" s="5">
        <v>0.84090909090909072</v>
      </c>
      <c r="X159" s="5">
        <v>5</v>
      </c>
      <c r="Y159" s="5">
        <v>3</v>
      </c>
      <c r="Z159" s="5">
        <v>3</v>
      </c>
    </row>
    <row r="160" spans="1:26">
      <c r="A160" s="5" t="s">
        <v>294</v>
      </c>
      <c r="B160" s="5" t="s">
        <v>295</v>
      </c>
      <c r="C160" s="5" t="s">
        <v>309</v>
      </c>
      <c r="D160" s="5">
        <v>2012</v>
      </c>
      <c r="E160" s="5" t="s">
        <v>38</v>
      </c>
      <c r="G160" s="5" t="s">
        <v>297</v>
      </c>
      <c r="H160" s="5" t="s">
        <v>297</v>
      </c>
      <c r="I160" s="5" t="s">
        <v>9</v>
      </c>
      <c r="J160" s="6">
        <v>41130</v>
      </c>
      <c r="K160" s="5">
        <v>1</v>
      </c>
      <c r="L160" s="5">
        <v>5.6</v>
      </c>
      <c r="M160" s="5">
        <v>16.600000000000001</v>
      </c>
      <c r="N160" s="5">
        <v>28.8</v>
      </c>
      <c r="O160" s="5">
        <v>36.997311000000003</v>
      </c>
      <c r="P160" s="5">
        <v>-76.538640999999998</v>
      </c>
      <c r="Q160" s="5">
        <v>9.57</v>
      </c>
      <c r="R160" s="5" t="s">
        <v>86</v>
      </c>
      <c r="S160" s="5" t="s">
        <v>91</v>
      </c>
      <c r="T160" s="5" t="s">
        <v>88</v>
      </c>
      <c r="U160" s="5" t="s">
        <v>92</v>
      </c>
      <c r="V160" s="5">
        <v>3113.6363636363635</v>
      </c>
      <c r="W160" s="5">
        <v>0.36363636363636359</v>
      </c>
      <c r="X160" s="5">
        <v>3</v>
      </c>
      <c r="Y160" s="5">
        <v>1</v>
      </c>
      <c r="Z160" s="5">
        <v>2.6666666666666665</v>
      </c>
    </row>
    <row r="161" spans="1:26">
      <c r="A161" s="5" t="s">
        <v>294</v>
      </c>
      <c r="B161" s="5" t="s">
        <v>295</v>
      </c>
      <c r="C161" s="5" t="s">
        <v>310</v>
      </c>
      <c r="D161" s="5">
        <v>2012</v>
      </c>
      <c r="E161" s="5" t="s">
        <v>38</v>
      </c>
      <c r="G161" s="5" t="s">
        <v>297</v>
      </c>
      <c r="H161" s="5" t="s">
        <v>297</v>
      </c>
      <c r="I161" s="5" t="s">
        <v>9</v>
      </c>
      <c r="J161" s="6">
        <v>41130</v>
      </c>
      <c r="K161" s="5">
        <v>3</v>
      </c>
      <c r="L161" s="5">
        <v>3.7</v>
      </c>
      <c r="M161" s="5">
        <v>14.6</v>
      </c>
      <c r="N161" s="5">
        <v>28.2</v>
      </c>
      <c r="O161" s="5">
        <v>36.997050000000002</v>
      </c>
      <c r="P161" s="5">
        <v>-76.591341999999997</v>
      </c>
      <c r="Q161" s="5">
        <v>92.01</v>
      </c>
      <c r="R161" s="5" t="s">
        <v>86</v>
      </c>
      <c r="S161" s="5" t="s">
        <v>87</v>
      </c>
      <c r="T161" s="5" t="s">
        <v>88</v>
      </c>
      <c r="U161" s="5" t="s">
        <v>89</v>
      </c>
      <c r="V161" s="5">
        <v>4931.8181818181811</v>
      </c>
      <c r="W161" s="5">
        <v>1.4999999999999998</v>
      </c>
      <c r="X161" s="5">
        <v>3</v>
      </c>
      <c r="Y161" s="5">
        <v>3</v>
      </c>
      <c r="Z161" s="5">
        <v>3</v>
      </c>
    </row>
    <row r="162" spans="1:26">
      <c r="A162" s="5" t="s">
        <v>294</v>
      </c>
      <c r="B162" s="5" t="s">
        <v>295</v>
      </c>
      <c r="C162" s="5" t="s">
        <v>311</v>
      </c>
      <c r="D162" s="5">
        <v>2012</v>
      </c>
      <c r="E162" s="5" t="s">
        <v>38</v>
      </c>
      <c r="G162" s="5" t="s">
        <v>297</v>
      </c>
      <c r="H162" s="5" t="s">
        <v>297</v>
      </c>
      <c r="I162" s="5" t="s">
        <v>9</v>
      </c>
      <c r="J162" s="6">
        <v>41130</v>
      </c>
      <c r="K162" s="5">
        <v>0.6</v>
      </c>
      <c r="L162" s="5">
        <v>5.0999999999999996</v>
      </c>
      <c r="M162" s="5">
        <v>14.3</v>
      </c>
      <c r="N162" s="5">
        <v>29.2</v>
      </c>
      <c r="O162" s="5">
        <v>36.996189000000001</v>
      </c>
      <c r="P162" s="5">
        <v>-76.603143000000003</v>
      </c>
      <c r="Q162" s="5">
        <v>94.82</v>
      </c>
      <c r="R162" s="5" t="s">
        <v>86</v>
      </c>
      <c r="S162" s="5" t="s">
        <v>87</v>
      </c>
      <c r="T162" s="5" t="s">
        <v>88</v>
      </c>
      <c r="U162" s="5" t="s">
        <v>89</v>
      </c>
      <c r="V162" s="5">
        <v>16636.36363636364</v>
      </c>
      <c r="W162" s="5">
        <v>1.5909090909090908</v>
      </c>
      <c r="X162" s="5">
        <v>1</v>
      </c>
      <c r="Y162" s="5">
        <v>3</v>
      </c>
      <c r="Z162" s="5">
        <v>2.3333333333333335</v>
      </c>
    </row>
    <row r="163" spans="1:26">
      <c r="A163" s="5" t="s">
        <v>294</v>
      </c>
      <c r="B163" s="5" t="s">
        <v>295</v>
      </c>
      <c r="C163" s="5" t="s">
        <v>312</v>
      </c>
      <c r="D163" s="5">
        <v>2012</v>
      </c>
      <c r="E163" s="5" t="s">
        <v>38</v>
      </c>
      <c r="G163" s="5" t="s">
        <v>297</v>
      </c>
      <c r="H163" s="5" t="s">
        <v>297</v>
      </c>
      <c r="I163" s="5" t="s">
        <v>9</v>
      </c>
      <c r="J163" s="6">
        <v>41130</v>
      </c>
      <c r="K163" s="5">
        <v>6.9</v>
      </c>
      <c r="L163" s="5">
        <v>3.3</v>
      </c>
      <c r="M163" s="5">
        <v>20</v>
      </c>
      <c r="N163" s="5">
        <v>28.5</v>
      </c>
      <c r="O163" s="5">
        <v>37.047133000000002</v>
      </c>
      <c r="P163" s="5">
        <v>-76.555325999999994</v>
      </c>
      <c r="Q163" s="5">
        <v>46.41</v>
      </c>
      <c r="R163" s="5" t="s">
        <v>133</v>
      </c>
      <c r="S163" s="5" t="s">
        <v>87</v>
      </c>
      <c r="T163" s="5" t="s">
        <v>134</v>
      </c>
      <c r="U163" s="5" t="s">
        <v>89</v>
      </c>
      <c r="V163" s="5">
        <v>3590.9090909090901</v>
      </c>
      <c r="W163" s="5">
        <v>0.81818181818181801</v>
      </c>
      <c r="X163" s="5">
        <v>3</v>
      </c>
      <c r="Y163" s="5">
        <v>3</v>
      </c>
      <c r="Z163" s="5">
        <v>2</v>
      </c>
    </row>
    <row r="164" spans="1:26">
      <c r="A164" s="5" t="s">
        <v>294</v>
      </c>
      <c r="B164" s="5" t="s">
        <v>295</v>
      </c>
      <c r="C164" s="5" t="s">
        <v>313</v>
      </c>
      <c r="D164" s="5">
        <v>2012</v>
      </c>
      <c r="E164" s="5" t="s">
        <v>38</v>
      </c>
      <c r="G164" s="5" t="s">
        <v>297</v>
      </c>
      <c r="H164" s="5" t="s">
        <v>297</v>
      </c>
      <c r="I164" s="5" t="s">
        <v>9</v>
      </c>
      <c r="J164" s="6">
        <v>41130</v>
      </c>
      <c r="K164" s="5">
        <v>5.3</v>
      </c>
      <c r="L164" s="5">
        <v>4.0999999999999996</v>
      </c>
      <c r="M164" s="5">
        <v>14.2</v>
      </c>
      <c r="N164" s="5">
        <v>28.8</v>
      </c>
      <c r="O164" s="5">
        <v>37.086151000000001</v>
      </c>
      <c r="P164" s="5">
        <v>-76.611607000000006</v>
      </c>
      <c r="Q164" s="5">
        <v>45.85</v>
      </c>
      <c r="R164" s="5" t="s">
        <v>86</v>
      </c>
      <c r="S164" s="5" t="s">
        <v>87</v>
      </c>
      <c r="T164" s="5" t="s">
        <v>88</v>
      </c>
      <c r="U164" s="5" t="s">
        <v>89</v>
      </c>
      <c r="V164" s="5">
        <v>4568.1818181818189</v>
      </c>
      <c r="W164" s="5">
        <v>1.1136363636363635</v>
      </c>
      <c r="X164" s="5">
        <v>3</v>
      </c>
      <c r="Y164" s="5">
        <v>3</v>
      </c>
      <c r="Z164" s="5">
        <v>3</v>
      </c>
    </row>
    <row r="165" spans="1:26">
      <c r="A165" s="5" t="s">
        <v>294</v>
      </c>
      <c r="B165" s="5" t="s">
        <v>295</v>
      </c>
      <c r="C165" s="5" t="s">
        <v>314</v>
      </c>
      <c r="D165" s="5">
        <v>2012</v>
      </c>
      <c r="E165" s="5" t="s">
        <v>38</v>
      </c>
      <c r="G165" s="5" t="s">
        <v>297</v>
      </c>
      <c r="H165" s="5" t="s">
        <v>297</v>
      </c>
      <c r="I165" s="5" t="s">
        <v>9</v>
      </c>
      <c r="J165" s="6">
        <v>41130</v>
      </c>
      <c r="K165" s="5">
        <v>4</v>
      </c>
      <c r="L165" s="5">
        <v>4.9000000000000004</v>
      </c>
      <c r="M165" s="5">
        <v>12.5</v>
      </c>
      <c r="N165" s="5">
        <v>29</v>
      </c>
      <c r="O165" s="5">
        <v>37.078482000000001</v>
      </c>
      <c r="P165" s="5">
        <v>-76.646135999999998</v>
      </c>
      <c r="Q165" s="5">
        <v>88.8</v>
      </c>
      <c r="R165" s="5" t="s">
        <v>86</v>
      </c>
      <c r="S165" s="5" t="s">
        <v>87</v>
      </c>
      <c r="T165" s="5" t="s">
        <v>88</v>
      </c>
      <c r="U165" s="5" t="s">
        <v>89</v>
      </c>
      <c r="V165" s="5">
        <v>6386.363636363636</v>
      </c>
      <c r="W165" s="5">
        <v>1.0227272727272725</v>
      </c>
      <c r="X165" s="5">
        <v>1</v>
      </c>
      <c r="Y165" s="5">
        <v>3</v>
      </c>
      <c r="Z165" s="5">
        <v>2.6666666666666665</v>
      </c>
    </row>
    <row r="166" spans="1:26">
      <c r="A166" s="5" t="s">
        <v>294</v>
      </c>
      <c r="B166" s="5" t="s">
        <v>295</v>
      </c>
      <c r="C166" s="5" t="s">
        <v>315</v>
      </c>
      <c r="D166" s="5">
        <v>2012</v>
      </c>
      <c r="E166" s="5" t="s">
        <v>38</v>
      </c>
      <c r="G166" s="5" t="s">
        <v>297</v>
      </c>
      <c r="H166" s="5" t="s">
        <v>297</v>
      </c>
      <c r="I166" s="5" t="s">
        <v>9</v>
      </c>
      <c r="J166" s="6">
        <v>41130</v>
      </c>
      <c r="K166" s="5">
        <v>6.2</v>
      </c>
      <c r="L166" s="5">
        <v>5.6</v>
      </c>
      <c r="M166" s="5">
        <v>12</v>
      </c>
      <c r="N166" s="5">
        <v>29.4</v>
      </c>
      <c r="O166" s="5">
        <v>37.089261999999998</v>
      </c>
      <c r="P166" s="5">
        <v>-76.633152999999993</v>
      </c>
      <c r="Q166" s="5">
        <v>31.47</v>
      </c>
      <c r="R166" s="5" t="s">
        <v>86</v>
      </c>
      <c r="S166" s="5" t="s">
        <v>91</v>
      </c>
      <c r="T166" s="5" t="s">
        <v>88</v>
      </c>
      <c r="U166" s="5" t="s">
        <v>92</v>
      </c>
      <c r="V166" s="5">
        <v>1181.818181818182</v>
      </c>
      <c r="W166" s="5">
        <v>0.22727272727272727</v>
      </c>
      <c r="X166" s="5">
        <v>3</v>
      </c>
      <c r="Y166" s="5">
        <v>1</v>
      </c>
      <c r="Z166" s="5">
        <v>2.6666666666666665</v>
      </c>
    </row>
    <row r="167" spans="1:26">
      <c r="A167" s="5" t="s">
        <v>294</v>
      </c>
      <c r="B167" s="5" t="s">
        <v>295</v>
      </c>
      <c r="C167" s="5" t="s">
        <v>316</v>
      </c>
      <c r="D167" s="5">
        <v>2012</v>
      </c>
      <c r="E167" s="5" t="s">
        <v>38</v>
      </c>
      <c r="G167" s="5" t="s">
        <v>297</v>
      </c>
      <c r="H167" s="5" t="s">
        <v>297</v>
      </c>
      <c r="I167" s="5" t="s">
        <v>9</v>
      </c>
      <c r="J167" s="6">
        <v>41130</v>
      </c>
      <c r="K167" s="5">
        <v>6.5</v>
      </c>
      <c r="L167" s="5">
        <v>4.7</v>
      </c>
      <c r="M167" s="5">
        <v>12.7</v>
      </c>
      <c r="N167" s="5">
        <v>29</v>
      </c>
      <c r="O167" s="5">
        <v>37.100918</v>
      </c>
      <c r="P167" s="5">
        <v>-76.630433999999994</v>
      </c>
      <c r="Q167" s="5">
        <v>48.05</v>
      </c>
      <c r="R167" s="5" t="s">
        <v>86</v>
      </c>
      <c r="S167" s="5" t="s">
        <v>87</v>
      </c>
      <c r="T167" s="5" t="s">
        <v>88</v>
      </c>
      <c r="U167" s="5" t="s">
        <v>89</v>
      </c>
      <c r="V167" s="5">
        <v>3840.909090909091</v>
      </c>
      <c r="W167" s="5">
        <v>0.54545454545454541</v>
      </c>
      <c r="X167" s="5">
        <v>3</v>
      </c>
      <c r="Y167" s="5">
        <v>3</v>
      </c>
      <c r="Z167" s="5">
        <v>2.6666666666666665</v>
      </c>
    </row>
    <row r="168" spans="1:26">
      <c r="A168" s="5" t="s">
        <v>294</v>
      </c>
      <c r="B168" s="5" t="s">
        <v>295</v>
      </c>
      <c r="C168" s="5" t="s">
        <v>317</v>
      </c>
      <c r="D168" s="5">
        <v>2012</v>
      </c>
      <c r="E168" s="5" t="s">
        <v>38</v>
      </c>
      <c r="G168" s="5" t="s">
        <v>297</v>
      </c>
      <c r="H168" s="5" t="s">
        <v>297</v>
      </c>
      <c r="I168" s="5" t="s">
        <v>9</v>
      </c>
      <c r="J168" s="6">
        <v>41130</v>
      </c>
      <c r="K168" s="5">
        <v>2.5</v>
      </c>
      <c r="L168" s="5">
        <v>6.5</v>
      </c>
      <c r="M168" s="5">
        <v>7.9</v>
      </c>
      <c r="N168" s="5">
        <v>29.5</v>
      </c>
      <c r="O168" s="5">
        <v>37.151299999999999</v>
      </c>
      <c r="P168" s="5">
        <v>-76.621821999999995</v>
      </c>
      <c r="Q168" s="5">
        <v>41.21</v>
      </c>
      <c r="R168" s="5" t="s">
        <v>99</v>
      </c>
      <c r="T168" s="5" t="s">
        <v>100</v>
      </c>
      <c r="V168" s="5">
        <v>2386.3636363636365</v>
      </c>
      <c r="W168" s="5">
        <v>0.63636363636363635</v>
      </c>
      <c r="X168" s="5">
        <v>5</v>
      </c>
      <c r="Y168" s="5">
        <v>1</v>
      </c>
      <c r="Z168" s="5">
        <v>3.4</v>
      </c>
    </row>
    <row r="169" spans="1:26">
      <c r="A169" s="5" t="s">
        <v>294</v>
      </c>
      <c r="B169" s="5" t="s">
        <v>295</v>
      </c>
      <c r="C169" s="5" t="s">
        <v>318</v>
      </c>
      <c r="D169" s="5">
        <v>2012</v>
      </c>
      <c r="E169" s="5" t="s">
        <v>319</v>
      </c>
      <c r="G169" s="5" t="s">
        <v>297</v>
      </c>
      <c r="H169" s="5" t="s">
        <v>297</v>
      </c>
      <c r="I169" s="5" t="s">
        <v>9</v>
      </c>
      <c r="J169" s="6">
        <v>41120</v>
      </c>
      <c r="K169" s="5">
        <v>6</v>
      </c>
      <c r="L169" s="5">
        <v>5.3</v>
      </c>
      <c r="M169" s="5">
        <v>10.6</v>
      </c>
      <c r="N169" s="5">
        <v>29.6</v>
      </c>
      <c r="O169" s="5">
        <v>37.175891999999997</v>
      </c>
      <c r="P169" s="5">
        <v>-76.654314999999997</v>
      </c>
      <c r="Q169" s="5">
        <v>96.66</v>
      </c>
      <c r="R169" s="5" t="s">
        <v>99</v>
      </c>
      <c r="T169" s="5" t="s">
        <v>100</v>
      </c>
      <c r="V169" s="5">
        <v>4931.818181818182</v>
      </c>
      <c r="W169" s="5">
        <v>0.84090909090909083</v>
      </c>
      <c r="X169" s="5">
        <v>3</v>
      </c>
      <c r="Y169" s="5">
        <v>1</v>
      </c>
      <c r="Z169" s="5">
        <v>2.6</v>
      </c>
    </row>
    <row r="170" spans="1:26">
      <c r="A170" s="5" t="s">
        <v>294</v>
      </c>
      <c r="B170" s="5" t="s">
        <v>295</v>
      </c>
      <c r="C170" s="5" t="s">
        <v>320</v>
      </c>
      <c r="D170" s="5">
        <v>2012</v>
      </c>
      <c r="E170" s="5" t="s">
        <v>319</v>
      </c>
      <c r="G170" s="5" t="s">
        <v>297</v>
      </c>
      <c r="H170" s="5" t="s">
        <v>297</v>
      </c>
      <c r="I170" s="5" t="s">
        <v>9</v>
      </c>
      <c r="J170" s="6">
        <v>41120</v>
      </c>
      <c r="K170" s="5">
        <v>5</v>
      </c>
      <c r="L170" s="5">
        <v>6</v>
      </c>
      <c r="M170" s="5">
        <v>7.9</v>
      </c>
      <c r="N170" s="5">
        <v>29.7</v>
      </c>
      <c r="O170" s="5">
        <v>37.207003999999998</v>
      </c>
      <c r="P170" s="5">
        <v>-76.679606000000007</v>
      </c>
      <c r="Q170" s="5">
        <v>90.38</v>
      </c>
      <c r="R170" s="5" t="s">
        <v>99</v>
      </c>
      <c r="T170" s="5" t="s">
        <v>100</v>
      </c>
      <c r="V170" s="5">
        <v>10977.272727272726</v>
      </c>
      <c r="W170" s="5">
        <v>1.2954545454545454</v>
      </c>
      <c r="X170" s="5">
        <v>1</v>
      </c>
      <c r="Y170" s="5">
        <v>3</v>
      </c>
      <c r="Z170" s="5">
        <v>2.2000000000000002</v>
      </c>
    </row>
    <row r="171" spans="1:26">
      <c r="A171" s="5" t="s">
        <v>294</v>
      </c>
      <c r="B171" s="5" t="s">
        <v>295</v>
      </c>
      <c r="C171" s="5" t="s">
        <v>321</v>
      </c>
      <c r="D171" s="5">
        <v>2012</v>
      </c>
      <c r="E171" s="5" t="s">
        <v>319</v>
      </c>
      <c r="G171" s="5" t="s">
        <v>297</v>
      </c>
      <c r="H171" s="5" t="s">
        <v>297</v>
      </c>
      <c r="I171" s="5" t="s">
        <v>9</v>
      </c>
      <c r="J171" s="6">
        <v>41172</v>
      </c>
      <c r="K171" s="5">
        <v>2.5</v>
      </c>
      <c r="L171" s="5">
        <v>6.5</v>
      </c>
      <c r="M171" s="5">
        <v>3.6</v>
      </c>
      <c r="N171" s="5">
        <v>23.7</v>
      </c>
      <c r="O171" s="5">
        <v>37.238208</v>
      </c>
      <c r="P171" s="5">
        <v>-76.866308000000004</v>
      </c>
      <c r="Q171" s="5">
        <v>5.55</v>
      </c>
      <c r="R171" s="5" t="s">
        <v>87</v>
      </c>
      <c r="T171" s="5" t="s">
        <v>119</v>
      </c>
      <c r="V171" s="5">
        <v>6068.1818181818189</v>
      </c>
      <c r="W171" s="5">
        <v>0.31818181818181818</v>
      </c>
      <c r="X171" s="5">
        <v>1</v>
      </c>
      <c r="Z171" s="5">
        <v>2.6666666666666665</v>
      </c>
    </row>
    <row r="172" spans="1:26">
      <c r="A172" s="5" t="s">
        <v>294</v>
      </c>
      <c r="B172" s="5" t="s">
        <v>295</v>
      </c>
      <c r="C172" s="5" t="s">
        <v>322</v>
      </c>
      <c r="D172" s="5">
        <v>2012</v>
      </c>
      <c r="E172" s="5" t="s">
        <v>40</v>
      </c>
      <c r="G172" s="5" t="s">
        <v>297</v>
      </c>
      <c r="H172" s="5" t="s">
        <v>297</v>
      </c>
      <c r="I172" s="5" t="s">
        <v>9</v>
      </c>
      <c r="J172" s="6">
        <v>41172</v>
      </c>
      <c r="K172" s="5">
        <v>4</v>
      </c>
      <c r="L172" s="5">
        <v>6</v>
      </c>
      <c r="M172" s="5">
        <v>0.3</v>
      </c>
      <c r="N172" s="5">
        <v>24.3</v>
      </c>
      <c r="O172" s="5">
        <v>37.292026999999997</v>
      </c>
      <c r="P172" s="5">
        <v>-77.042383000000001</v>
      </c>
      <c r="Q172" s="5">
        <v>90.45</v>
      </c>
      <c r="R172" s="5" t="s">
        <v>91</v>
      </c>
      <c r="T172" s="5" t="s">
        <v>231</v>
      </c>
      <c r="V172" s="5">
        <v>2590.9090909090905</v>
      </c>
      <c r="W172" s="5">
        <v>0.45454545454545453</v>
      </c>
      <c r="X172" s="5">
        <v>5</v>
      </c>
      <c r="Z172" s="5">
        <v>3</v>
      </c>
    </row>
    <row r="173" spans="1:26">
      <c r="A173" s="5" t="s">
        <v>294</v>
      </c>
      <c r="B173" s="5" t="s">
        <v>295</v>
      </c>
      <c r="C173" s="5" t="s">
        <v>323</v>
      </c>
      <c r="D173" s="5">
        <v>2012</v>
      </c>
      <c r="E173" s="5" t="s">
        <v>40</v>
      </c>
      <c r="G173" s="5" t="s">
        <v>297</v>
      </c>
      <c r="H173" s="5" t="s">
        <v>297</v>
      </c>
      <c r="I173" s="5" t="s">
        <v>9</v>
      </c>
      <c r="J173" s="6">
        <v>41172</v>
      </c>
      <c r="K173" s="5">
        <v>4.5</v>
      </c>
      <c r="L173" s="5">
        <v>6.8</v>
      </c>
      <c r="M173" s="5">
        <v>0.2</v>
      </c>
      <c r="N173" s="5">
        <v>23.7</v>
      </c>
      <c r="O173" s="5">
        <v>37.305008999999998</v>
      </c>
      <c r="P173" s="5">
        <v>-77.122928999999999</v>
      </c>
      <c r="Q173" s="5">
        <v>71.98</v>
      </c>
      <c r="R173" s="5" t="s">
        <v>91</v>
      </c>
      <c r="T173" s="5" t="s">
        <v>231</v>
      </c>
      <c r="V173" s="5">
        <v>5250</v>
      </c>
      <c r="W173" s="5">
        <v>1.1363636363636362</v>
      </c>
      <c r="X173" s="5">
        <v>3</v>
      </c>
      <c r="Z173" s="5">
        <v>2.5</v>
      </c>
    </row>
    <row r="174" spans="1:26">
      <c r="A174" s="5" t="s">
        <v>294</v>
      </c>
      <c r="B174" s="5" t="s">
        <v>295</v>
      </c>
      <c r="C174" s="5" t="s">
        <v>324</v>
      </c>
      <c r="D174" s="5">
        <v>2012</v>
      </c>
      <c r="E174" s="5" t="s">
        <v>40</v>
      </c>
      <c r="G174" s="5" t="s">
        <v>297</v>
      </c>
      <c r="H174" s="5" t="s">
        <v>297</v>
      </c>
      <c r="I174" s="5" t="s">
        <v>9</v>
      </c>
      <c r="J174" s="6">
        <v>41172</v>
      </c>
      <c r="K174" s="5">
        <v>9</v>
      </c>
      <c r="L174" s="5">
        <v>7.4</v>
      </c>
      <c r="M174" s="5">
        <v>0.2</v>
      </c>
      <c r="N174" s="5">
        <v>23.2</v>
      </c>
      <c r="O174" s="5">
        <v>37.302335999999997</v>
      </c>
      <c r="P174" s="5">
        <v>-77.152319000000006</v>
      </c>
      <c r="Q174" s="5">
        <v>6.27</v>
      </c>
      <c r="R174" s="5" t="s">
        <v>91</v>
      </c>
      <c r="T174" s="5" t="s">
        <v>231</v>
      </c>
      <c r="V174" s="5">
        <v>20909.090909090908</v>
      </c>
      <c r="W174" s="5">
        <v>2.9772727272727275</v>
      </c>
      <c r="X174" s="5">
        <v>1</v>
      </c>
      <c r="Z174" s="5">
        <v>1</v>
      </c>
    </row>
    <row r="175" spans="1:26">
      <c r="A175" s="5" t="s">
        <v>294</v>
      </c>
      <c r="B175" s="5" t="s">
        <v>295</v>
      </c>
      <c r="C175" s="5" t="s">
        <v>325</v>
      </c>
      <c r="D175" s="5">
        <v>2012</v>
      </c>
      <c r="E175" s="5" t="s">
        <v>40</v>
      </c>
      <c r="G175" s="5" t="s">
        <v>297</v>
      </c>
      <c r="H175" s="5" t="s">
        <v>297</v>
      </c>
      <c r="I175" s="5" t="s">
        <v>9</v>
      </c>
      <c r="J175" s="6">
        <v>41172</v>
      </c>
      <c r="K175" s="5">
        <v>0.5</v>
      </c>
      <c r="L175" s="5">
        <v>7.9</v>
      </c>
      <c r="M175" s="5">
        <v>0.2</v>
      </c>
      <c r="N175" s="5">
        <v>23.9</v>
      </c>
      <c r="O175" s="5">
        <v>37.313713</v>
      </c>
      <c r="P175" s="5">
        <v>-77.201098000000002</v>
      </c>
      <c r="Q175" s="5">
        <v>45.61</v>
      </c>
      <c r="R175" s="5" t="s">
        <v>91</v>
      </c>
      <c r="T175" s="5" t="s">
        <v>231</v>
      </c>
      <c r="V175" s="5">
        <v>32704.545454545449</v>
      </c>
      <c r="W175" s="5">
        <v>3.0681818181818183</v>
      </c>
      <c r="X175" s="5">
        <v>1</v>
      </c>
      <c r="Z175" s="5">
        <v>2</v>
      </c>
    </row>
    <row r="176" spans="1:26">
      <c r="A176" s="5" t="s">
        <v>294</v>
      </c>
      <c r="B176" s="5" t="s">
        <v>295</v>
      </c>
      <c r="C176" s="5" t="s">
        <v>326</v>
      </c>
      <c r="D176" s="5">
        <v>2012</v>
      </c>
      <c r="E176" s="5" t="s">
        <v>327</v>
      </c>
      <c r="G176" s="5" t="s">
        <v>328</v>
      </c>
      <c r="H176" s="5" t="s">
        <v>297</v>
      </c>
      <c r="I176" s="5" t="s">
        <v>9</v>
      </c>
      <c r="J176" s="6">
        <v>41172</v>
      </c>
      <c r="K176" s="5">
        <v>8.5</v>
      </c>
      <c r="L176" s="5">
        <v>6.5</v>
      </c>
      <c r="M176" s="5">
        <v>2.9</v>
      </c>
      <c r="N176" s="5">
        <v>23.7</v>
      </c>
      <c r="O176" s="5">
        <v>37.273223999999999</v>
      </c>
      <c r="P176" s="5">
        <v>-76.882621999999998</v>
      </c>
      <c r="Q176" s="5">
        <v>5.49</v>
      </c>
      <c r="R176" s="5" t="s">
        <v>87</v>
      </c>
      <c r="T176" s="5" t="s">
        <v>119</v>
      </c>
      <c r="V176" s="5">
        <v>3977.272727272727</v>
      </c>
      <c r="W176" s="5">
        <v>0.45454545454545453</v>
      </c>
      <c r="X176" s="5">
        <v>3</v>
      </c>
      <c r="Z176" s="5">
        <v>2.6</v>
      </c>
    </row>
    <row r="177" spans="1:26">
      <c r="A177" s="5" t="s">
        <v>294</v>
      </c>
      <c r="B177" s="5" t="s">
        <v>329</v>
      </c>
      <c r="C177" s="5" t="s">
        <v>330</v>
      </c>
      <c r="D177" s="5">
        <v>2012</v>
      </c>
      <c r="E177" s="5" t="s">
        <v>50</v>
      </c>
      <c r="G177" s="5" t="s">
        <v>331</v>
      </c>
      <c r="H177" s="5" t="s">
        <v>331</v>
      </c>
      <c r="I177" s="5" t="s">
        <v>17</v>
      </c>
      <c r="J177" s="6">
        <v>41107</v>
      </c>
      <c r="K177" s="5">
        <v>18</v>
      </c>
      <c r="L177" s="5">
        <v>3.1</v>
      </c>
      <c r="M177" s="5">
        <v>19.7</v>
      </c>
      <c r="N177" s="5">
        <v>27.3</v>
      </c>
      <c r="O177" s="5">
        <v>37.595292000000001</v>
      </c>
      <c r="P177" s="5">
        <v>-76.340128000000007</v>
      </c>
      <c r="Q177" s="5">
        <v>92.83</v>
      </c>
      <c r="R177" s="5" t="s">
        <v>133</v>
      </c>
      <c r="S177" s="5" t="s">
        <v>87</v>
      </c>
      <c r="T177" s="5" t="s">
        <v>134</v>
      </c>
      <c r="U177" s="5" t="s">
        <v>89</v>
      </c>
      <c r="V177" s="5">
        <v>136.36363636363637</v>
      </c>
      <c r="W177" s="5">
        <v>6.8181818181818177E-2</v>
      </c>
      <c r="X177" s="5">
        <v>1</v>
      </c>
      <c r="Y177" s="5">
        <v>1</v>
      </c>
      <c r="Z177" s="5">
        <v>1.3333333333333333</v>
      </c>
    </row>
    <row r="178" spans="1:26">
      <c r="A178" s="5" t="s">
        <v>294</v>
      </c>
      <c r="B178" s="5" t="s">
        <v>329</v>
      </c>
      <c r="C178" s="5" t="s">
        <v>332</v>
      </c>
      <c r="D178" s="5">
        <v>2012</v>
      </c>
      <c r="E178" s="5" t="s">
        <v>50</v>
      </c>
      <c r="G178" s="5" t="s">
        <v>331</v>
      </c>
      <c r="H178" s="5" t="s">
        <v>331</v>
      </c>
      <c r="I178" s="5" t="s">
        <v>17</v>
      </c>
      <c r="J178" s="6">
        <v>41107</v>
      </c>
      <c r="K178" s="5">
        <v>8</v>
      </c>
      <c r="L178" s="5">
        <v>3.9</v>
      </c>
      <c r="M178" s="5">
        <v>17.899999999999999</v>
      </c>
      <c r="N178" s="5">
        <v>27.8</v>
      </c>
      <c r="O178" s="5">
        <v>37.584386000000002</v>
      </c>
      <c r="P178" s="5">
        <v>-76.347747999999996</v>
      </c>
      <c r="Q178" s="5">
        <v>59.9</v>
      </c>
      <c r="R178" s="5" t="s">
        <v>86</v>
      </c>
      <c r="S178" s="5" t="s">
        <v>87</v>
      </c>
      <c r="T178" s="5" t="s">
        <v>88</v>
      </c>
      <c r="U178" s="5" t="s">
        <v>89</v>
      </c>
      <c r="V178" s="5">
        <v>977.27272727272725</v>
      </c>
      <c r="W178" s="5">
        <v>0.22727272727272729</v>
      </c>
      <c r="X178" s="5">
        <v>1</v>
      </c>
      <c r="Y178" s="5">
        <v>1</v>
      </c>
      <c r="Z178" s="5">
        <v>2.3333333333333335</v>
      </c>
    </row>
    <row r="179" spans="1:26">
      <c r="A179" s="5" t="s">
        <v>294</v>
      </c>
      <c r="B179" s="5" t="s">
        <v>329</v>
      </c>
      <c r="C179" s="5" t="s">
        <v>333</v>
      </c>
      <c r="D179" s="5">
        <v>2012</v>
      </c>
      <c r="E179" s="5" t="s">
        <v>50</v>
      </c>
      <c r="G179" s="5" t="s">
        <v>331</v>
      </c>
      <c r="H179" s="5" t="s">
        <v>331</v>
      </c>
      <c r="I179" s="5" t="s">
        <v>17</v>
      </c>
      <c r="J179" s="6">
        <v>41107</v>
      </c>
      <c r="K179" s="5">
        <v>18</v>
      </c>
      <c r="L179" s="5">
        <v>2.62</v>
      </c>
      <c r="M179" s="5">
        <v>20.100000000000001</v>
      </c>
      <c r="N179" s="5">
        <v>27.3</v>
      </c>
      <c r="O179" s="5">
        <v>37.601317000000002</v>
      </c>
      <c r="P179" s="5">
        <v>-76.372179000000003</v>
      </c>
      <c r="Q179" s="5">
        <v>96.68</v>
      </c>
      <c r="R179" s="5" t="s">
        <v>133</v>
      </c>
      <c r="S179" s="5" t="s">
        <v>87</v>
      </c>
      <c r="T179" s="5" t="s">
        <v>134</v>
      </c>
      <c r="U179" s="5" t="s">
        <v>89</v>
      </c>
      <c r="V179" s="5">
        <v>227.27272727272725</v>
      </c>
      <c r="W179" s="5">
        <v>0.11363636363636365</v>
      </c>
      <c r="X179" s="5">
        <v>1</v>
      </c>
      <c r="Y179" s="5">
        <v>1</v>
      </c>
      <c r="Z179" s="5">
        <v>2.3333333333333335</v>
      </c>
    </row>
    <row r="180" spans="1:26">
      <c r="A180" s="5" t="s">
        <v>294</v>
      </c>
      <c r="B180" s="5" t="s">
        <v>329</v>
      </c>
      <c r="C180" s="5" t="s">
        <v>334</v>
      </c>
      <c r="D180" s="5">
        <v>2012</v>
      </c>
      <c r="E180" s="5" t="s">
        <v>50</v>
      </c>
      <c r="G180" s="5" t="s">
        <v>331</v>
      </c>
      <c r="H180" s="5" t="s">
        <v>331</v>
      </c>
      <c r="I180" s="5" t="s">
        <v>17</v>
      </c>
      <c r="J180" s="6">
        <v>41143</v>
      </c>
      <c r="K180" s="5">
        <v>1.5</v>
      </c>
      <c r="L180" s="5">
        <v>4.8</v>
      </c>
      <c r="M180" s="5">
        <v>18.2</v>
      </c>
      <c r="N180" s="5">
        <v>27.2</v>
      </c>
      <c r="O180" s="5">
        <v>37.644755000000004</v>
      </c>
      <c r="P180" s="5">
        <v>-76.433835000000002</v>
      </c>
      <c r="Q180" s="5">
        <v>1.24</v>
      </c>
      <c r="R180" s="5" t="s">
        <v>133</v>
      </c>
      <c r="S180" s="5" t="s">
        <v>91</v>
      </c>
      <c r="T180" s="5" t="s">
        <v>134</v>
      </c>
      <c r="U180" s="5" t="s">
        <v>92</v>
      </c>
      <c r="V180" s="5">
        <v>2136.3636363636365</v>
      </c>
      <c r="W180" s="5">
        <v>0.56818181818181801</v>
      </c>
      <c r="X180" s="5">
        <v>3</v>
      </c>
      <c r="Y180" s="5">
        <v>1</v>
      </c>
      <c r="Z180" s="5">
        <v>2.3333333333333335</v>
      </c>
    </row>
    <row r="181" spans="1:26">
      <c r="A181" s="5" t="s">
        <v>294</v>
      </c>
      <c r="B181" s="5" t="s">
        <v>329</v>
      </c>
      <c r="C181" s="5" t="s">
        <v>335</v>
      </c>
      <c r="D181" s="5">
        <v>2012</v>
      </c>
      <c r="E181" s="5" t="s">
        <v>50</v>
      </c>
      <c r="G181" s="5" t="s">
        <v>331</v>
      </c>
      <c r="H181" s="5" t="s">
        <v>331</v>
      </c>
      <c r="I181" s="5" t="s">
        <v>17</v>
      </c>
      <c r="J181" s="6">
        <v>41107</v>
      </c>
      <c r="K181" s="5">
        <v>19.5</v>
      </c>
      <c r="L181" s="5">
        <v>3.1</v>
      </c>
      <c r="M181" s="5">
        <v>18.899999999999999</v>
      </c>
      <c r="N181" s="5">
        <v>27.5</v>
      </c>
      <c r="O181" s="5">
        <v>37.632071000000003</v>
      </c>
      <c r="P181" s="5">
        <v>-76.470450999999997</v>
      </c>
      <c r="Q181" s="5">
        <v>98.99</v>
      </c>
      <c r="R181" s="5" t="s">
        <v>133</v>
      </c>
      <c r="S181" s="5" t="s">
        <v>87</v>
      </c>
      <c r="T181" s="5" t="s">
        <v>134</v>
      </c>
      <c r="U181" s="5" t="s">
        <v>89</v>
      </c>
      <c r="V181" s="5">
        <v>113.63636363636363</v>
      </c>
      <c r="W181" s="5">
        <v>0.15909090909090912</v>
      </c>
      <c r="X181" s="5">
        <v>1</v>
      </c>
      <c r="Y181" s="5">
        <v>1</v>
      </c>
      <c r="Z181" s="5">
        <v>1</v>
      </c>
    </row>
    <row r="182" spans="1:26">
      <c r="A182" s="5" t="s">
        <v>294</v>
      </c>
      <c r="B182" s="5" t="s">
        <v>329</v>
      </c>
      <c r="C182" s="5" t="s">
        <v>336</v>
      </c>
      <c r="D182" s="5">
        <v>2012</v>
      </c>
      <c r="E182" s="5" t="s">
        <v>35</v>
      </c>
      <c r="G182" s="5" t="s">
        <v>337</v>
      </c>
      <c r="H182" s="5" t="s">
        <v>331</v>
      </c>
      <c r="I182" s="5" t="s">
        <v>17</v>
      </c>
      <c r="J182" s="6">
        <v>41143</v>
      </c>
      <c r="K182" s="5">
        <v>6.8</v>
      </c>
      <c r="L182" s="5">
        <v>3.7</v>
      </c>
      <c r="M182" s="5">
        <v>17.899999999999999</v>
      </c>
      <c r="N182" s="5">
        <v>27.1</v>
      </c>
      <c r="O182" s="5">
        <v>37.65522</v>
      </c>
      <c r="P182" s="5">
        <v>-76.474654000000001</v>
      </c>
      <c r="Q182" s="5">
        <v>97.11</v>
      </c>
      <c r="R182" s="5" t="s">
        <v>86</v>
      </c>
      <c r="S182" s="5" t="s">
        <v>87</v>
      </c>
      <c r="T182" s="5" t="s">
        <v>88</v>
      </c>
      <c r="U182" s="5" t="s">
        <v>89</v>
      </c>
      <c r="V182" s="5">
        <v>1340.9090909090912</v>
      </c>
      <c r="W182" s="5">
        <v>0.25</v>
      </c>
      <c r="X182" s="5">
        <v>3</v>
      </c>
      <c r="Y182" s="5">
        <v>1</v>
      </c>
      <c r="Z182" s="5">
        <v>1.6666666666666667</v>
      </c>
    </row>
    <row r="183" spans="1:26">
      <c r="A183" s="5" t="s">
        <v>294</v>
      </c>
      <c r="B183" s="5" t="s">
        <v>329</v>
      </c>
      <c r="C183" s="5" t="s">
        <v>338</v>
      </c>
      <c r="D183" s="5">
        <v>2012</v>
      </c>
      <c r="E183" s="5" t="s">
        <v>35</v>
      </c>
      <c r="G183" s="5" t="s">
        <v>337</v>
      </c>
      <c r="H183" s="5" t="s">
        <v>331</v>
      </c>
      <c r="I183" s="5" t="s">
        <v>17</v>
      </c>
      <c r="J183" s="6">
        <v>41143</v>
      </c>
      <c r="K183" s="5">
        <v>6.5</v>
      </c>
      <c r="L183" s="5">
        <v>3.6</v>
      </c>
      <c r="M183" s="5">
        <v>18</v>
      </c>
      <c r="N183" s="5">
        <v>27.1</v>
      </c>
      <c r="O183" s="5">
        <v>37.658188000000003</v>
      </c>
      <c r="P183" s="5">
        <v>-76.467960000000005</v>
      </c>
      <c r="Q183" s="5">
        <v>89.23</v>
      </c>
      <c r="R183" s="5" t="s">
        <v>133</v>
      </c>
      <c r="S183" s="5" t="s">
        <v>87</v>
      </c>
      <c r="T183" s="5" t="s">
        <v>134</v>
      </c>
      <c r="U183" s="5" t="s">
        <v>89</v>
      </c>
      <c r="V183" s="5">
        <v>1522.7272727272727</v>
      </c>
      <c r="W183" s="5">
        <v>0.13636363636363638</v>
      </c>
      <c r="X183" s="5">
        <v>5</v>
      </c>
      <c r="Y183" s="5">
        <v>1</v>
      </c>
      <c r="Z183" s="5">
        <v>2</v>
      </c>
    </row>
    <row r="184" spans="1:26">
      <c r="A184" s="5" t="s">
        <v>294</v>
      </c>
      <c r="B184" s="5" t="s">
        <v>329</v>
      </c>
      <c r="C184" s="5" t="s">
        <v>339</v>
      </c>
      <c r="D184" s="5">
        <v>2012</v>
      </c>
      <c r="E184" s="5" t="s">
        <v>35</v>
      </c>
      <c r="G184" s="5" t="s">
        <v>337</v>
      </c>
      <c r="H184" s="5" t="s">
        <v>331</v>
      </c>
      <c r="I184" s="5" t="s">
        <v>17</v>
      </c>
      <c r="J184" s="6">
        <v>41143</v>
      </c>
      <c r="K184" s="5">
        <v>5.8</v>
      </c>
      <c r="L184" s="5">
        <v>3.7</v>
      </c>
      <c r="M184" s="5">
        <v>17.399999999999999</v>
      </c>
      <c r="N184" s="5">
        <v>26.8</v>
      </c>
      <c r="O184" s="5">
        <v>37.676217000000001</v>
      </c>
      <c r="P184" s="5">
        <v>-76.469255000000004</v>
      </c>
      <c r="Q184" s="5">
        <v>91.73</v>
      </c>
      <c r="R184" s="5" t="s">
        <v>86</v>
      </c>
      <c r="S184" s="5" t="s">
        <v>87</v>
      </c>
      <c r="T184" s="5" t="s">
        <v>88</v>
      </c>
      <c r="U184" s="5" t="s">
        <v>89</v>
      </c>
      <c r="V184" s="5">
        <v>409.09090909090912</v>
      </c>
      <c r="W184" s="5">
        <v>0.15909090909090912</v>
      </c>
      <c r="X184" s="5">
        <v>1</v>
      </c>
      <c r="Y184" s="5">
        <v>1</v>
      </c>
      <c r="Z184" s="5">
        <v>1.6666666666666667</v>
      </c>
    </row>
    <row r="185" spans="1:26">
      <c r="A185" s="5" t="s">
        <v>294</v>
      </c>
      <c r="B185" s="5" t="s">
        <v>329</v>
      </c>
      <c r="C185" s="5" t="s">
        <v>340</v>
      </c>
      <c r="D185" s="5">
        <v>2012</v>
      </c>
      <c r="E185" s="5" t="s">
        <v>35</v>
      </c>
      <c r="G185" s="5" t="s">
        <v>337</v>
      </c>
      <c r="H185" s="5" t="s">
        <v>331</v>
      </c>
      <c r="I185" s="5" t="s">
        <v>17</v>
      </c>
      <c r="J185" s="6">
        <v>41143</v>
      </c>
      <c r="K185" s="5">
        <v>2.8</v>
      </c>
      <c r="L185" s="5">
        <v>4</v>
      </c>
      <c r="M185" s="5">
        <v>17.2</v>
      </c>
      <c r="N185" s="5">
        <v>26.7</v>
      </c>
      <c r="O185" s="5">
        <v>37.683793000000001</v>
      </c>
      <c r="P185" s="5">
        <v>-76.456672999999995</v>
      </c>
      <c r="Q185" s="5">
        <v>74.92</v>
      </c>
      <c r="R185" s="5" t="s">
        <v>86</v>
      </c>
      <c r="S185" s="5" t="s">
        <v>87</v>
      </c>
      <c r="T185" s="5" t="s">
        <v>88</v>
      </c>
      <c r="U185" s="5" t="s">
        <v>89</v>
      </c>
      <c r="V185" s="5">
        <v>1977.2727272727277</v>
      </c>
      <c r="W185" s="5">
        <v>0.65909090909090895</v>
      </c>
      <c r="X185" s="5">
        <v>5</v>
      </c>
      <c r="Y185" s="5">
        <v>3</v>
      </c>
      <c r="Z185" s="5">
        <v>3.3333333333333335</v>
      </c>
    </row>
    <row r="186" spans="1:26">
      <c r="A186" s="5" t="s">
        <v>294</v>
      </c>
      <c r="B186" s="5" t="s">
        <v>329</v>
      </c>
      <c r="C186" s="5" t="s">
        <v>341</v>
      </c>
      <c r="D186" s="5">
        <v>2012</v>
      </c>
      <c r="E186" s="5" t="s">
        <v>50</v>
      </c>
      <c r="G186" s="5" t="s">
        <v>331</v>
      </c>
      <c r="H186" s="5" t="s">
        <v>331</v>
      </c>
      <c r="I186" s="5" t="s">
        <v>17</v>
      </c>
      <c r="J186" s="6">
        <v>41143</v>
      </c>
      <c r="K186" s="5">
        <v>5</v>
      </c>
      <c r="L186" s="5">
        <v>3.4</v>
      </c>
      <c r="M186" s="5">
        <v>17.8</v>
      </c>
      <c r="N186" s="5">
        <v>27.1</v>
      </c>
      <c r="O186" s="5">
        <v>37.645102000000001</v>
      </c>
      <c r="P186" s="5">
        <v>-76.522966999999994</v>
      </c>
      <c r="Q186" s="5">
        <v>2.4900000000000002</v>
      </c>
      <c r="R186" s="5" t="s">
        <v>86</v>
      </c>
      <c r="S186" s="5" t="s">
        <v>91</v>
      </c>
      <c r="T186" s="5" t="s">
        <v>88</v>
      </c>
      <c r="U186" s="5" t="s">
        <v>92</v>
      </c>
      <c r="V186" s="5">
        <v>2750</v>
      </c>
      <c r="W186" s="5">
        <v>0.88636363636363624</v>
      </c>
      <c r="X186" s="5">
        <v>5</v>
      </c>
      <c r="Y186" s="5">
        <v>1</v>
      </c>
      <c r="Z186" s="5">
        <v>3</v>
      </c>
    </row>
    <row r="187" spans="1:26">
      <c r="A187" s="5" t="s">
        <v>294</v>
      </c>
      <c r="B187" s="5" t="s">
        <v>329</v>
      </c>
      <c r="C187" s="5" t="s">
        <v>342</v>
      </c>
      <c r="D187" s="5">
        <v>2012</v>
      </c>
      <c r="E187" s="5" t="s">
        <v>50</v>
      </c>
      <c r="G187" s="5" t="s">
        <v>331</v>
      </c>
      <c r="H187" s="5" t="s">
        <v>331</v>
      </c>
      <c r="I187" s="5" t="s">
        <v>17</v>
      </c>
      <c r="J187" s="6">
        <v>41143</v>
      </c>
      <c r="K187" s="5">
        <v>2</v>
      </c>
      <c r="L187" s="5">
        <v>4.9000000000000004</v>
      </c>
      <c r="M187" s="5">
        <v>16.7</v>
      </c>
      <c r="N187" s="5">
        <v>26.3</v>
      </c>
      <c r="O187" s="5">
        <v>37.631621000000003</v>
      </c>
      <c r="P187" s="5">
        <v>-76.570541000000006</v>
      </c>
      <c r="Q187" s="5">
        <v>85.64</v>
      </c>
      <c r="R187" s="5" t="s">
        <v>86</v>
      </c>
      <c r="S187" s="5" t="s">
        <v>87</v>
      </c>
      <c r="T187" s="5" t="s">
        <v>88</v>
      </c>
      <c r="U187" s="5" t="s">
        <v>89</v>
      </c>
      <c r="V187" s="5">
        <v>3249.9999999999995</v>
      </c>
      <c r="W187" s="5">
        <v>0.63636363636363624</v>
      </c>
      <c r="X187" s="5">
        <v>3</v>
      </c>
      <c r="Y187" s="5">
        <v>3</v>
      </c>
      <c r="Z187" s="5">
        <v>2.6666666666666665</v>
      </c>
    </row>
    <row r="188" spans="1:26">
      <c r="A188" s="5" t="s">
        <v>294</v>
      </c>
      <c r="B188" s="5" t="s">
        <v>329</v>
      </c>
      <c r="C188" s="5" t="s">
        <v>343</v>
      </c>
      <c r="D188" s="5">
        <v>2012</v>
      </c>
      <c r="E188" s="5" t="s">
        <v>50</v>
      </c>
      <c r="G188" s="5" t="s">
        <v>331</v>
      </c>
      <c r="H188" s="5" t="s">
        <v>331</v>
      </c>
      <c r="I188" s="5" t="s">
        <v>17</v>
      </c>
      <c r="J188" s="6">
        <v>41143</v>
      </c>
      <c r="K188" s="5">
        <v>2.5</v>
      </c>
      <c r="L188" s="5">
        <v>5.9</v>
      </c>
      <c r="M188" s="5">
        <v>17</v>
      </c>
      <c r="N188" s="5">
        <v>27.2</v>
      </c>
      <c r="O188" s="5">
        <v>37.655183000000001</v>
      </c>
      <c r="P188" s="5">
        <v>-76.583295000000007</v>
      </c>
      <c r="Q188" s="5">
        <v>53.45</v>
      </c>
      <c r="R188" s="5" t="s">
        <v>86</v>
      </c>
      <c r="S188" s="5" t="s">
        <v>87</v>
      </c>
      <c r="T188" s="5" t="s">
        <v>88</v>
      </c>
      <c r="U188" s="5" t="s">
        <v>89</v>
      </c>
      <c r="V188" s="5">
        <v>3272.7272727272721</v>
      </c>
      <c r="W188" s="5">
        <v>0.7954545454545453</v>
      </c>
      <c r="X188" s="5">
        <v>3</v>
      </c>
      <c r="Y188" s="5">
        <v>3</v>
      </c>
      <c r="Z188" s="5">
        <v>3</v>
      </c>
    </row>
    <row r="189" spans="1:26">
      <c r="A189" s="5" t="s">
        <v>294</v>
      </c>
      <c r="B189" s="5" t="s">
        <v>329</v>
      </c>
      <c r="C189" s="5" t="s">
        <v>344</v>
      </c>
      <c r="D189" s="5">
        <v>2012</v>
      </c>
      <c r="E189" s="5" t="s">
        <v>50</v>
      </c>
      <c r="G189" s="5" t="s">
        <v>331</v>
      </c>
      <c r="H189" s="5" t="s">
        <v>331</v>
      </c>
      <c r="I189" s="5" t="s">
        <v>17</v>
      </c>
      <c r="J189" s="6">
        <v>41143</v>
      </c>
      <c r="K189" s="5">
        <v>2</v>
      </c>
      <c r="L189" s="5">
        <v>4.7</v>
      </c>
      <c r="M189" s="5">
        <v>17.5</v>
      </c>
      <c r="N189" s="5">
        <v>26.9</v>
      </c>
      <c r="O189" s="5">
        <v>37.690206000000003</v>
      </c>
      <c r="P189" s="5">
        <v>-76.541352000000003</v>
      </c>
      <c r="Q189" s="5">
        <v>1.89</v>
      </c>
      <c r="R189" s="5" t="s">
        <v>86</v>
      </c>
      <c r="S189" s="5" t="s">
        <v>91</v>
      </c>
      <c r="T189" s="5" t="s">
        <v>88</v>
      </c>
      <c r="U189" s="5" t="s">
        <v>92</v>
      </c>
      <c r="V189" s="5">
        <v>1750.0000000000005</v>
      </c>
      <c r="W189" s="5">
        <v>0.90909090909090895</v>
      </c>
      <c r="X189" s="5">
        <v>5</v>
      </c>
      <c r="Y189" s="5">
        <v>1</v>
      </c>
      <c r="Z189" s="5">
        <v>3.3333333333333335</v>
      </c>
    </row>
    <row r="190" spans="1:26">
      <c r="A190" s="5" t="s">
        <v>294</v>
      </c>
      <c r="B190" s="5" t="s">
        <v>329</v>
      </c>
      <c r="C190" s="5" t="s">
        <v>345</v>
      </c>
      <c r="D190" s="5">
        <v>2012</v>
      </c>
      <c r="E190" s="5" t="s">
        <v>50</v>
      </c>
      <c r="G190" s="5" t="s">
        <v>331</v>
      </c>
      <c r="H190" s="5" t="s">
        <v>331</v>
      </c>
      <c r="I190" s="5" t="s">
        <v>17</v>
      </c>
      <c r="J190" s="6">
        <v>41143</v>
      </c>
      <c r="K190" s="5">
        <v>3.4</v>
      </c>
      <c r="L190" s="5">
        <v>5.7</v>
      </c>
      <c r="M190" s="5">
        <v>16.8</v>
      </c>
      <c r="N190" s="5">
        <v>26.7</v>
      </c>
      <c r="O190" s="5">
        <v>37.705027999999999</v>
      </c>
      <c r="P190" s="5">
        <v>-76.591813000000002</v>
      </c>
      <c r="Q190" s="5">
        <v>71.930000000000007</v>
      </c>
      <c r="R190" s="5" t="s">
        <v>86</v>
      </c>
      <c r="S190" s="5" t="s">
        <v>87</v>
      </c>
      <c r="T190" s="5" t="s">
        <v>88</v>
      </c>
      <c r="U190" s="5" t="s">
        <v>89</v>
      </c>
      <c r="V190" s="5">
        <v>2090.909090909091</v>
      </c>
      <c r="W190" s="5">
        <v>0.5227272727272726</v>
      </c>
      <c r="X190" s="5">
        <v>5</v>
      </c>
      <c r="Y190" s="5">
        <v>3</v>
      </c>
      <c r="Z190" s="5">
        <v>3.6666666666666665</v>
      </c>
    </row>
    <row r="191" spans="1:26">
      <c r="A191" s="5" t="s">
        <v>294</v>
      </c>
      <c r="B191" s="5" t="s">
        <v>329</v>
      </c>
      <c r="C191" s="5" t="s">
        <v>346</v>
      </c>
      <c r="D191" s="5">
        <v>2012</v>
      </c>
      <c r="E191" s="5" t="s">
        <v>50</v>
      </c>
      <c r="G191" s="5" t="s">
        <v>331</v>
      </c>
      <c r="H191" s="5" t="s">
        <v>331</v>
      </c>
      <c r="I191" s="5" t="s">
        <v>17</v>
      </c>
      <c r="J191" s="6">
        <v>41143</v>
      </c>
      <c r="K191" s="5">
        <v>5.0999999999999996</v>
      </c>
      <c r="L191" s="5">
        <v>4.3</v>
      </c>
      <c r="M191" s="5">
        <v>16</v>
      </c>
      <c r="N191" s="5">
        <v>26.5</v>
      </c>
      <c r="O191" s="5">
        <v>37.752217999999999</v>
      </c>
      <c r="P191" s="5">
        <v>-76.615333000000007</v>
      </c>
      <c r="Q191" s="5">
        <v>94.97</v>
      </c>
      <c r="R191" s="5" t="s">
        <v>86</v>
      </c>
      <c r="S191" s="5" t="s">
        <v>87</v>
      </c>
      <c r="T191" s="5" t="s">
        <v>88</v>
      </c>
      <c r="U191" s="5" t="s">
        <v>89</v>
      </c>
      <c r="V191" s="5">
        <v>568.18181818181824</v>
      </c>
      <c r="W191" s="5">
        <v>0.29545454545454547</v>
      </c>
      <c r="X191" s="5">
        <v>1</v>
      </c>
      <c r="Y191" s="5">
        <v>1</v>
      </c>
      <c r="Z191" s="5">
        <v>1.6666666666666667</v>
      </c>
    </row>
    <row r="192" spans="1:26">
      <c r="A192" s="5" t="s">
        <v>294</v>
      </c>
      <c r="B192" s="5" t="s">
        <v>329</v>
      </c>
      <c r="C192" s="5" t="s">
        <v>347</v>
      </c>
      <c r="D192" s="5">
        <v>2012</v>
      </c>
      <c r="E192" s="5" t="s">
        <v>50</v>
      </c>
      <c r="G192" s="5" t="s">
        <v>331</v>
      </c>
      <c r="H192" s="5" t="s">
        <v>331</v>
      </c>
      <c r="I192" s="5" t="s">
        <v>17</v>
      </c>
      <c r="J192" s="6">
        <v>41143</v>
      </c>
      <c r="K192" s="5">
        <v>8</v>
      </c>
      <c r="L192" s="5">
        <v>3.5</v>
      </c>
      <c r="M192" s="5">
        <v>16.3</v>
      </c>
      <c r="N192" s="5">
        <v>26.6</v>
      </c>
      <c r="O192" s="5">
        <v>37.757257000000003</v>
      </c>
      <c r="P192" s="5">
        <v>-76.612656000000001</v>
      </c>
      <c r="Q192" s="5">
        <v>97.45</v>
      </c>
      <c r="R192" s="5" t="s">
        <v>86</v>
      </c>
      <c r="S192" s="5" t="s">
        <v>87</v>
      </c>
      <c r="T192" s="5" t="s">
        <v>88</v>
      </c>
      <c r="U192" s="5" t="s">
        <v>89</v>
      </c>
      <c r="V192" s="5">
        <v>1568.181818181818</v>
      </c>
      <c r="W192" s="5">
        <v>0.27272727272727271</v>
      </c>
      <c r="X192" s="5">
        <v>5</v>
      </c>
      <c r="Y192" s="5">
        <v>1</v>
      </c>
      <c r="Z192" s="5">
        <v>1.6666666666666667</v>
      </c>
    </row>
    <row r="193" spans="1:26">
      <c r="A193" s="5" t="s">
        <v>294</v>
      </c>
      <c r="B193" s="5" t="s">
        <v>329</v>
      </c>
      <c r="C193" s="5" t="s">
        <v>348</v>
      </c>
      <c r="D193" s="5">
        <v>2012</v>
      </c>
      <c r="E193" s="5" t="s">
        <v>50</v>
      </c>
      <c r="G193" s="5" t="s">
        <v>331</v>
      </c>
      <c r="H193" s="5" t="s">
        <v>331</v>
      </c>
      <c r="I193" s="5" t="s">
        <v>17</v>
      </c>
      <c r="J193" s="6">
        <v>41143</v>
      </c>
      <c r="K193" s="5">
        <v>5.0999999999999996</v>
      </c>
      <c r="L193" s="5">
        <v>4.2</v>
      </c>
      <c r="M193" s="5">
        <v>16.100000000000001</v>
      </c>
      <c r="N193" s="5">
        <v>26.8</v>
      </c>
      <c r="O193" s="5">
        <v>37.777402000000002</v>
      </c>
      <c r="P193" s="5">
        <v>-76.640688999999995</v>
      </c>
      <c r="Q193" s="5">
        <v>82.96</v>
      </c>
      <c r="R193" s="5" t="s">
        <v>86</v>
      </c>
      <c r="S193" s="5" t="s">
        <v>87</v>
      </c>
      <c r="T193" s="5" t="s">
        <v>88</v>
      </c>
      <c r="U193" s="5" t="s">
        <v>89</v>
      </c>
      <c r="V193" s="5">
        <v>1636.3636363636365</v>
      </c>
      <c r="W193" s="5">
        <v>0.63636363636363624</v>
      </c>
      <c r="X193" s="5">
        <v>5</v>
      </c>
      <c r="Y193" s="5">
        <v>3</v>
      </c>
      <c r="Z193" s="5">
        <v>3</v>
      </c>
    </row>
    <row r="194" spans="1:26">
      <c r="A194" s="5" t="s">
        <v>294</v>
      </c>
      <c r="B194" s="5" t="s">
        <v>329</v>
      </c>
      <c r="C194" s="5" t="s">
        <v>349</v>
      </c>
      <c r="D194" s="5">
        <v>2012</v>
      </c>
      <c r="E194" s="5" t="s">
        <v>50</v>
      </c>
      <c r="G194" s="5" t="s">
        <v>331</v>
      </c>
      <c r="H194" s="5" t="s">
        <v>331</v>
      </c>
      <c r="I194" s="5" t="s">
        <v>17</v>
      </c>
      <c r="J194" s="6">
        <v>41143</v>
      </c>
      <c r="K194" s="5">
        <v>3.7</v>
      </c>
      <c r="L194" s="5">
        <v>6.7</v>
      </c>
      <c r="M194" s="5">
        <v>13.5</v>
      </c>
      <c r="N194" s="5">
        <v>27</v>
      </c>
      <c r="O194" s="5">
        <v>37.808537999999999</v>
      </c>
      <c r="P194" s="5">
        <v>-76.732365999999999</v>
      </c>
      <c r="Q194" s="5">
        <v>75.56</v>
      </c>
      <c r="R194" s="5" t="s">
        <v>86</v>
      </c>
      <c r="S194" s="5" t="s">
        <v>87</v>
      </c>
      <c r="T194" s="5" t="s">
        <v>88</v>
      </c>
      <c r="U194" s="5" t="s">
        <v>89</v>
      </c>
      <c r="V194" s="5">
        <v>5659.0909090909081</v>
      </c>
      <c r="W194" s="5">
        <v>1.7727272727272725</v>
      </c>
      <c r="X194" s="5">
        <v>1</v>
      </c>
      <c r="Y194" s="5">
        <v>3</v>
      </c>
      <c r="Z194" s="5">
        <v>2.6666666666666665</v>
      </c>
    </row>
    <row r="195" spans="1:26">
      <c r="A195" s="5" t="s">
        <v>294</v>
      </c>
      <c r="B195" s="5" t="s">
        <v>329</v>
      </c>
      <c r="C195" s="5" t="s">
        <v>350</v>
      </c>
      <c r="D195" s="5">
        <v>2012</v>
      </c>
      <c r="E195" s="5" t="s">
        <v>50</v>
      </c>
      <c r="G195" s="5" t="s">
        <v>331</v>
      </c>
      <c r="H195" s="5" t="s">
        <v>331</v>
      </c>
      <c r="I195" s="5" t="s">
        <v>17</v>
      </c>
      <c r="J195" s="6">
        <v>41143</v>
      </c>
      <c r="K195" s="5">
        <v>5.5</v>
      </c>
      <c r="L195" s="5">
        <v>5</v>
      </c>
      <c r="M195" s="5">
        <v>12.4</v>
      </c>
      <c r="N195" s="5">
        <v>26.6</v>
      </c>
      <c r="O195" s="5">
        <v>37.848953000000002</v>
      </c>
      <c r="P195" s="5">
        <v>-76.744598999999994</v>
      </c>
      <c r="Q195" s="5">
        <v>70.87</v>
      </c>
      <c r="R195" s="5" t="s">
        <v>86</v>
      </c>
      <c r="S195" s="5" t="s">
        <v>87</v>
      </c>
      <c r="T195" s="5" t="s">
        <v>88</v>
      </c>
      <c r="U195" s="5" t="s">
        <v>89</v>
      </c>
      <c r="V195" s="5">
        <v>2295.454545454545</v>
      </c>
      <c r="W195" s="5">
        <v>0.99999999999999978</v>
      </c>
      <c r="X195" s="5">
        <v>5</v>
      </c>
      <c r="Y195" s="5">
        <v>3</v>
      </c>
      <c r="Z195" s="5">
        <v>3.6666666666666665</v>
      </c>
    </row>
    <row r="196" spans="1:26">
      <c r="A196" s="5" t="s">
        <v>294</v>
      </c>
      <c r="B196" s="5" t="s">
        <v>329</v>
      </c>
      <c r="C196" s="5" t="s">
        <v>351</v>
      </c>
      <c r="D196" s="5">
        <v>2012</v>
      </c>
      <c r="E196" s="5" t="s">
        <v>50</v>
      </c>
      <c r="G196" s="5" t="s">
        <v>331</v>
      </c>
      <c r="H196" s="5" t="s">
        <v>331</v>
      </c>
      <c r="I196" s="5" t="s">
        <v>17</v>
      </c>
      <c r="J196" s="6">
        <v>41143</v>
      </c>
      <c r="K196" s="5">
        <v>5.5</v>
      </c>
      <c r="L196" s="5">
        <v>4.4000000000000004</v>
      </c>
      <c r="M196" s="5">
        <v>11.5</v>
      </c>
      <c r="N196" s="5">
        <v>26.6</v>
      </c>
      <c r="O196" s="5">
        <v>37.862074999999997</v>
      </c>
      <c r="P196" s="5">
        <v>-76.757504999999995</v>
      </c>
      <c r="Q196" s="5">
        <v>29.95</v>
      </c>
      <c r="R196" s="5" t="s">
        <v>99</v>
      </c>
      <c r="T196" s="5" t="s">
        <v>100</v>
      </c>
      <c r="V196" s="5">
        <v>999.99999999999989</v>
      </c>
      <c r="W196" s="5">
        <v>0.88636363636363624</v>
      </c>
      <c r="X196" s="5">
        <v>3</v>
      </c>
      <c r="Y196" s="5">
        <v>1</v>
      </c>
      <c r="Z196" s="5">
        <v>2.6</v>
      </c>
    </row>
    <row r="197" spans="1:26">
      <c r="A197" s="5" t="s">
        <v>294</v>
      </c>
      <c r="B197" s="5" t="s">
        <v>329</v>
      </c>
      <c r="C197" s="5" t="s">
        <v>352</v>
      </c>
      <c r="D197" s="5">
        <v>2012</v>
      </c>
      <c r="E197" s="5" t="s">
        <v>50</v>
      </c>
      <c r="G197" s="5" t="s">
        <v>331</v>
      </c>
      <c r="H197" s="5" t="s">
        <v>331</v>
      </c>
      <c r="I197" s="5" t="s">
        <v>17</v>
      </c>
      <c r="J197" s="6">
        <v>41143</v>
      </c>
      <c r="K197" s="5">
        <v>0.5</v>
      </c>
      <c r="L197" s="5">
        <v>7.3</v>
      </c>
      <c r="M197" s="5">
        <v>10.8</v>
      </c>
      <c r="N197" s="5">
        <v>27</v>
      </c>
      <c r="O197" s="5">
        <v>37.867324000000004</v>
      </c>
      <c r="P197" s="5">
        <v>-76.782259999999994</v>
      </c>
      <c r="Q197" s="5">
        <v>8.06</v>
      </c>
      <c r="R197" s="5" t="s">
        <v>99</v>
      </c>
      <c r="T197" s="5" t="s">
        <v>100</v>
      </c>
      <c r="V197" s="5">
        <v>4272.7272727272721</v>
      </c>
      <c r="W197" s="5">
        <v>0.72727272727272718</v>
      </c>
      <c r="X197" s="5">
        <v>3</v>
      </c>
      <c r="Y197" s="5">
        <v>1</v>
      </c>
      <c r="Z197" s="5">
        <v>1.8</v>
      </c>
    </row>
    <row r="198" spans="1:26">
      <c r="A198" s="5" t="s">
        <v>294</v>
      </c>
      <c r="B198" s="5" t="s">
        <v>329</v>
      </c>
      <c r="C198" s="5" t="s">
        <v>353</v>
      </c>
      <c r="D198" s="5">
        <v>2012</v>
      </c>
      <c r="E198" s="5" t="s">
        <v>50</v>
      </c>
      <c r="G198" s="5" t="s">
        <v>331</v>
      </c>
      <c r="H198" s="5" t="s">
        <v>331</v>
      </c>
      <c r="I198" s="5" t="s">
        <v>17</v>
      </c>
      <c r="J198" s="6">
        <v>41142</v>
      </c>
      <c r="K198" s="5">
        <v>2.9</v>
      </c>
      <c r="L198" s="5">
        <v>5.8</v>
      </c>
      <c r="M198" s="5">
        <v>8.5</v>
      </c>
      <c r="N198" s="5">
        <v>26.5</v>
      </c>
      <c r="O198" s="5">
        <v>37.974241999999997</v>
      </c>
      <c r="P198" s="5">
        <v>-76.867679999999993</v>
      </c>
      <c r="Q198" s="5">
        <v>98.03</v>
      </c>
      <c r="R198" s="5" t="s">
        <v>99</v>
      </c>
      <c r="T198" s="5" t="s">
        <v>100</v>
      </c>
      <c r="V198" s="5">
        <v>12545.454545454546</v>
      </c>
      <c r="W198" s="5">
        <v>0.74999999999999989</v>
      </c>
      <c r="X198" s="5">
        <v>1</v>
      </c>
      <c r="Y198" s="5">
        <v>1</v>
      </c>
      <c r="Z198" s="5">
        <v>1</v>
      </c>
    </row>
    <row r="199" spans="1:26">
      <c r="A199" s="5" t="s">
        <v>294</v>
      </c>
      <c r="B199" s="5" t="s">
        <v>329</v>
      </c>
      <c r="C199" s="5" t="s">
        <v>354</v>
      </c>
      <c r="D199" s="5">
        <v>2012</v>
      </c>
      <c r="E199" s="5" t="s">
        <v>355</v>
      </c>
      <c r="G199" s="5" t="s">
        <v>331</v>
      </c>
      <c r="H199" s="5" t="s">
        <v>331</v>
      </c>
      <c r="I199" s="5" t="s">
        <v>17</v>
      </c>
      <c r="J199" s="6">
        <v>41142</v>
      </c>
      <c r="K199" s="5">
        <v>4</v>
      </c>
      <c r="L199" s="5">
        <v>6.4</v>
      </c>
      <c r="M199" s="5">
        <v>5.7</v>
      </c>
      <c r="N199" s="5">
        <v>26.6</v>
      </c>
      <c r="O199" s="5">
        <v>38.009233000000002</v>
      </c>
      <c r="P199" s="5">
        <v>-76.908552</v>
      </c>
      <c r="Q199" s="5">
        <v>99.46</v>
      </c>
      <c r="R199" s="5" t="s">
        <v>99</v>
      </c>
      <c r="T199" s="5" t="s">
        <v>100</v>
      </c>
      <c r="V199" s="5">
        <v>2522.727272727273</v>
      </c>
      <c r="W199" s="5">
        <v>0.31818181818181818</v>
      </c>
      <c r="X199" s="5">
        <v>3</v>
      </c>
      <c r="Y199" s="5">
        <v>1</v>
      </c>
      <c r="Z199" s="5">
        <v>1.4</v>
      </c>
    </row>
    <row r="200" spans="1:26">
      <c r="A200" s="5" t="s">
        <v>294</v>
      </c>
      <c r="B200" s="5" t="s">
        <v>329</v>
      </c>
      <c r="C200" s="5" t="s">
        <v>356</v>
      </c>
      <c r="D200" s="5">
        <v>2012</v>
      </c>
      <c r="E200" s="5" t="s">
        <v>357</v>
      </c>
      <c r="G200" s="5" t="s">
        <v>331</v>
      </c>
      <c r="H200" s="5" t="s">
        <v>331</v>
      </c>
      <c r="I200" s="5" t="s">
        <v>17</v>
      </c>
      <c r="J200" s="6">
        <v>41142</v>
      </c>
      <c r="K200" s="5">
        <v>0.3</v>
      </c>
      <c r="L200" s="5">
        <v>8.5</v>
      </c>
      <c r="M200" s="5">
        <v>0.8</v>
      </c>
      <c r="N200" s="5">
        <v>28.4</v>
      </c>
      <c r="O200" s="5">
        <v>38.135725999999998</v>
      </c>
      <c r="P200" s="5">
        <v>-77.055053000000001</v>
      </c>
      <c r="Q200" s="5">
        <v>99.11</v>
      </c>
      <c r="R200" s="5" t="s">
        <v>87</v>
      </c>
      <c r="T200" s="5" t="s">
        <v>119</v>
      </c>
      <c r="V200" s="5">
        <v>2340.909090909091</v>
      </c>
      <c r="W200" s="5">
        <v>0.52272727272727271</v>
      </c>
      <c r="X200" s="5">
        <v>5</v>
      </c>
      <c r="Z200" s="5">
        <v>2</v>
      </c>
    </row>
    <row r="201" spans="1:26">
      <c r="A201" s="5" t="s">
        <v>294</v>
      </c>
      <c r="B201" s="5" t="s">
        <v>329</v>
      </c>
      <c r="C201" s="5" t="s">
        <v>358</v>
      </c>
      <c r="D201" s="5">
        <v>2012</v>
      </c>
      <c r="E201" s="5" t="s">
        <v>357</v>
      </c>
      <c r="G201" s="5" t="s">
        <v>331</v>
      </c>
      <c r="H201" s="5" t="s">
        <v>331</v>
      </c>
      <c r="I201" s="5" t="s">
        <v>17</v>
      </c>
      <c r="J201" s="6">
        <v>41142</v>
      </c>
      <c r="K201" s="5">
        <v>0.3</v>
      </c>
      <c r="L201" s="5">
        <v>8.4</v>
      </c>
      <c r="M201" s="5">
        <v>0.3</v>
      </c>
      <c r="N201" s="5">
        <v>29.8</v>
      </c>
      <c r="O201" s="5">
        <v>38.143799000000001</v>
      </c>
      <c r="P201" s="5">
        <v>-77.128743</v>
      </c>
      <c r="Q201" s="5">
        <v>1.1200000000000001</v>
      </c>
      <c r="R201" s="5" t="s">
        <v>91</v>
      </c>
      <c r="T201" s="5" t="s">
        <v>231</v>
      </c>
      <c r="V201" s="5">
        <v>12431.818181818182</v>
      </c>
      <c r="W201" s="5">
        <v>0.72727272727272718</v>
      </c>
      <c r="X201" s="5">
        <v>1</v>
      </c>
      <c r="Z201" s="5">
        <v>1.5</v>
      </c>
    </row>
    <row r="202" spans="1:26">
      <c r="A202" s="5" t="s">
        <v>294</v>
      </c>
      <c r="B202" s="5" t="s">
        <v>359</v>
      </c>
      <c r="C202" s="5" t="s">
        <v>360</v>
      </c>
      <c r="D202" s="5">
        <v>2012</v>
      </c>
      <c r="E202" s="5" t="s">
        <v>30</v>
      </c>
      <c r="G202" s="5" t="s">
        <v>361</v>
      </c>
      <c r="H202" s="5" t="s">
        <v>361</v>
      </c>
      <c r="I202" s="5" t="s">
        <v>10</v>
      </c>
      <c r="J202" s="6">
        <v>41106</v>
      </c>
      <c r="K202" s="5">
        <v>11</v>
      </c>
      <c r="L202" s="5">
        <v>5.7</v>
      </c>
      <c r="M202" s="5">
        <v>22.9</v>
      </c>
      <c r="N202" s="5">
        <v>27.5</v>
      </c>
      <c r="O202" s="5">
        <v>37.116379000000002</v>
      </c>
      <c r="P202" s="5">
        <v>-75.984801000000004</v>
      </c>
      <c r="Q202" s="5">
        <v>7</v>
      </c>
      <c r="R202" s="5" t="s">
        <v>133</v>
      </c>
      <c r="S202" s="5" t="s">
        <v>91</v>
      </c>
      <c r="T202" s="5" t="s">
        <v>134</v>
      </c>
      <c r="U202" s="5" t="s">
        <v>92</v>
      </c>
      <c r="V202" s="5">
        <v>1022.7272727272727</v>
      </c>
      <c r="W202" s="5">
        <v>1.1136363636363633</v>
      </c>
      <c r="X202" s="5">
        <v>1</v>
      </c>
      <c r="Y202" s="5">
        <v>3</v>
      </c>
      <c r="Z202" s="5">
        <v>2.6666666666666665</v>
      </c>
    </row>
    <row r="203" spans="1:26">
      <c r="A203" s="5" t="s">
        <v>294</v>
      </c>
      <c r="B203" s="5" t="s">
        <v>359</v>
      </c>
      <c r="C203" s="5" t="s">
        <v>362</v>
      </c>
      <c r="D203" s="5">
        <v>2012</v>
      </c>
      <c r="E203" s="5" t="s">
        <v>31</v>
      </c>
      <c r="G203" s="5" t="s">
        <v>361</v>
      </c>
      <c r="H203" s="5" t="s">
        <v>361</v>
      </c>
      <c r="I203" s="5" t="s">
        <v>10</v>
      </c>
      <c r="J203" s="6">
        <v>41106</v>
      </c>
      <c r="K203" s="5">
        <v>11.7</v>
      </c>
      <c r="L203" s="5">
        <v>5.7</v>
      </c>
      <c r="M203" s="5">
        <v>30.2</v>
      </c>
      <c r="N203" s="5">
        <v>24.5</v>
      </c>
      <c r="O203" s="5">
        <v>36.959063999999998</v>
      </c>
      <c r="P203" s="5">
        <v>-76.070803999999995</v>
      </c>
      <c r="Q203" s="5">
        <v>3.01</v>
      </c>
      <c r="R203" s="5" t="s">
        <v>133</v>
      </c>
      <c r="S203" s="5" t="s">
        <v>91</v>
      </c>
      <c r="T203" s="5" t="s">
        <v>134</v>
      </c>
      <c r="U203" s="5" t="s">
        <v>92</v>
      </c>
      <c r="V203" s="5">
        <v>3568.181818181818</v>
      </c>
      <c r="W203" s="5">
        <v>1.0454545454545452</v>
      </c>
      <c r="X203" s="5">
        <v>5</v>
      </c>
      <c r="Y203" s="5">
        <v>3</v>
      </c>
      <c r="Z203" s="5">
        <v>3.3333333333333335</v>
      </c>
    </row>
    <row r="204" spans="1:26">
      <c r="A204" s="5" t="s">
        <v>294</v>
      </c>
      <c r="B204" s="5" t="s">
        <v>359</v>
      </c>
      <c r="C204" s="5" t="s">
        <v>363</v>
      </c>
      <c r="D204" s="5">
        <v>2012</v>
      </c>
      <c r="E204" s="5" t="s">
        <v>31</v>
      </c>
      <c r="G204" s="5" t="s">
        <v>361</v>
      </c>
      <c r="H204" s="5" t="s">
        <v>361</v>
      </c>
      <c r="I204" s="5" t="s">
        <v>10</v>
      </c>
      <c r="J204" s="6">
        <v>41106</v>
      </c>
      <c r="K204" s="5">
        <v>5.5</v>
      </c>
      <c r="L204" s="5">
        <v>4.9000000000000004</v>
      </c>
      <c r="M204" s="5">
        <v>24</v>
      </c>
      <c r="N204" s="5">
        <v>26.5</v>
      </c>
      <c r="O204" s="5">
        <v>37.014743000000003</v>
      </c>
      <c r="P204" s="5">
        <v>-76.195307999999997</v>
      </c>
      <c r="Q204" s="5">
        <v>1.75</v>
      </c>
      <c r="R204" s="5" t="s">
        <v>133</v>
      </c>
      <c r="S204" s="5" t="s">
        <v>91</v>
      </c>
      <c r="T204" s="5" t="s">
        <v>134</v>
      </c>
      <c r="U204" s="5" t="s">
        <v>92</v>
      </c>
      <c r="V204" s="5">
        <v>1568.1818181818185</v>
      </c>
      <c r="W204" s="5">
        <v>0.95454545454545414</v>
      </c>
      <c r="X204" s="5">
        <v>3</v>
      </c>
      <c r="Y204" s="5">
        <v>1</v>
      </c>
      <c r="Z204" s="5">
        <v>3</v>
      </c>
    </row>
    <row r="205" spans="1:26">
      <c r="A205" s="5" t="s">
        <v>294</v>
      </c>
      <c r="B205" s="5" t="s">
        <v>359</v>
      </c>
      <c r="C205" s="5" t="s">
        <v>364</v>
      </c>
      <c r="D205" s="5">
        <v>2012</v>
      </c>
      <c r="E205" s="5" t="s">
        <v>31</v>
      </c>
      <c r="G205" s="5" t="s">
        <v>361</v>
      </c>
      <c r="H205" s="5" t="s">
        <v>361</v>
      </c>
      <c r="I205" s="5" t="s">
        <v>10</v>
      </c>
      <c r="J205" s="6">
        <v>41106</v>
      </c>
      <c r="K205" s="5">
        <v>5.5</v>
      </c>
      <c r="L205" s="5">
        <v>6</v>
      </c>
      <c r="M205" s="5">
        <v>22.1</v>
      </c>
      <c r="N205" s="5">
        <v>27.1</v>
      </c>
      <c r="O205" s="5">
        <v>36.987237999999998</v>
      </c>
      <c r="P205" s="5">
        <v>-76.245496000000003</v>
      </c>
      <c r="Q205" s="5">
        <v>13.54</v>
      </c>
      <c r="R205" s="5" t="s">
        <v>133</v>
      </c>
      <c r="S205" s="5" t="s">
        <v>91</v>
      </c>
      <c r="T205" s="5" t="s">
        <v>134</v>
      </c>
      <c r="U205" s="5" t="s">
        <v>92</v>
      </c>
      <c r="V205" s="5">
        <v>3454.5454545454531</v>
      </c>
      <c r="W205" s="5">
        <v>1.0909090909090906</v>
      </c>
      <c r="X205" s="5">
        <v>5</v>
      </c>
      <c r="Y205" s="5">
        <v>3</v>
      </c>
      <c r="Z205" s="5">
        <v>4</v>
      </c>
    </row>
    <row r="206" spans="1:26">
      <c r="A206" s="5" t="s">
        <v>294</v>
      </c>
      <c r="B206" s="5" t="s">
        <v>359</v>
      </c>
      <c r="C206" s="5" t="s">
        <v>365</v>
      </c>
      <c r="D206" s="5">
        <v>2012</v>
      </c>
      <c r="E206" s="5" t="s">
        <v>31</v>
      </c>
      <c r="G206" s="5" t="s">
        <v>361</v>
      </c>
      <c r="H206" s="5" t="s">
        <v>361</v>
      </c>
      <c r="I206" s="5" t="s">
        <v>10</v>
      </c>
      <c r="J206" s="6">
        <v>41106</v>
      </c>
      <c r="K206" s="5">
        <v>7.3</v>
      </c>
      <c r="L206" s="5">
        <v>6.7</v>
      </c>
      <c r="M206" s="5">
        <v>21.3</v>
      </c>
      <c r="N206" s="5">
        <v>27.2</v>
      </c>
      <c r="O206" s="5">
        <v>37.009197999999998</v>
      </c>
      <c r="P206" s="5">
        <v>-76.288287999999994</v>
      </c>
      <c r="Q206" s="5">
        <v>3.61</v>
      </c>
      <c r="R206" s="5" t="s">
        <v>133</v>
      </c>
      <c r="S206" s="5" t="s">
        <v>91</v>
      </c>
      <c r="T206" s="5" t="s">
        <v>134</v>
      </c>
      <c r="U206" s="5" t="s">
        <v>92</v>
      </c>
      <c r="V206" s="5">
        <v>2318.1818181818185</v>
      </c>
      <c r="W206" s="5">
        <v>0.95454545454545414</v>
      </c>
      <c r="X206" s="5">
        <v>3</v>
      </c>
      <c r="Y206" s="5">
        <v>1</v>
      </c>
      <c r="Z206" s="5">
        <v>2.3333333333333335</v>
      </c>
    </row>
    <row r="207" spans="1:26">
      <c r="A207" s="5" t="s">
        <v>294</v>
      </c>
      <c r="B207" s="5" t="s">
        <v>359</v>
      </c>
      <c r="C207" s="5" t="s">
        <v>366</v>
      </c>
      <c r="D207" s="5">
        <v>2012</v>
      </c>
      <c r="E207" s="5" t="s">
        <v>31</v>
      </c>
      <c r="G207" s="5" t="s">
        <v>361</v>
      </c>
      <c r="H207" s="5" t="s">
        <v>361</v>
      </c>
      <c r="I207" s="5" t="s">
        <v>10</v>
      </c>
      <c r="J207" s="6">
        <v>41106</v>
      </c>
      <c r="K207" s="5">
        <v>9</v>
      </c>
      <c r="L207" s="5">
        <v>3.2</v>
      </c>
      <c r="M207" s="5">
        <v>26</v>
      </c>
      <c r="N207" s="5">
        <v>25.9</v>
      </c>
      <c r="O207" s="5">
        <v>37.069729000000002</v>
      </c>
      <c r="P207" s="5">
        <v>-76.158565999999993</v>
      </c>
      <c r="Q207" s="5">
        <v>16.2</v>
      </c>
      <c r="R207" s="5" t="s">
        <v>133</v>
      </c>
      <c r="S207" s="5" t="s">
        <v>91</v>
      </c>
      <c r="T207" s="5" t="s">
        <v>134</v>
      </c>
      <c r="U207" s="5" t="s">
        <v>92</v>
      </c>
      <c r="V207" s="5">
        <v>9431.8181818181747</v>
      </c>
      <c r="W207" s="5">
        <v>1.7045454545454539</v>
      </c>
      <c r="X207" s="5">
        <v>1</v>
      </c>
      <c r="Y207" s="5">
        <v>3</v>
      </c>
      <c r="Z207" s="5">
        <v>4</v>
      </c>
    </row>
    <row r="208" spans="1:26">
      <c r="A208" s="5" t="s">
        <v>294</v>
      </c>
      <c r="B208" s="5" t="s">
        <v>359</v>
      </c>
      <c r="C208" s="5" t="s">
        <v>367</v>
      </c>
      <c r="D208" s="5">
        <v>2012</v>
      </c>
      <c r="E208" s="5" t="s">
        <v>42</v>
      </c>
      <c r="G208" s="5" t="s">
        <v>368</v>
      </c>
      <c r="H208" s="5" t="s">
        <v>361</v>
      </c>
      <c r="I208" s="5" t="s">
        <v>10</v>
      </c>
      <c r="J208" s="6">
        <v>41138</v>
      </c>
      <c r="K208" s="5">
        <v>0.3</v>
      </c>
      <c r="L208" s="5">
        <v>6.1</v>
      </c>
      <c r="M208" s="5">
        <v>22.1</v>
      </c>
      <c r="N208" s="5">
        <v>29.5</v>
      </c>
      <c r="O208" s="5">
        <v>37.178483999999997</v>
      </c>
      <c r="P208" s="5">
        <v>-76.413610000000006</v>
      </c>
      <c r="Q208" s="5">
        <v>1.45</v>
      </c>
      <c r="R208" s="5" t="s">
        <v>133</v>
      </c>
      <c r="S208" s="5" t="s">
        <v>91</v>
      </c>
      <c r="T208" s="5" t="s">
        <v>134</v>
      </c>
      <c r="U208" s="5" t="s">
        <v>92</v>
      </c>
      <c r="V208" s="5">
        <v>3318.181818181818</v>
      </c>
      <c r="W208" s="5">
        <v>0.7954545454545453</v>
      </c>
      <c r="X208" s="5">
        <v>5</v>
      </c>
      <c r="Y208" s="5">
        <v>1</v>
      </c>
      <c r="Z208" s="5">
        <v>3</v>
      </c>
    </row>
    <row r="209" spans="1:26">
      <c r="A209" s="5" t="s">
        <v>294</v>
      </c>
      <c r="B209" s="5" t="s">
        <v>359</v>
      </c>
      <c r="C209" s="5" t="s">
        <v>369</v>
      </c>
      <c r="D209" s="5">
        <v>2012</v>
      </c>
      <c r="E209" s="5" t="s">
        <v>42</v>
      </c>
      <c r="G209" s="5" t="s">
        <v>368</v>
      </c>
      <c r="H209" s="5" t="s">
        <v>361</v>
      </c>
      <c r="I209" s="5" t="s">
        <v>10</v>
      </c>
      <c r="J209" s="6">
        <v>41108</v>
      </c>
      <c r="K209" s="5">
        <v>8.5</v>
      </c>
      <c r="L209" s="5">
        <v>4.4000000000000004</v>
      </c>
      <c r="M209" s="5">
        <v>20.7</v>
      </c>
      <c r="N209" s="5">
        <v>28.3</v>
      </c>
      <c r="O209" s="5">
        <v>37.229382000000001</v>
      </c>
      <c r="P209" s="5">
        <v>-76.415159000000003</v>
      </c>
      <c r="Q209" s="5">
        <v>8.7100000000000009</v>
      </c>
      <c r="R209" s="5" t="s">
        <v>133</v>
      </c>
      <c r="S209" s="5" t="s">
        <v>91</v>
      </c>
      <c r="T209" s="5" t="s">
        <v>134</v>
      </c>
      <c r="U209" s="5" t="s">
        <v>92</v>
      </c>
      <c r="V209" s="5">
        <v>6159.0909090909081</v>
      </c>
      <c r="W209" s="5">
        <v>1.2272727272727271</v>
      </c>
      <c r="X209" s="5">
        <v>3</v>
      </c>
      <c r="Y209" s="5">
        <v>3</v>
      </c>
      <c r="Z209" s="5">
        <v>3.3333333333333335</v>
      </c>
    </row>
    <row r="210" spans="1:26">
      <c r="A210" s="5" t="s">
        <v>294</v>
      </c>
      <c r="B210" s="5" t="s">
        <v>359</v>
      </c>
      <c r="C210" s="5" t="s">
        <v>370</v>
      </c>
      <c r="D210" s="5">
        <v>2012</v>
      </c>
      <c r="E210" s="5" t="s">
        <v>42</v>
      </c>
      <c r="G210" s="5" t="s">
        <v>368</v>
      </c>
      <c r="H210" s="5" t="s">
        <v>361</v>
      </c>
      <c r="I210" s="5" t="s">
        <v>10</v>
      </c>
      <c r="J210" s="6">
        <v>41108</v>
      </c>
      <c r="K210" s="5">
        <v>6</v>
      </c>
      <c r="L210" s="5">
        <v>6.2</v>
      </c>
      <c r="M210" s="5">
        <v>19.3</v>
      </c>
      <c r="N210" s="5">
        <v>28.6</v>
      </c>
      <c r="O210" s="5">
        <v>37.317419999999998</v>
      </c>
      <c r="P210" s="5">
        <v>-76.321318000000005</v>
      </c>
      <c r="Q210" s="5">
        <v>92.83</v>
      </c>
      <c r="R210" s="5" t="s">
        <v>133</v>
      </c>
      <c r="S210" s="5" t="s">
        <v>87</v>
      </c>
      <c r="T210" s="5" t="s">
        <v>134</v>
      </c>
      <c r="U210" s="5" t="s">
        <v>89</v>
      </c>
      <c r="V210" s="5">
        <v>1454.5454545454545</v>
      </c>
      <c r="W210" s="5">
        <v>0.3863636363636363</v>
      </c>
      <c r="X210" s="5">
        <v>3</v>
      </c>
      <c r="Y210" s="5">
        <v>1</v>
      </c>
      <c r="Z210" s="5">
        <v>2.3333333333333335</v>
      </c>
    </row>
    <row r="211" spans="1:26">
      <c r="A211" s="5" t="s">
        <v>294</v>
      </c>
      <c r="B211" s="5" t="s">
        <v>359</v>
      </c>
      <c r="C211" s="5" t="s">
        <v>371</v>
      </c>
      <c r="D211" s="5">
        <v>2012</v>
      </c>
      <c r="E211" s="5" t="s">
        <v>30</v>
      </c>
      <c r="G211" s="5" t="s">
        <v>361</v>
      </c>
      <c r="H211" s="5" t="s">
        <v>361</v>
      </c>
      <c r="I211" s="5" t="s">
        <v>10</v>
      </c>
      <c r="J211" s="6">
        <v>41106</v>
      </c>
      <c r="K211" s="5">
        <v>12.5</v>
      </c>
      <c r="L211" s="5">
        <v>4</v>
      </c>
      <c r="M211" s="5">
        <v>24.8</v>
      </c>
      <c r="N211" s="5">
        <v>27.1</v>
      </c>
      <c r="O211" s="5">
        <v>37.213248999999998</v>
      </c>
      <c r="P211" s="5">
        <v>-76.074612000000002</v>
      </c>
      <c r="Q211" s="5">
        <v>44.13</v>
      </c>
      <c r="R211" s="5" t="s">
        <v>133</v>
      </c>
      <c r="S211" s="5" t="s">
        <v>87</v>
      </c>
      <c r="T211" s="5" t="s">
        <v>134</v>
      </c>
      <c r="U211" s="5" t="s">
        <v>89</v>
      </c>
      <c r="V211" s="5">
        <v>8272.7272727272739</v>
      </c>
      <c r="W211" s="5">
        <v>8.6590909090909065</v>
      </c>
      <c r="X211" s="5">
        <v>1</v>
      </c>
      <c r="Y211" s="5">
        <v>5</v>
      </c>
      <c r="Z211" s="5">
        <v>3.6666666666666665</v>
      </c>
    </row>
    <row r="212" spans="1:26">
      <c r="A212" s="5" t="s">
        <v>294</v>
      </c>
      <c r="B212" s="5" t="s">
        <v>359</v>
      </c>
      <c r="C212" s="5" t="s">
        <v>372</v>
      </c>
      <c r="D212" s="5">
        <v>2012</v>
      </c>
      <c r="E212" s="5" t="s">
        <v>30</v>
      </c>
      <c r="G212" s="5" t="s">
        <v>361</v>
      </c>
      <c r="H212" s="5" t="s">
        <v>361</v>
      </c>
      <c r="I212" s="5" t="s">
        <v>10</v>
      </c>
      <c r="J212" s="6">
        <v>41106</v>
      </c>
      <c r="K212" s="5">
        <v>12.8</v>
      </c>
      <c r="L212" s="5">
        <v>3.6</v>
      </c>
      <c r="M212" s="5">
        <v>26.1</v>
      </c>
      <c r="N212" s="5">
        <v>26.4</v>
      </c>
      <c r="O212" s="5">
        <v>37.245254000000003</v>
      </c>
      <c r="P212" s="5">
        <v>-76.072737000000004</v>
      </c>
      <c r="Q212" s="5">
        <v>16.71</v>
      </c>
      <c r="R212" s="5" t="s">
        <v>133</v>
      </c>
      <c r="S212" s="5" t="s">
        <v>91</v>
      </c>
      <c r="T212" s="5" t="s">
        <v>134</v>
      </c>
      <c r="U212" s="5" t="s">
        <v>92</v>
      </c>
      <c r="V212" s="5">
        <v>12704.545454545449</v>
      </c>
      <c r="W212" s="5">
        <v>3.4318181818181843</v>
      </c>
      <c r="X212" s="5">
        <v>1</v>
      </c>
      <c r="Y212" s="5">
        <v>3</v>
      </c>
      <c r="Z212" s="5">
        <v>2.3333333333333335</v>
      </c>
    </row>
    <row r="213" spans="1:26">
      <c r="A213" s="5" t="s">
        <v>294</v>
      </c>
      <c r="B213" s="5" t="s">
        <v>359</v>
      </c>
      <c r="C213" s="5" t="s">
        <v>373</v>
      </c>
      <c r="D213" s="5">
        <v>2012</v>
      </c>
      <c r="E213" s="5" t="s">
        <v>30</v>
      </c>
      <c r="G213" s="5" t="s">
        <v>361</v>
      </c>
      <c r="H213" s="5" t="s">
        <v>361</v>
      </c>
      <c r="I213" s="5" t="s">
        <v>10</v>
      </c>
      <c r="J213" s="6">
        <v>41106</v>
      </c>
      <c r="K213" s="5">
        <v>11</v>
      </c>
      <c r="L213" s="5">
        <v>3.1</v>
      </c>
      <c r="M213" s="5">
        <v>24.8</v>
      </c>
      <c r="N213" s="5">
        <v>26.6</v>
      </c>
      <c r="O213" s="5">
        <v>37.333336000000003</v>
      </c>
      <c r="P213" s="5">
        <v>-76.138115999999997</v>
      </c>
      <c r="Q213" s="5">
        <v>54.59</v>
      </c>
      <c r="R213" s="5" t="s">
        <v>133</v>
      </c>
      <c r="S213" s="5" t="s">
        <v>87</v>
      </c>
      <c r="T213" s="5" t="s">
        <v>134</v>
      </c>
      <c r="U213" s="5" t="s">
        <v>89</v>
      </c>
      <c r="V213" s="5">
        <v>4113.6363636363631</v>
      </c>
      <c r="W213" s="5">
        <v>2.3863636363636358</v>
      </c>
      <c r="X213" s="5">
        <v>3</v>
      </c>
      <c r="Y213" s="5">
        <v>3</v>
      </c>
      <c r="Z213" s="5">
        <v>3.6666666666666665</v>
      </c>
    </row>
    <row r="214" spans="1:26">
      <c r="A214" s="5" t="s">
        <v>294</v>
      </c>
      <c r="B214" s="5" t="s">
        <v>359</v>
      </c>
      <c r="C214" s="5" t="s">
        <v>374</v>
      </c>
      <c r="D214" s="5">
        <v>2012</v>
      </c>
      <c r="E214" s="5" t="s">
        <v>30</v>
      </c>
      <c r="G214" s="5" t="s">
        <v>361</v>
      </c>
      <c r="H214" s="5" t="s">
        <v>361</v>
      </c>
      <c r="I214" s="5" t="s">
        <v>10</v>
      </c>
      <c r="J214" s="6">
        <v>41106</v>
      </c>
      <c r="K214" s="5">
        <v>11</v>
      </c>
      <c r="L214" s="5">
        <v>3.27</v>
      </c>
      <c r="M214" s="5">
        <v>23.9</v>
      </c>
      <c r="N214" s="5">
        <v>27.6</v>
      </c>
      <c r="O214" s="5">
        <v>37.415187000000003</v>
      </c>
      <c r="P214" s="5">
        <v>-76.020878999999994</v>
      </c>
      <c r="Q214" s="5">
        <v>4.79</v>
      </c>
      <c r="R214" s="5" t="s">
        <v>133</v>
      </c>
      <c r="S214" s="5" t="s">
        <v>91</v>
      </c>
      <c r="T214" s="5" t="s">
        <v>134</v>
      </c>
      <c r="U214" s="5" t="s">
        <v>92</v>
      </c>
      <c r="V214" s="5">
        <v>2636.363636363636</v>
      </c>
      <c r="W214" s="5">
        <v>4.9772727272727257</v>
      </c>
      <c r="X214" s="5">
        <v>3</v>
      </c>
      <c r="Y214" s="5">
        <v>3</v>
      </c>
      <c r="Z214" s="5">
        <v>4</v>
      </c>
    </row>
    <row r="215" spans="1:26">
      <c r="A215" s="5" t="s">
        <v>294</v>
      </c>
      <c r="B215" s="5" t="s">
        <v>359</v>
      </c>
      <c r="C215" s="5" t="s">
        <v>375</v>
      </c>
      <c r="D215" s="5">
        <v>2012</v>
      </c>
      <c r="E215" s="5" t="s">
        <v>30</v>
      </c>
      <c r="G215" s="5" t="s">
        <v>361</v>
      </c>
      <c r="H215" s="5" t="s">
        <v>361</v>
      </c>
      <c r="I215" s="5" t="s">
        <v>10</v>
      </c>
      <c r="J215" s="6">
        <v>41106</v>
      </c>
      <c r="K215" s="5">
        <v>11</v>
      </c>
      <c r="L215" s="5">
        <v>3.7</v>
      </c>
      <c r="M215" s="5">
        <v>23.4</v>
      </c>
      <c r="N215" s="5">
        <v>27.1</v>
      </c>
      <c r="O215" s="5">
        <v>37.429416000000003</v>
      </c>
      <c r="P215" s="5">
        <v>-76.142009999999999</v>
      </c>
      <c r="Q215" s="5">
        <v>56.4</v>
      </c>
      <c r="R215" s="5" t="s">
        <v>133</v>
      </c>
      <c r="S215" s="5" t="s">
        <v>87</v>
      </c>
      <c r="T215" s="5" t="s">
        <v>134</v>
      </c>
      <c r="U215" s="5" t="s">
        <v>89</v>
      </c>
      <c r="V215" s="5">
        <v>2931.8181818181811</v>
      </c>
      <c r="W215" s="5">
        <v>1.4772727272727271</v>
      </c>
      <c r="X215" s="5">
        <v>5</v>
      </c>
      <c r="Y215" s="5">
        <v>3</v>
      </c>
      <c r="Z215" s="5">
        <v>3.6666666666666665</v>
      </c>
    </row>
    <row r="216" spans="1:26">
      <c r="A216" s="5" t="s">
        <v>294</v>
      </c>
      <c r="B216" s="5" t="s">
        <v>359</v>
      </c>
      <c r="C216" s="5" t="s">
        <v>376</v>
      </c>
      <c r="D216" s="5">
        <v>2012</v>
      </c>
      <c r="E216" s="5" t="s">
        <v>30</v>
      </c>
      <c r="G216" s="5" t="s">
        <v>361</v>
      </c>
      <c r="H216" s="5" t="s">
        <v>361</v>
      </c>
      <c r="I216" s="5" t="s">
        <v>10</v>
      </c>
      <c r="J216" s="6">
        <v>41106</v>
      </c>
      <c r="K216" s="5">
        <v>3</v>
      </c>
      <c r="L216" s="5">
        <v>3</v>
      </c>
      <c r="M216" s="5">
        <v>23.5</v>
      </c>
      <c r="N216" s="5">
        <v>27.2</v>
      </c>
      <c r="O216" s="5">
        <v>37.553883999999996</v>
      </c>
      <c r="P216" s="5">
        <v>-76.020235</v>
      </c>
      <c r="Q216" s="5">
        <v>50.55</v>
      </c>
      <c r="R216" s="5" t="s">
        <v>133</v>
      </c>
      <c r="S216" s="5" t="s">
        <v>87</v>
      </c>
      <c r="T216" s="5" t="s">
        <v>134</v>
      </c>
      <c r="U216" s="5" t="s">
        <v>89</v>
      </c>
      <c r="V216" s="5">
        <v>3659.0909090909086</v>
      </c>
      <c r="W216" s="5">
        <v>4.7954545454545485</v>
      </c>
      <c r="X216" s="5">
        <v>3</v>
      </c>
      <c r="Y216" s="5">
        <v>5</v>
      </c>
      <c r="Z216" s="5">
        <v>4.333333333333333</v>
      </c>
    </row>
    <row r="217" spans="1:26">
      <c r="A217" s="5" t="s">
        <v>294</v>
      </c>
      <c r="B217" s="5" t="s">
        <v>359</v>
      </c>
      <c r="C217" s="5" t="s">
        <v>377</v>
      </c>
      <c r="D217" s="5">
        <v>2012</v>
      </c>
      <c r="E217" s="5" t="s">
        <v>29</v>
      </c>
      <c r="F217" s="5" t="s">
        <v>29</v>
      </c>
      <c r="G217" s="5" t="s">
        <v>361</v>
      </c>
      <c r="H217" s="5" t="s">
        <v>361</v>
      </c>
      <c r="I217" s="5" t="s">
        <v>378</v>
      </c>
      <c r="J217" s="6">
        <v>41107</v>
      </c>
      <c r="K217" s="5">
        <v>5</v>
      </c>
      <c r="L217" s="5">
        <v>2.8</v>
      </c>
      <c r="M217" s="5">
        <v>20.5</v>
      </c>
      <c r="N217" s="5">
        <v>27.1</v>
      </c>
      <c r="O217" s="5">
        <v>37.693593999999997</v>
      </c>
      <c r="P217" s="5">
        <v>-76.242560999999995</v>
      </c>
      <c r="Q217" s="5">
        <v>2.48</v>
      </c>
      <c r="R217" s="5" t="s">
        <v>133</v>
      </c>
      <c r="S217" s="5" t="s">
        <v>91</v>
      </c>
      <c r="T217" s="5" t="s">
        <v>134</v>
      </c>
      <c r="U217" s="5" t="s">
        <v>92</v>
      </c>
      <c r="V217" s="5">
        <v>1681.818181818182</v>
      </c>
      <c r="W217" s="5">
        <v>3.7045454545454541</v>
      </c>
      <c r="X217" s="5">
        <v>3</v>
      </c>
      <c r="Y217" s="5">
        <v>3</v>
      </c>
      <c r="Z217" s="5">
        <v>4.333333333333333</v>
      </c>
    </row>
    <row r="218" spans="1:26">
      <c r="A218" s="5" t="s">
        <v>294</v>
      </c>
      <c r="B218" s="5" t="s">
        <v>359</v>
      </c>
      <c r="C218" s="5" t="s">
        <v>379</v>
      </c>
      <c r="D218" s="5">
        <v>2012</v>
      </c>
      <c r="E218" s="5" t="s">
        <v>29</v>
      </c>
      <c r="F218" s="5" t="s">
        <v>29</v>
      </c>
      <c r="G218" s="5" t="s">
        <v>361</v>
      </c>
      <c r="H218" s="5" t="s">
        <v>361</v>
      </c>
      <c r="I218" s="5" t="s">
        <v>378</v>
      </c>
      <c r="J218" s="6">
        <v>41107</v>
      </c>
      <c r="K218" s="5">
        <v>15</v>
      </c>
      <c r="L218" s="5">
        <v>1.4</v>
      </c>
      <c r="M218" s="5">
        <v>23.1</v>
      </c>
      <c r="N218" s="5">
        <v>26.6</v>
      </c>
      <c r="O218" s="5">
        <v>37.710616000000002</v>
      </c>
      <c r="P218" s="5">
        <v>-76.214068999999995</v>
      </c>
      <c r="Q218" s="5">
        <v>98.46</v>
      </c>
      <c r="R218" s="5" t="s">
        <v>133</v>
      </c>
      <c r="S218" s="5" t="s">
        <v>87</v>
      </c>
      <c r="T218" s="5" t="s">
        <v>134</v>
      </c>
      <c r="U218" s="5" t="s">
        <v>89</v>
      </c>
      <c r="V218" s="5">
        <v>340.90909090909099</v>
      </c>
      <c r="W218" s="5">
        <v>0.61363636363636354</v>
      </c>
      <c r="X218" s="5">
        <v>1</v>
      </c>
      <c r="Y218" s="5">
        <v>3</v>
      </c>
      <c r="Z218" s="5">
        <v>2.3333333333333335</v>
      </c>
    </row>
    <row r="219" spans="1:26">
      <c r="A219" s="5" t="s">
        <v>294</v>
      </c>
      <c r="B219" s="5" t="s">
        <v>359</v>
      </c>
      <c r="C219" s="5" t="s">
        <v>380</v>
      </c>
      <c r="D219" s="5">
        <v>2012</v>
      </c>
      <c r="E219" s="5" t="s">
        <v>30</v>
      </c>
      <c r="G219" s="5" t="s">
        <v>361</v>
      </c>
      <c r="H219" s="5" t="s">
        <v>361</v>
      </c>
      <c r="I219" s="5" t="s">
        <v>10</v>
      </c>
      <c r="J219" s="6">
        <v>41106</v>
      </c>
      <c r="K219" s="5">
        <v>7</v>
      </c>
      <c r="L219" s="5">
        <v>5.8</v>
      </c>
      <c r="M219" s="5">
        <v>19.100000000000001</v>
      </c>
      <c r="N219" s="5">
        <v>28.1</v>
      </c>
      <c r="O219" s="5">
        <v>37.731755</v>
      </c>
      <c r="P219" s="5">
        <v>-75.976372999999995</v>
      </c>
      <c r="Q219" s="5">
        <v>6.85</v>
      </c>
      <c r="R219" s="5" t="s">
        <v>133</v>
      </c>
      <c r="S219" s="5" t="s">
        <v>91</v>
      </c>
      <c r="T219" s="5" t="s">
        <v>134</v>
      </c>
      <c r="U219" s="5" t="s">
        <v>92</v>
      </c>
      <c r="V219" s="5">
        <v>3909.0909090909095</v>
      </c>
      <c r="W219" s="5">
        <v>1.8863636363636358</v>
      </c>
      <c r="X219" s="5">
        <v>5</v>
      </c>
      <c r="Y219" s="5">
        <v>3</v>
      </c>
      <c r="Z219" s="5">
        <v>4.333333333333333</v>
      </c>
    </row>
    <row r="220" spans="1:26">
      <c r="A220" s="5" t="s">
        <v>294</v>
      </c>
      <c r="B220" s="5" t="s">
        <v>359</v>
      </c>
      <c r="C220" s="5" t="s">
        <v>381</v>
      </c>
      <c r="D220" s="5">
        <v>2012</v>
      </c>
      <c r="E220" s="5" t="s">
        <v>29</v>
      </c>
      <c r="F220" s="5" t="s">
        <v>29</v>
      </c>
      <c r="G220" s="5" t="s">
        <v>361</v>
      </c>
      <c r="H220" s="5" t="s">
        <v>361</v>
      </c>
      <c r="I220" s="5" t="s">
        <v>378</v>
      </c>
      <c r="J220" s="6">
        <v>41106</v>
      </c>
      <c r="K220" s="5">
        <v>9</v>
      </c>
      <c r="L220" s="5">
        <v>1.9</v>
      </c>
      <c r="M220" s="5">
        <v>19.600000000000001</v>
      </c>
      <c r="N220" s="5">
        <v>27.2</v>
      </c>
      <c r="O220" s="5">
        <v>37.789484999999999</v>
      </c>
      <c r="P220" s="5">
        <v>-76.110624999999999</v>
      </c>
      <c r="Q220" s="5">
        <v>1.42</v>
      </c>
      <c r="R220" s="5" t="s">
        <v>133</v>
      </c>
      <c r="S220" s="5" t="s">
        <v>91</v>
      </c>
      <c r="T220" s="5" t="s">
        <v>134</v>
      </c>
      <c r="U220" s="5" t="s">
        <v>92</v>
      </c>
      <c r="V220" s="5">
        <v>2909.090909090909</v>
      </c>
      <c r="W220" s="5">
        <v>1.2499999999999998</v>
      </c>
      <c r="X220" s="5">
        <v>3</v>
      </c>
      <c r="Y220" s="5">
        <v>3</v>
      </c>
      <c r="Z220" s="5">
        <v>3.3333333333333335</v>
      </c>
    </row>
    <row r="221" spans="1:26">
      <c r="A221" s="5" t="s">
        <v>294</v>
      </c>
      <c r="B221" s="5" t="s">
        <v>359</v>
      </c>
      <c r="C221" s="5" t="s">
        <v>382</v>
      </c>
      <c r="D221" s="5">
        <v>2012</v>
      </c>
      <c r="E221" s="5" t="s">
        <v>29</v>
      </c>
      <c r="F221" s="5" t="s">
        <v>29</v>
      </c>
      <c r="G221" s="5" t="s">
        <v>361</v>
      </c>
      <c r="H221" s="5" t="s">
        <v>361</v>
      </c>
      <c r="I221" s="5" t="s">
        <v>378</v>
      </c>
      <c r="J221" s="6">
        <v>41106</v>
      </c>
      <c r="K221" s="5">
        <v>5</v>
      </c>
      <c r="L221" s="5">
        <v>7.4</v>
      </c>
      <c r="M221" s="5">
        <v>15.8</v>
      </c>
      <c r="N221" s="5">
        <v>28.8</v>
      </c>
      <c r="O221" s="5">
        <v>37.812195000000003</v>
      </c>
      <c r="P221" s="5">
        <v>-76.252251000000001</v>
      </c>
      <c r="Q221" s="5">
        <v>2.31</v>
      </c>
      <c r="R221" s="5" t="s">
        <v>86</v>
      </c>
      <c r="S221" s="5" t="s">
        <v>91</v>
      </c>
      <c r="T221" s="5" t="s">
        <v>88</v>
      </c>
      <c r="U221" s="5" t="s">
        <v>92</v>
      </c>
      <c r="V221" s="5">
        <v>3022.7272727272716</v>
      </c>
      <c r="W221" s="5">
        <v>0.84090909090909072</v>
      </c>
      <c r="X221" s="5">
        <v>3</v>
      </c>
      <c r="Y221" s="5">
        <v>1</v>
      </c>
      <c r="Z221" s="5">
        <v>3.6666666666666665</v>
      </c>
    </row>
    <row r="222" spans="1:26">
      <c r="A222" s="5" t="s">
        <v>294</v>
      </c>
      <c r="B222" s="5" t="s">
        <v>359</v>
      </c>
      <c r="C222" s="5" t="s">
        <v>383</v>
      </c>
      <c r="D222" s="5">
        <v>2012</v>
      </c>
      <c r="E222" s="5" t="s">
        <v>54</v>
      </c>
      <c r="F222" s="5" t="s">
        <v>54</v>
      </c>
      <c r="G222" s="5" t="s">
        <v>137</v>
      </c>
      <c r="H222" s="5" t="s">
        <v>361</v>
      </c>
      <c r="I222" s="5" t="s">
        <v>384</v>
      </c>
      <c r="J222" s="6">
        <v>41163</v>
      </c>
      <c r="K222" s="5">
        <v>7.1</v>
      </c>
      <c r="L222" s="5">
        <v>6.1</v>
      </c>
      <c r="M222" s="5">
        <v>19.899999999999999</v>
      </c>
      <c r="N222" s="5">
        <v>25.2</v>
      </c>
      <c r="O222" s="5">
        <v>37.835428</v>
      </c>
      <c r="P222" s="5">
        <v>-75.810967000000005</v>
      </c>
      <c r="Q222" s="5">
        <v>26.83</v>
      </c>
      <c r="R222" s="5" t="s">
        <v>133</v>
      </c>
      <c r="S222" s="5" t="s">
        <v>91</v>
      </c>
      <c r="T222" s="5" t="s">
        <v>134</v>
      </c>
      <c r="U222" s="5" t="s">
        <v>92</v>
      </c>
      <c r="V222" s="5">
        <v>3681.8181818181806</v>
      </c>
      <c r="W222" s="5">
        <v>1.6136363636363633</v>
      </c>
      <c r="X222" s="5">
        <v>5</v>
      </c>
      <c r="Y222" s="5">
        <v>3</v>
      </c>
      <c r="Z222" s="5">
        <v>3.3333333333333335</v>
      </c>
    </row>
    <row r="223" spans="1:26">
      <c r="A223" s="5" t="s">
        <v>294</v>
      </c>
      <c r="B223" s="5" t="s">
        <v>359</v>
      </c>
      <c r="C223" s="5" t="s">
        <v>385</v>
      </c>
      <c r="D223" s="5">
        <v>2012</v>
      </c>
      <c r="E223" s="5" t="s">
        <v>47</v>
      </c>
      <c r="F223" s="5" t="s">
        <v>47</v>
      </c>
      <c r="G223" s="5" t="s">
        <v>136</v>
      </c>
      <c r="H223" s="5" t="s">
        <v>361</v>
      </c>
      <c r="I223" s="5" t="s">
        <v>384</v>
      </c>
      <c r="J223" s="6">
        <v>41163</v>
      </c>
      <c r="K223" s="5">
        <v>4</v>
      </c>
      <c r="L223" s="5">
        <v>6.2</v>
      </c>
      <c r="M223" s="5">
        <v>18.399999999999999</v>
      </c>
      <c r="N223" s="5">
        <v>23.9</v>
      </c>
      <c r="O223" s="5">
        <v>37.854179000000002</v>
      </c>
      <c r="P223" s="5">
        <v>-75.737570000000005</v>
      </c>
      <c r="Q223" s="5">
        <v>35.049999999999997</v>
      </c>
      <c r="R223" s="5" t="s">
        <v>133</v>
      </c>
      <c r="S223" s="5" t="s">
        <v>91</v>
      </c>
      <c r="T223" s="5" t="s">
        <v>134</v>
      </c>
      <c r="U223" s="5" t="s">
        <v>92</v>
      </c>
      <c r="V223" s="5">
        <v>3340.9090909090901</v>
      </c>
      <c r="W223" s="5">
        <v>1.9318181818181817</v>
      </c>
      <c r="X223" s="5">
        <v>5</v>
      </c>
      <c r="Y223" s="5">
        <v>3</v>
      </c>
      <c r="Z223" s="5">
        <v>3.6666666666666665</v>
      </c>
    </row>
    <row r="224" spans="1:26">
      <c r="A224" s="5" t="s">
        <v>294</v>
      </c>
      <c r="B224" s="5" t="s">
        <v>359</v>
      </c>
      <c r="C224" s="5" t="s">
        <v>386</v>
      </c>
      <c r="D224" s="5">
        <v>2012</v>
      </c>
      <c r="E224" s="5" t="s">
        <v>29</v>
      </c>
      <c r="F224" s="5" t="s">
        <v>29</v>
      </c>
      <c r="G224" s="5" t="s">
        <v>361</v>
      </c>
      <c r="H224" s="5" t="s">
        <v>361</v>
      </c>
      <c r="I224" s="5" t="s">
        <v>378</v>
      </c>
      <c r="J224" s="6">
        <v>41106</v>
      </c>
      <c r="K224" s="5">
        <v>19</v>
      </c>
      <c r="L224" s="5">
        <v>2</v>
      </c>
      <c r="M224" s="5">
        <v>23.3</v>
      </c>
      <c r="N224" s="5">
        <v>26.8</v>
      </c>
      <c r="O224" s="5">
        <v>37.861789000000002</v>
      </c>
      <c r="P224" s="5">
        <v>-76.170749999999998</v>
      </c>
      <c r="Q224" s="5">
        <v>84.33</v>
      </c>
      <c r="R224" s="5" t="s">
        <v>133</v>
      </c>
      <c r="S224" s="5" t="s">
        <v>87</v>
      </c>
      <c r="T224" s="5" t="s">
        <v>134</v>
      </c>
      <c r="U224" s="5" t="s">
        <v>89</v>
      </c>
      <c r="V224" s="5">
        <v>750</v>
      </c>
      <c r="W224" s="5">
        <v>0.25</v>
      </c>
      <c r="X224" s="5">
        <v>1</v>
      </c>
      <c r="Y224" s="5">
        <v>1</v>
      </c>
      <c r="Z224" s="5">
        <v>2</v>
      </c>
    </row>
    <row r="225" spans="1:26">
      <c r="A225" s="5" t="s">
        <v>294</v>
      </c>
      <c r="B225" s="5" t="s">
        <v>359</v>
      </c>
      <c r="C225" s="5" t="s">
        <v>387</v>
      </c>
      <c r="D225" s="5">
        <v>2012</v>
      </c>
      <c r="E225" s="5" t="s">
        <v>29</v>
      </c>
      <c r="F225" s="5" t="s">
        <v>29</v>
      </c>
      <c r="G225" s="5" t="s">
        <v>361</v>
      </c>
      <c r="H225" s="5" t="s">
        <v>361</v>
      </c>
      <c r="I225" s="5" t="s">
        <v>378</v>
      </c>
      <c r="J225" s="6">
        <v>41106</v>
      </c>
      <c r="K225" s="5">
        <v>6</v>
      </c>
      <c r="L225" s="5">
        <v>2.1</v>
      </c>
      <c r="M225" s="5">
        <v>17.5</v>
      </c>
      <c r="N225" s="5">
        <v>27.1</v>
      </c>
      <c r="O225" s="5">
        <v>37.937190999999999</v>
      </c>
      <c r="P225" s="5">
        <v>-76.092258999999999</v>
      </c>
      <c r="Q225" s="5">
        <v>1.34</v>
      </c>
      <c r="R225" s="5" t="s">
        <v>86</v>
      </c>
      <c r="S225" s="5" t="s">
        <v>91</v>
      </c>
      <c r="T225" s="5" t="s">
        <v>88</v>
      </c>
      <c r="U225" s="5" t="s">
        <v>92</v>
      </c>
      <c r="V225" s="5">
        <v>2068.1818181818185</v>
      </c>
      <c r="W225" s="5">
        <v>2.1590909090909101</v>
      </c>
      <c r="X225" s="5">
        <v>5</v>
      </c>
      <c r="Y225" s="5">
        <v>3</v>
      </c>
      <c r="Z225" s="5">
        <v>4</v>
      </c>
    </row>
    <row r="226" spans="1:26">
      <c r="A226" s="5" t="s">
        <v>294</v>
      </c>
      <c r="B226" s="5" t="s">
        <v>359</v>
      </c>
      <c r="C226" s="5" t="s">
        <v>388</v>
      </c>
      <c r="D226" s="5">
        <v>2012</v>
      </c>
      <c r="E226" s="5" t="s">
        <v>30</v>
      </c>
      <c r="G226" s="5" t="s">
        <v>361</v>
      </c>
      <c r="H226" s="5" t="s">
        <v>361</v>
      </c>
      <c r="I226" s="5" t="s">
        <v>10</v>
      </c>
      <c r="J226" s="6">
        <v>41106</v>
      </c>
      <c r="K226" s="5">
        <v>9</v>
      </c>
      <c r="L226" s="5">
        <v>2.2999999999999998</v>
      </c>
      <c r="M226" s="5">
        <v>22.3</v>
      </c>
      <c r="N226" s="5">
        <v>27.3</v>
      </c>
      <c r="O226" s="5">
        <v>37.625487</v>
      </c>
      <c r="P226" s="5">
        <v>-76.033463999999995</v>
      </c>
      <c r="Q226" s="5">
        <v>2.68</v>
      </c>
      <c r="R226" s="5" t="s">
        <v>133</v>
      </c>
      <c r="S226" s="5" t="s">
        <v>91</v>
      </c>
      <c r="T226" s="5" t="s">
        <v>134</v>
      </c>
      <c r="U226" s="5" t="s">
        <v>92</v>
      </c>
      <c r="V226" s="5">
        <v>2022.727272727273</v>
      </c>
      <c r="W226" s="5">
        <v>0.95454545454545414</v>
      </c>
      <c r="X226" s="5">
        <v>3</v>
      </c>
      <c r="Y226" s="5">
        <v>1</v>
      </c>
      <c r="Z226" s="5">
        <v>3.3333333333333335</v>
      </c>
    </row>
    <row r="227" spans="1:26">
      <c r="A227" s="5" t="s">
        <v>294</v>
      </c>
      <c r="B227" s="5" t="s">
        <v>389</v>
      </c>
      <c r="C227" s="5" t="s">
        <v>390</v>
      </c>
      <c r="D227" s="5">
        <v>2012</v>
      </c>
      <c r="E227" s="5" t="s">
        <v>57</v>
      </c>
      <c r="G227" s="5" t="s">
        <v>391</v>
      </c>
      <c r="H227" s="5" t="s">
        <v>391</v>
      </c>
      <c r="I227" s="5" t="s">
        <v>21</v>
      </c>
      <c r="J227" s="6">
        <v>41138</v>
      </c>
      <c r="K227" s="5">
        <v>2.5</v>
      </c>
      <c r="L227" s="5">
        <v>4.5999999999999996</v>
      </c>
      <c r="M227" s="5">
        <v>22.5</v>
      </c>
      <c r="N227" s="5">
        <v>28</v>
      </c>
      <c r="O227" s="5">
        <v>37.223163</v>
      </c>
      <c r="P227" s="5">
        <v>-76.444908999999996</v>
      </c>
      <c r="Q227" s="5">
        <v>9.51</v>
      </c>
      <c r="R227" s="5" t="s">
        <v>133</v>
      </c>
      <c r="S227" s="5" t="s">
        <v>91</v>
      </c>
      <c r="T227" s="5" t="s">
        <v>134</v>
      </c>
      <c r="U227" s="5" t="s">
        <v>92</v>
      </c>
      <c r="V227" s="5">
        <v>7045.454545454546</v>
      </c>
      <c r="W227" s="5">
        <v>2.3863636363636358</v>
      </c>
      <c r="X227" s="5">
        <v>3</v>
      </c>
      <c r="Y227" s="5">
        <v>3</v>
      </c>
      <c r="Z227" s="5">
        <v>3</v>
      </c>
    </row>
    <row r="228" spans="1:26">
      <c r="A228" s="5" t="s">
        <v>294</v>
      </c>
      <c r="B228" s="5" t="s">
        <v>389</v>
      </c>
      <c r="C228" s="5" t="s">
        <v>392</v>
      </c>
      <c r="D228" s="5">
        <v>2012</v>
      </c>
      <c r="E228" s="5" t="s">
        <v>57</v>
      </c>
      <c r="G228" s="5" t="s">
        <v>391</v>
      </c>
      <c r="H228" s="5" t="s">
        <v>391</v>
      </c>
      <c r="I228" s="5" t="s">
        <v>21</v>
      </c>
      <c r="J228" s="6">
        <v>41108</v>
      </c>
      <c r="K228" s="5">
        <v>12</v>
      </c>
      <c r="L228" s="5">
        <v>2.5</v>
      </c>
      <c r="M228" s="5">
        <v>23.5</v>
      </c>
      <c r="N228" s="5">
        <v>26.9</v>
      </c>
      <c r="O228" s="5">
        <v>37.226453999999997</v>
      </c>
      <c r="P228" s="5">
        <v>-76.464135999999996</v>
      </c>
      <c r="Q228" s="5">
        <v>81.37</v>
      </c>
      <c r="R228" s="5" t="s">
        <v>133</v>
      </c>
      <c r="S228" s="5" t="s">
        <v>87</v>
      </c>
      <c r="T228" s="5" t="s">
        <v>134</v>
      </c>
      <c r="U228" s="5" t="s">
        <v>89</v>
      </c>
      <c r="V228" s="5">
        <v>1227.2727272727273</v>
      </c>
      <c r="W228" s="5">
        <v>0.45454545454545459</v>
      </c>
      <c r="X228" s="5">
        <v>3</v>
      </c>
      <c r="Y228" s="5">
        <v>1</v>
      </c>
      <c r="Z228" s="5">
        <v>2.6666666666666665</v>
      </c>
    </row>
    <row r="229" spans="1:26">
      <c r="A229" s="5" t="s">
        <v>294</v>
      </c>
      <c r="B229" s="5" t="s">
        <v>389</v>
      </c>
      <c r="C229" s="5" t="s">
        <v>393</v>
      </c>
      <c r="D229" s="5">
        <v>2012</v>
      </c>
      <c r="E229" s="5" t="s">
        <v>57</v>
      </c>
      <c r="G229" s="5" t="s">
        <v>391</v>
      </c>
      <c r="H229" s="5" t="s">
        <v>391</v>
      </c>
      <c r="I229" s="5" t="s">
        <v>21</v>
      </c>
      <c r="J229" s="6">
        <v>41138</v>
      </c>
      <c r="K229" s="5">
        <v>2.7</v>
      </c>
      <c r="L229" s="5">
        <v>3.8</v>
      </c>
      <c r="M229" s="5">
        <v>22.8</v>
      </c>
      <c r="N229" s="5">
        <v>27.5</v>
      </c>
      <c r="O229" s="5">
        <v>37.244694000000003</v>
      </c>
      <c r="P229" s="5">
        <v>-76.464633000000006</v>
      </c>
      <c r="Q229" s="5">
        <v>2.5499999999999998</v>
      </c>
      <c r="R229" s="5" t="s">
        <v>133</v>
      </c>
      <c r="S229" s="5" t="s">
        <v>91</v>
      </c>
      <c r="T229" s="5" t="s">
        <v>134</v>
      </c>
      <c r="U229" s="5" t="s">
        <v>92</v>
      </c>
      <c r="V229" s="5">
        <v>5931.818181818182</v>
      </c>
      <c r="W229" s="5">
        <v>2.6363636363636358</v>
      </c>
      <c r="X229" s="5">
        <v>3</v>
      </c>
      <c r="Y229" s="5">
        <v>3</v>
      </c>
      <c r="Z229" s="5">
        <v>3</v>
      </c>
    </row>
    <row r="230" spans="1:26">
      <c r="A230" s="5" t="s">
        <v>294</v>
      </c>
      <c r="B230" s="5" t="s">
        <v>389</v>
      </c>
      <c r="C230" s="5" t="s">
        <v>394</v>
      </c>
      <c r="D230" s="5">
        <v>2012</v>
      </c>
      <c r="E230" s="5" t="s">
        <v>57</v>
      </c>
      <c r="G230" s="5" t="s">
        <v>391</v>
      </c>
      <c r="H230" s="5" t="s">
        <v>391</v>
      </c>
      <c r="I230" s="5" t="s">
        <v>21</v>
      </c>
      <c r="J230" s="6">
        <v>41138</v>
      </c>
      <c r="K230" s="5">
        <v>0.8</v>
      </c>
      <c r="L230" s="5">
        <v>4.4000000000000004</v>
      </c>
      <c r="M230" s="5">
        <v>22.2</v>
      </c>
      <c r="N230" s="5">
        <v>29.8</v>
      </c>
      <c r="O230" s="5">
        <v>37.205047</v>
      </c>
      <c r="P230" s="5">
        <v>-76.470138000000006</v>
      </c>
      <c r="Q230" s="5">
        <v>84.92</v>
      </c>
      <c r="R230" s="5" t="s">
        <v>133</v>
      </c>
      <c r="S230" s="5" t="s">
        <v>87</v>
      </c>
      <c r="T230" s="5" t="s">
        <v>134</v>
      </c>
      <c r="U230" s="5" t="s">
        <v>89</v>
      </c>
      <c r="V230" s="5">
        <v>3159.090909090909</v>
      </c>
      <c r="W230" s="5">
        <v>2.7954545454545459</v>
      </c>
      <c r="X230" s="5">
        <v>3</v>
      </c>
      <c r="Y230" s="5">
        <v>3</v>
      </c>
      <c r="Z230" s="5">
        <v>1.6666666666666667</v>
      </c>
    </row>
    <row r="231" spans="1:26">
      <c r="A231" s="5" t="s">
        <v>294</v>
      </c>
      <c r="B231" s="5" t="s">
        <v>389</v>
      </c>
      <c r="C231" s="5" t="s">
        <v>395</v>
      </c>
      <c r="D231" s="5">
        <v>2012</v>
      </c>
      <c r="E231" s="5" t="s">
        <v>57</v>
      </c>
      <c r="G231" s="5" t="s">
        <v>391</v>
      </c>
      <c r="H231" s="5" t="s">
        <v>391</v>
      </c>
      <c r="I231" s="5" t="s">
        <v>21</v>
      </c>
      <c r="J231" s="6">
        <v>41108</v>
      </c>
      <c r="K231" s="5">
        <v>10</v>
      </c>
      <c r="L231" s="5">
        <v>2.7</v>
      </c>
      <c r="M231" s="5">
        <v>23.2</v>
      </c>
      <c r="N231" s="5">
        <v>27</v>
      </c>
      <c r="O231" s="5">
        <v>37.236891999999997</v>
      </c>
      <c r="P231" s="5">
        <v>-76.474397999999994</v>
      </c>
      <c r="Q231" s="5">
        <v>59.17</v>
      </c>
      <c r="R231" s="5" t="s">
        <v>133</v>
      </c>
      <c r="S231" s="5" t="s">
        <v>87</v>
      </c>
      <c r="T231" s="5" t="s">
        <v>134</v>
      </c>
      <c r="U231" s="5" t="s">
        <v>89</v>
      </c>
      <c r="V231" s="5">
        <v>1522.727272727273</v>
      </c>
      <c r="W231" s="5">
        <v>0.29545454545454541</v>
      </c>
      <c r="X231" s="5">
        <v>5</v>
      </c>
      <c r="Y231" s="5">
        <v>1</v>
      </c>
      <c r="Z231" s="5">
        <v>2.6666666666666665</v>
      </c>
    </row>
    <row r="232" spans="1:26">
      <c r="A232" s="5" t="s">
        <v>294</v>
      </c>
      <c r="B232" s="5" t="s">
        <v>389</v>
      </c>
      <c r="C232" s="5" t="s">
        <v>396</v>
      </c>
      <c r="D232" s="5">
        <v>2012</v>
      </c>
      <c r="E232" s="5" t="s">
        <v>57</v>
      </c>
      <c r="G232" s="5" t="s">
        <v>391</v>
      </c>
      <c r="H232" s="5" t="s">
        <v>391</v>
      </c>
      <c r="I232" s="5" t="s">
        <v>21</v>
      </c>
      <c r="J232" s="6">
        <v>41138</v>
      </c>
      <c r="K232" s="5">
        <v>1.2</v>
      </c>
      <c r="L232" s="5">
        <v>4.9000000000000004</v>
      </c>
      <c r="M232" s="5">
        <v>22.4</v>
      </c>
      <c r="N232" s="5">
        <v>28.5</v>
      </c>
      <c r="O232" s="5">
        <v>37.235906999999997</v>
      </c>
      <c r="P232" s="5">
        <v>-76.505170000000007</v>
      </c>
      <c r="Q232" s="5">
        <v>1.44</v>
      </c>
      <c r="R232" s="5" t="s">
        <v>133</v>
      </c>
      <c r="S232" s="5" t="s">
        <v>91</v>
      </c>
      <c r="T232" s="5" t="s">
        <v>134</v>
      </c>
      <c r="U232" s="5" t="s">
        <v>92</v>
      </c>
      <c r="V232" s="5">
        <v>4340.909090909091</v>
      </c>
      <c r="W232" s="5">
        <v>1.7045454545454544</v>
      </c>
      <c r="X232" s="5">
        <v>5</v>
      </c>
      <c r="Y232" s="5">
        <v>3</v>
      </c>
      <c r="Z232" s="5">
        <v>3</v>
      </c>
    </row>
    <row r="233" spans="1:26">
      <c r="A233" s="5" t="s">
        <v>294</v>
      </c>
      <c r="B233" s="5" t="s">
        <v>389</v>
      </c>
      <c r="C233" s="5" t="s">
        <v>397</v>
      </c>
      <c r="D233" s="5">
        <v>2012</v>
      </c>
      <c r="E233" s="5" t="s">
        <v>57</v>
      </c>
      <c r="G233" s="5" t="s">
        <v>391</v>
      </c>
      <c r="H233" s="5" t="s">
        <v>391</v>
      </c>
      <c r="I233" s="5" t="s">
        <v>21</v>
      </c>
      <c r="J233" s="6">
        <v>41138</v>
      </c>
      <c r="K233" s="5">
        <v>0.5</v>
      </c>
      <c r="L233" s="5">
        <v>6.1</v>
      </c>
      <c r="M233" s="5">
        <v>21.8</v>
      </c>
      <c r="N233" s="5">
        <v>29.6</v>
      </c>
      <c r="O233" s="5">
        <v>37.262537999999999</v>
      </c>
      <c r="P233" s="5">
        <v>-76.509178000000006</v>
      </c>
      <c r="Q233" s="5">
        <v>2.5099999999999998</v>
      </c>
      <c r="R233" s="5" t="s">
        <v>133</v>
      </c>
      <c r="S233" s="5" t="s">
        <v>91</v>
      </c>
      <c r="T233" s="5" t="s">
        <v>134</v>
      </c>
      <c r="U233" s="5" t="s">
        <v>92</v>
      </c>
      <c r="V233" s="5">
        <v>1136.3636363636367</v>
      </c>
      <c r="W233" s="5">
        <v>0.52272727272727271</v>
      </c>
      <c r="X233" s="5">
        <v>1</v>
      </c>
      <c r="Y233" s="5">
        <v>1</v>
      </c>
      <c r="Z233" s="5">
        <v>1.6666666666666667</v>
      </c>
    </row>
    <row r="234" spans="1:26">
      <c r="A234" s="5" t="s">
        <v>294</v>
      </c>
      <c r="B234" s="5" t="s">
        <v>389</v>
      </c>
      <c r="C234" s="5" t="s">
        <v>398</v>
      </c>
      <c r="D234" s="5">
        <v>2012</v>
      </c>
      <c r="E234" s="5" t="s">
        <v>57</v>
      </c>
      <c r="G234" s="5" t="s">
        <v>391</v>
      </c>
      <c r="H234" s="5" t="s">
        <v>391</v>
      </c>
      <c r="I234" s="5" t="s">
        <v>21</v>
      </c>
      <c r="J234" s="6">
        <v>41138</v>
      </c>
      <c r="K234" s="5">
        <v>0.5</v>
      </c>
      <c r="L234" s="5">
        <v>5.0999999999999996</v>
      </c>
      <c r="M234" s="5">
        <v>19.8</v>
      </c>
      <c r="N234" s="5">
        <v>30.1</v>
      </c>
      <c r="O234" s="5">
        <v>37.277940999999998</v>
      </c>
      <c r="P234" s="5">
        <v>-76.59102</v>
      </c>
      <c r="Q234" s="5">
        <v>96.68</v>
      </c>
      <c r="R234" s="5" t="s">
        <v>133</v>
      </c>
      <c r="S234" s="5" t="s">
        <v>87</v>
      </c>
      <c r="T234" s="5" t="s">
        <v>134</v>
      </c>
      <c r="U234" s="5" t="s">
        <v>89</v>
      </c>
      <c r="V234" s="5">
        <v>15204.545454545452</v>
      </c>
      <c r="W234" s="5">
        <v>1.2727272727272727</v>
      </c>
      <c r="X234" s="5">
        <v>1</v>
      </c>
      <c r="Y234" s="5">
        <v>3</v>
      </c>
      <c r="Z234" s="5">
        <v>1.6666666666666667</v>
      </c>
    </row>
    <row r="235" spans="1:26">
      <c r="A235" s="5" t="s">
        <v>294</v>
      </c>
      <c r="B235" s="5" t="s">
        <v>389</v>
      </c>
      <c r="C235" s="5" t="s">
        <v>399</v>
      </c>
      <c r="D235" s="5">
        <v>2012</v>
      </c>
      <c r="E235" s="5" t="s">
        <v>57</v>
      </c>
      <c r="G235" s="5" t="s">
        <v>391</v>
      </c>
      <c r="H235" s="5" t="s">
        <v>391</v>
      </c>
      <c r="I235" s="5" t="s">
        <v>21</v>
      </c>
      <c r="J235" s="6">
        <v>41108</v>
      </c>
      <c r="K235" s="5">
        <v>1</v>
      </c>
      <c r="L235" s="5">
        <v>2.6</v>
      </c>
      <c r="M235" s="5">
        <v>21.7</v>
      </c>
      <c r="N235" s="5">
        <v>27.7</v>
      </c>
      <c r="O235" s="5">
        <v>37.291294999999998</v>
      </c>
      <c r="P235" s="5">
        <v>-76.570272000000003</v>
      </c>
      <c r="Q235" s="5">
        <v>92.13</v>
      </c>
      <c r="R235" s="5" t="s">
        <v>133</v>
      </c>
      <c r="S235" s="5" t="s">
        <v>87</v>
      </c>
      <c r="T235" s="5" t="s">
        <v>134</v>
      </c>
      <c r="U235" s="5" t="s">
        <v>89</v>
      </c>
      <c r="V235" s="5">
        <v>613.63636363636363</v>
      </c>
      <c r="W235" s="5">
        <v>0.38636363636363624</v>
      </c>
      <c r="X235" s="5">
        <v>1</v>
      </c>
      <c r="Y235" s="5">
        <v>1</v>
      </c>
      <c r="Z235" s="5">
        <v>1.3333333333333333</v>
      </c>
    </row>
    <row r="236" spans="1:26">
      <c r="A236" s="5" t="s">
        <v>294</v>
      </c>
      <c r="B236" s="5" t="s">
        <v>389</v>
      </c>
      <c r="C236" s="5" t="s">
        <v>400</v>
      </c>
      <c r="D236" s="5">
        <v>2012</v>
      </c>
      <c r="E236" s="5" t="s">
        <v>57</v>
      </c>
      <c r="G236" s="5" t="s">
        <v>391</v>
      </c>
      <c r="H236" s="5" t="s">
        <v>391</v>
      </c>
      <c r="I236" s="5" t="s">
        <v>21</v>
      </c>
      <c r="J236" s="6">
        <v>41108</v>
      </c>
      <c r="K236" s="5">
        <v>6</v>
      </c>
      <c r="L236" s="5">
        <v>2.2999999999999998</v>
      </c>
      <c r="M236" s="5">
        <v>21.8</v>
      </c>
      <c r="N236" s="5">
        <v>27.6</v>
      </c>
      <c r="O236" s="5">
        <v>37.298938999999997</v>
      </c>
      <c r="P236" s="5">
        <v>-76.578125</v>
      </c>
      <c r="Q236" s="5">
        <v>93.89</v>
      </c>
      <c r="R236" s="5" t="s">
        <v>133</v>
      </c>
      <c r="S236" s="5" t="s">
        <v>87</v>
      </c>
      <c r="T236" s="5" t="s">
        <v>134</v>
      </c>
      <c r="U236" s="5" t="s">
        <v>89</v>
      </c>
      <c r="V236" s="5">
        <v>1068.1818181818182</v>
      </c>
      <c r="W236" s="5">
        <v>0.88636363636363624</v>
      </c>
      <c r="X236" s="5">
        <v>3</v>
      </c>
      <c r="Y236" s="5">
        <v>3</v>
      </c>
      <c r="Z236" s="5">
        <v>2.3333333333333335</v>
      </c>
    </row>
    <row r="237" spans="1:26">
      <c r="A237" s="5" t="s">
        <v>294</v>
      </c>
      <c r="B237" s="5" t="s">
        <v>389</v>
      </c>
      <c r="C237" s="5" t="s">
        <v>401</v>
      </c>
      <c r="D237" s="5">
        <v>2012</v>
      </c>
      <c r="E237" s="5" t="s">
        <v>56</v>
      </c>
      <c r="G237" s="5" t="s">
        <v>391</v>
      </c>
      <c r="H237" s="5" t="s">
        <v>391</v>
      </c>
      <c r="I237" s="5" t="s">
        <v>21</v>
      </c>
      <c r="J237" s="6">
        <v>41138</v>
      </c>
      <c r="K237" s="5">
        <v>0.5</v>
      </c>
      <c r="L237" s="5">
        <v>5.4</v>
      </c>
      <c r="M237" s="5">
        <v>20.3</v>
      </c>
      <c r="N237" s="5">
        <v>29.7</v>
      </c>
      <c r="O237" s="5">
        <v>37.297401000000001</v>
      </c>
      <c r="P237" s="5">
        <v>-76.606930000000006</v>
      </c>
      <c r="Q237" s="5">
        <v>21.96</v>
      </c>
      <c r="R237" s="5" t="s">
        <v>133</v>
      </c>
      <c r="S237" s="5" t="s">
        <v>91</v>
      </c>
      <c r="T237" s="5" t="s">
        <v>134</v>
      </c>
      <c r="U237" s="5" t="s">
        <v>92</v>
      </c>
      <c r="V237" s="5">
        <v>7795.4545454545441</v>
      </c>
      <c r="W237" s="5">
        <v>1.9090909090909089</v>
      </c>
      <c r="X237" s="5">
        <v>3</v>
      </c>
      <c r="Y237" s="5">
        <v>3</v>
      </c>
      <c r="Z237" s="5">
        <v>3</v>
      </c>
    </row>
    <row r="238" spans="1:26">
      <c r="A238" s="5" t="s">
        <v>294</v>
      </c>
      <c r="B238" s="5" t="s">
        <v>389</v>
      </c>
      <c r="C238" s="5" t="s">
        <v>402</v>
      </c>
      <c r="D238" s="5">
        <v>2012</v>
      </c>
      <c r="E238" s="5" t="s">
        <v>56</v>
      </c>
      <c r="G238" s="5" t="s">
        <v>391</v>
      </c>
      <c r="H238" s="5" t="s">
        <v>391</v>
      </c>
      <c r="I238" s="5" t="s">
        <v>21</v>
      </c>
      <c r="J238" s="6">
        <v>41138</v>
      </c>
      <c r="K238" s="5">
        <v>0.5</v>
      </c>
      <c r="L238" s="5">
        <v>6.8</v>
      </c>
      <c r="M238" s="5">
        <v>20</v>
      </c>
      <c r="N238" s="5">
        <v>30.1</v>
      </c>
      <c r="O238" s="5">
        <v>37.328387999999997</v>
      </c>
      <c r="P238" s="5">
        <v>-76.590584000000007</v>
      </c>
      <c r="Q238" s="5">
        <v>11.82</v>
      </c>
      <c r="R238" s="5" t="s">
        <v>133</v>
      </c>
      <c r="S238" s="5" t="s">
        <v>91</v>
      </c>
      <c r="T238" s="5" t="s">
        <v>134</v>
      </c>
      <c r="U238" s="5" t="s">
        <v>92</v>
      </c>
      <c r="V238" s="5">
        <v>3272.7272727272725</v>
      </c>
      <c r="W238" s="5">
        <v>1.4545454545454541</v>
      </c>
      <c r="X238" s="5">
        <v>5</v>
      </c>
      <c r="Y238" s="5">
        <v>3</v>
      </c>
      <c r="Z238" s="5">
        <v>3.3333333333333335</v>
      </c>
    </row>
    <row r="239" spans="1:26">
      <c r="A239" s="5" t="s">
        <v>294</v>
      </c>
      <c r="B239" s="5" t="s">
        <v>389</v>
      </c>
      <c r="C239" s="5" t="s">
        <v>403</v>
      </c>
      <c r="D239" s="5">
        <v>2012</v>
      </c>
      <c r="E239" s="5" t="s">
        <v>56</v>
      </c>
      <c r="G239" s="5" t="s">
        <v>391</v>
      </c>
      <c r="H239" s="5" t="s">
        <v>391</v>
      </c>
      <c r="I239" s="5" t="s">
        <v>21</v>
      </c>
      <c r="J239" s="6">
        <v>41138</v>
      </c>
      <c r="K239" s="5">
        <v>4.7</v>
      </c>
      <c r="L239" s="5">
        <v>2</v>
      </c>
      <c r="M239" s="5">
        <v>22.3</v>
      </c>
      <c r="N239" s="5">
        <v>27.5</v>
      </c>
      <c r="O239" s="5">
        <v>37.336531999999998</v>
      </c>
      <c r="P239" s="5">
        <v>-76.610767999999993</v>
      </c>
      <c r="Q239" s="5">
        <v>93.44</v>
      </c>
      <c r="R239" s="5" t="s">
        <v>133</v>
      </c>
      <c r="S239" s="5" t="s">
        <v>87</v>
      </c>
      <c r="T239" s="5" t="s">
        <v>134</v>
      </c>
      <c r="U239" s="5" t="s">
        <v>89</v>
      </c>
      <c r="V239" s="5">
        <v>4249.9999999999991</v>
      </c>
      <c r="W239" s="5">
        <v>1.5909090909090906</v>
      </c>
      <c r="X239" s="5">
        <v>3</v>
      </c>
      <c r="Y239" s="5">
        <v>3</v>
      </c>
      <c r="Z239" s="5">
        <v>2.3333333333333335</v>
      </c>
    </row>
    <row r="240" spans="1:26">
      <c r="A240" s="5" t="s">
        <v>294</v>
      </c>
      <c r="B240" s="5" t="s">
        <v>389</v>
      </c>
      <c r="C240" s="5" t="s">
        <v>404</v>
      </c>
      <c r="D240" s="5">
        <v>2012</v>
      </c>
      <c r="E240" s="5" t="s">
        <v>56</v>
      </c>
      <c r="G240" s="5" t="s">
        <v>391</v>
      </c>
      <c r="H240" s="5" t="s">
        <v>391</v>
      </c>
      <c r="I240" s="5" t="s">
        <v>21</v>
      </c>
      <c r="J240" s="6">
        <v>41138</v>
      </c>
      <c r="K240" s="5">
        <v>0.4</v>
      </c>
      <c r="L240" s="5">
        <v>8</v>
      </c>
      <c r="M240" s="5">
        <v>19</v>
      </c>
      <c r="N240" s="5">
        <v>30.1</v>
      </c>
      <c r="O240" s="5">
        <v>37.334710000000001</v>
      </c>
      <c r="P240" s="5">
        <v>-76.640445999999997</v>
      </c>
      <c r="Q240" s="5">
        <v>21.94</v>
      </c>
      <c r="R240" s="5" t="s">
        <v>133</v>
      </c>
      <c r="S240" s="5" t="s">
        <v>91</v>
      </c>
      <c r="T240" s="5" t="s">
        <v>134</v>
      </c>
      <c r="U240" s="5" t="s">
        <v>92</v>
      </c>
      <c r="V240" s="5">
        <v>4204.545454545454</v>
      </c>
      <c r="W240" s="5">
        <v>0.88636363636363624</v>
      </c>
      <c r="X240" s="5">
        <v>5</v>
      </c>
      <c r="Y240" s="5">
        <v>1</v>
      </c>
      <c r="Z240" s="5">
        <v>3</v>
      </c>
    </row>
    <row r="241" spans="1:26">
      <c r="A241" s="5" t="s">
        <v>294</v>
      </c>
      <c r="B241" s="5" t="s">
        <v>389</v>
      </c>
      <c r="C241" s="5" t="s">
        <v>405</v>
      </c>
      <c r="D241" s="5">
        <v>2012</v>
      </c>
      <c r="E241" s="5" t="s">
        <v>56</v>
      </c>
      <c r="G241" s="5" t="s">
        <v>391</v>
      </c>
      <c r="H241" s="5" t="s">
        <v>391</v>
      </c>
      <c r="I241" s="5" t="s">
        <v>21</v>
      </c>
      <c r="J241" s="6">
        <v>41138</v>
      </c>
      <c r="K241" s="5">
        <v>2.5</v>
      </c>
      <c r="L241" s="5">
        <v>5.6</v>
      </c>
      <c r="M241" s="5">
        <v>18.100000000000001</v>
      </c>
      <c r="N241" s="5">
        <v>28.9</v>
      </c>
      <c r="O241" s="5">
        <v>37.359900000000003</v>
      </c>
      <c r="P241" s="5">
        <v>-76.647266000000002</v>
      </c>
      <c r="Q241" s="5">
        <v>92.11</v>
      </c>
      <c r="R241" s="5" t="s">
        <v>133</v>
      </c>
      <c r="S241" s="5" t="s">
        <v>87</v>
      </c>
      <c r="T241" s="5" t="s">
        <v>134</v>
      </c>
      <c r="U241" s="5" t="s">
        <v>89</v>
      </c>
      <c r="V241" s="5">
        <v>3772.7272727272725</v>
      </c>
      <c r="W241" s="5">
        <v>1.3409090909090908</v>
      </c>
      <c r="X241" s="5">
        <v>3</v>
      </c>
      <c r="Y241" s="5">
        <v>3</v>
      </c>
      <c r="Z241" s="5">
        <v>1.6666666666666667</v>
      </c>
    </row>
    <row r="242" spans="1:26">
      <c r="A242" s="5" t="s">
        <v>294</v>
      </c>
      <c r="B242" s="5" t="s">
        <v>389</v>
      </c>
      <c r="C242" s="5" t="s">
        <v>406</v>
      </c>
      <c r="D242" s="5">
        <v>2012</v>
      </c>
      <c r="E242" s="5" t="s">
        <v>56</v>
      </c>
      <c r="G242" s="5" t="s">
        <v>391</v>
      </c>
      <c r="H242" s="5" t="s">
        <v>391</v>
      </c>
      <c r="I242" s="5" t="s">
        <v>21</v>
      </c>
      <c r="J242" s="6">
        <v>41138</v>
      </c>
      <c r="K242" s="5">
        <v>4.3</v>
      </c>
      <c r="L242" s="5">
        <v>4.0999999999999996</v>
      </c>
      <c r="M242" s="5">
        <v>18.8</v>
      </c>
      <c r="N242" s="5">
        <v>28.3</v>
      </c>
      <c r="O242" s="5">
        <v>37.380440999999998</v>
      </c>
      <c r="P242" s="5">
        <v>-76.661067000000003</v>
      </c>
      <c r="Q242" s="5">
        <v>99.55</v>
      </c>
      <c r="R242" s="5" t="s">
        <v>133</v>
      </c>
      <c r="S242" s="5" t="s">
        <v>87</v>
      </c>
      <c r="T242" s="5" t="s">
        <v>134</v>
      </c>
      <c r="U242" s="5" t="s">
        <v>89</v>
      </c>
      <c r="V242" s="5">
        <v>2409.0909090909086</v>
      </c>
      <c r="W242" s="5">
        <v>0.81818181818181812</v>
      </c>
      <c r="X242" s="5">
        <v>5</v>
      </c>
      <c r="Y242" s="5">
        <v>3</v>
      </c>
      <c r="Z242" s="5">
        <v>2</v>
      </c>
    </row>
    <row r="243" spans="1:26">
      <c r="A243" s="5" t="s">
        <v>294</v>
      </c>
      <c r="B243" s="5" t="s">
        <v>389</v>
      </c>
      <c r="C243" s="5" t="s">
        <v>407</v>
      </c>
      <c r="D243" s="5">
        <v>2012</v>
      </c>
      <c r="E243" s="5" t="s">
        <v>56</v>
      </c>
      <c r="G243" s="5" t="s">
        <v>391</v>
      </c>
      <c r="H243" s="5" t="s">
        <v>391</v>
      </c>
      <c r="I243" s="5" t="s">
        <v>21</v>
      </c>
      <c r="J243" s="6">
        <v>41138</v>
      </c>
      <c r="K243" s="5">
        <v>3.3</v>
      </c>
      <c r="L243" s="5">
        <v>6.1</v>
      </c>
      <c r="M243" s="5">
        <v>17.2</v>
      </c>
      <c r="N243" s="5">
        <v>29</v>
      </c>
      <c r="O243" s="5">
        <v>37.399268999999997</v>
      </c>
      <c r="P243" s="5">
        <v>-76.679329999999993</v>
      </c>
      <c r="Q243" s="5">
        <v>96.52</v>
      </c>
      <c r="R243" s="5" t="s">
        <v>86</v>
      </c>
      <c r="S243" s="5" t="s">
        <v>87</v>
      </c>
      <c r="T243" s="5" t="s">
        <v>88</v>
      </c>
      <c r="U243" s="5" t="s">
        <v>89</v>
      </c>
      <c r="V243" s="5">
        <v>659.09090909090912</v>
      </c>
      <c r="W243" s="5">
        <v>0.38636363636363641</v>
      </c>
      <c r="X243" s="5">
        <v>1</v>
      </c>
      <c r="Y243" s="5">
        <v>1</v>
      </c>
      <c r="Z243" s="5">
        <v>1.3333333333333333</v>
      </c>
    </row>
    <row r="244" spans="1:26">
      <c r="A244" s="5" t="s">
        <v>294</v>
      </c>
      <c r="B244" s="5" t="s">
        <v>389</v>
      </c>
      <c r="C244" s="5" t="s">
        <v>408</v>
      </c>
      <c r="D244" s="5">
        <v>2012</v>
      </c>
      <c r="E244" s="5" t="s">
        <v>56</v>
      </c>
      <c r="G244" s="5" t="s">
        <v>391</v>
      </c>
      <c r="H244" s="5" t="s">
        <v>391</v>
      </c>
      <c r="I244" s="5" t="s">
        <v>21</v>
      </c>
      <c r="J244" s="6">
        <v>41138</v>
      </c>
      <c r="K244" s="5">
        <v>1</v>
      </c>
      <c r="L244" s="5">
        <v>6.5</v>
      </c>
      <c r="M244" s="5">
        <v>16.3</v>
      </c>
      <c r="N244" s="5">
        <v>29.4</v>
      </c>
      <c r="O244" s="5">
        <v>37.396487</v>
      </c>
      <c r="P244" s="5">
        <v>-76.686678000000001</v>
      </c>
      <c r="Q244" s="5">
        <v>96.67</v>
      </c>
      <c r="R244" s="5" t="s">
        <v>86</v>
      </c>
      <c r="S244" s="5" t="s">
        <v>87</v>
      </c>
      <c r="T244" s="5" t="s">
        <v>88</v>
      </c>
      <c r="U244" s="5" t="s">
        <v>89</v>
      </c>
      <c r="V244" s="5">
        <v>2045.4545454545455</v>
      </c>
      <c r="W244" s="5">
        <v>0.49999999999999989</v>
      </c>
      <c r="X244" s="5">
        <v>5</v>
      </c>
      <c r="Y244" s="5">
        <v>1</v>
      </c>
      <c r="Z244" s="5">
        <v>2.6666666666666665</v>
      </c>
    </row>
    <row r="245" spans="1:26">
      <c r="A245" s="5" t="s">
        <v>294</v>
      </c>
      <c r="B245" s="5" t="s">
        <v>389</v>
      </c>
      <c r="C245" s="5" t="s">
        <v>409</v>
      </c>
      <c r="D245" s="5">
        <v>2012</v>
      </c>
      <c r="E245" s="5" t="s">
        <v>56</v>
      </c>
      <c r="G245" s="5" t="s">
        <v>391</v>
      </c>
      <c r="H245" s="5" t="s">
        <v>391</v>
      </c>
      <c r="I245" s="5" t="s">
        <v>21</v>
      </c>
      <c r="J245" s="6">
        <v>41115</v>
      </c>
      <c r="K245" s="5">
        <v>7.7</v>
      </c>
      <c r="L245" s="5">
        <v>3.9</v>
      </c>
      <c r="M245" s="5">
        <v>18.399999999999999</v>
      </c>
      <c r="N245" s="5">
        <v>28.4</v>
      </c>
      <c r="O245" s="5">
        <v>37.427956999999999</v>
      </c>
      <c r="P245" s="5">
        <v>-76.699844999999996</v>
      </c>
      <c r="Q245" s="5">
        <v>29.34</v>
      </c>
      <c r="R245" s="5" t="s">
        <v>133</v>
      </c>
      <c r="S245" s="5" t="s">
        <v>91</v>
      </c>
      <c r="T245" s="5" t="s">
        <v>134</v>
      </c>
      <c r="U245" s="5" t="s">
        <v>92</v>
      </c>
      <c r="V245" s="5">
        <v>1386.3636363636365</v>
      </c>
      <c r="W245" s="5">
        <v>3.6590909090909092</v>
      </c>
      <c r="X245" s="5">
        <v>1</v>
      </c>
      <c r="Y245" s="5">
        <v>3</v>
      </c>
      <c r="Z245" s="5">
        <v>3</v>
      </c>
    </row>
    <row r="246" spans="1:26">
      <c r="A246" s="5" t="s">
        <v>294</v>
      </c>
      <c r="B246" s="5" t="s">
        <v>389</v>
      </c>
      <c r="C246" s="5" t="s">
        <v>410</v>
      </c>
      <c r="D246" s="5">
        <v>2012</v>
      </c>
      <c r="E246" s="5" t="s">
        <v>411</v>
      </c>
      <c r="G246" s="5" t="s">
        <v>412</v>
      </c>
      <c r="H246" s="5" t="s">
        <v>391</v>
      </c>
      <c r="I246" s="5" t="s">
        <v>21</v>
      </c>
      <c r="J246" s="6">
        <v>41115</v>
      </c>
      <c r="K246" s="5">
        <v>7</v>
      </c>
      <c r="L246" s="5">
        <v>4.8</v>
      </c>
      <c r="M246" s="5">
        <v>0.6</v>
      </c>
      <c r="N246" s="5">
        <v>29.6</v>
      </c>
      <c r="O246" s="5">
        <v>37.6569</v>
      </c>
      <c r="P246" s="5">
        <v>-76.888936000000001</v>
      </c>
      <c r="Q246" s="5">
        <v>1.67</v>
      </c>
      <c r="R246" s="5" t="s">
        <v>87</v>
      </c>
      <c r="T246" s="5" t="s">
        <v>119</v>
      </c>
      <c r="V246" s="5">
        <v>5227.2727272727261</v>
      </c>
      <c r="W246" s="5">
        <v>0.90909090909090906</v>
      </c>
      <c r="X246" s="5">
        <v>1</v>
      </c>
      <c r="Z246" s="5">
        <v>2.6666666666666665</v>
      </c>
    </row>
    <row r="247" spans="1:26">
      <c r="A247" s="5" t="s">
        <v>294</v>
      </c>
      <c r="B247" s="5" t="s">
        <v>389</v>
      </c>
      <c r="C247" s="5" t="s">
        <v>413</v>
      </c>
      <c r="D247" s="5">
        <v>2012</v>
      </c>
      <c r="E247" s="5" t="s">
        <v>411</v>
      </c>
      <c r="G247" s="5" t="s">
        <v>412</v>
      </c>
      <c r="H247" s="5" t="s">
        <v>391</v>
      </c>
      <c r="I247" s="5" t="s">
        <v>21</v>
      </c>
      <c r="J247" s="6">
        <v>41115</v>
      </c>
      <c r="K247" s="5">
        <v>2.5</v>
      </c>
      <c r="L247" s="5">
        <v>4.9000000000000004</v>
      </c>
      <c r="M247" s="5">
        <v>0.1</v>
      </c>
      <c r="N247" s="5">
        <v>29.4</v>
      </c>
      <c r="O247" s="5">
        <v>37.700017000000003</v>
      </c>
      <c r="P247" s="5">
        <v>-76.972676000000007</v>
      </c>
      <c r="Q247" s="5">
        <v>11.14</v>
      </c>
      <c r="R247" s="5" t="s">
        <v>91</v>
      </c>
      <c r="T247" s="5" t="s">
        <v>231</v>
      </c>
      <c r="V247" s="5">
        <v>340.90909090909088</v>
      </c>
      <c r="W247" s="5">
        <v>0.22727272727272729</v>
      </c>
      <c r="X247" s="5">
        <v>1</v>
      </c>
      <c r="Z247" s="5">
        <v>2.5</v>
      </c>
    </row>
    <row r="248" spans="1:26">
      <c r="A248" s="5" t="s">
        <v>294</v>
      </c>
      <c r="B248" s="5" t="s">
        <v>389</v>
      </c>
      <c r="C248" s="5" t="s">
        <v>414</v>
      </c>
      <c r="D248" s="5">
        <v>2012</v>
      </c>
      <c r="E248" s="5" t="s">
        <v>45</v>
      </c>
      <c r="G248" s="5" t="s">
        <v>415</v>
      </c>
      <c r="H248" s="5" t="s">
        <v>391</v>
      </c>
      <c r="I248" s="5" t="s">
        <v>21</v>
      </c>
      <c r="J248" s="6">
        <v>41115</v>
      </c>
      <c r="K248" s="5">
        <v>5.5</v>
      </c>
      <c r="L248" s="5">
        <v>6.4</v>
      </c>
      <c r="M248" s="5">
        <v>12.5</v>
      </c>
      <c r="N248" s="5">
        <v>29.8</v>
      </c>
      <c r="O248" s="5">
        <v>37.537681999999997</v>
      </c>
      <c r="P248" s="5">
        <v>-76.806770999999998</v>
      </c>
      <c r="Q248" s="5">
        <v>52.59</v>
      </c>
      <c r="R248" s="5" t="s">
        <v>86</v>
      </c>
      <c r="S248" s="5" t="s">
        <v>87</v>
      </c>
      <c r="T248" s="5" t="s">
        <v>88</v>
      </c>
      <c r="U248" s="5" t="s">
        <v>89</v>
      </c>
      <c r="V248" s="5">
        <v>3522.7272727272725</v>
      </c>
      <c r="W248" s="5">
        <v>5.2727272727272725</v>
      </c>
      <c r="X248" s="5">
        <v>3</v>
      </c>
      <c r="Y248" s="5">
        <v>5</v>
      </c>
      <c r="Z248" s="5">
        <v>4.333333333333333</v>
      </c>
    </row>
    <row r="249" spans="1:26">
      <c r="A249" s="5" t="s">
        <v>294</v>
      </c>
      <c r="B249" s="5" t="s">
        <v>389</v>
      </c>
      <c r="C249" s="5" t="s">
        <v>416</v>
      </c>
      <c r="D249" s="5">
        <v>2012</v>
      </c>
      <c r="E249" s="5" t="s">
        <v>45</v>
      </c>
      <c r="G249" s="5" t="s">
        <v>415</v>
      </c>
      <c r="H249" s="5" t="s">
        <v>391</v>
      </c>
      <c r="I249" s="5" t="s">
        <v>21</v>
      </c>
      <c r="J249" s="6">
        <v>41108</v>
      </c>
      <c r="K249" s="5">
        <v>4</v>
      </c>
      <c r="L249" s="5">
        <v>3.9</v>
      </c>
      <c r="M249" s="5">
        <v>4.4000000000000004</v>
      </c>
      <c r="N249" s="5">
        <v>30.4</v>
      </c>
      <c r="O249" s="5">
        <v>37.575588000000003</v>
      </c>
      <c r="P249" s="5">
        <v>-76.881279000000006</v>
      </c>
      <c r="Q249" s="5">
        <v>6.93</v>
      </c>
      <c r="R249" s="5" t="s">
        <v>87</v>
      </c>
      <c r="T249" s="5" t="s">
        <v>119</v>
      </c>
      <c r="V249" s="5">
        <v>1818.181818181818</v>
      </c>
      <c r="W249" s="5">
        <v>0.68181818181818166</v>
      </c>
      <c r="X249" s="5">
        <v>5</v>
      </c>
      <c r="Z249" s="5">
        <v>4.5999999999999996</v>
      </c>
    </row>
    <row r="250" spans="1:26">
      <c r="A250" s="5" t="s">
        <v>294</v>
      </c>
      <c r="B250" s="5" t="s">
        <v>389</v>
      </c>
      <c r="C250" s="5" t="s">
        <v>417</v>
      </c>
      <c r="D250" s="5">
        <v>2012</v>
      </c>
      <c r="E250" s="5" t="s">
        <v>46</v>
      </c>
      <c r="G250" s="5" t="s">
        <v>415</v>
      </c>
      <c r="H250" s="5" t="s">
        <v>391</v>
      </c>
      <c r="I250" s="5" t="s">
        <v>21</v>
      </c>
      <c r="J250" s="6">
        <v>41115</v>
      </c>
      <c r="K250" s="5">
        <v>0.3</v>
      </c>
      <c r="L250" s="5">
        <v>7.8</v>
      </c>
      <c r="M250" s="5">
        <v>0.2</v>
      </c>
      <c r="N250" s="5">
        <v>29.9</v>
      </c>
      <c r="O250" s="5">
        <v>37.572978999999997</v>
      </c>
      <c r="P250" s="5">
        <v>-76.976605000000006</v>
      </c>
      <c r="Q250" s="5">
        <v>93.06</v>
      </c>
      <c r="R250" s="5" t="s">
        <v>91</v>
      </c>
      <c r="T250" s="5" t="s">
        <v>231</v>
      </c>
      <c r="V250" s="5">
        <v>4113.636363636364</v>
      </c>
      <c r="W250" s="5">
        <v>0.90909090909090884</v>
      </c>
      <c r="X250" s="5">
        <v>3</v>
      </c>
      <c r="Z250" s="5">
        <v>3</v>
      </c>
    </row>
    <row r="251" spans="1:26">
      <c r="A251" s="5" t="s">
        <v>294</v>
      </c>
      <c r="B251" s="5" t="s">
        <v>389</v>
      </c>
      <c r="C251" s="5" t="s">
        <v>418</v>
      </c>
      <c r="D251" s="5">
        <v>2012</v>
      </c>
      <c r="E251" s="5" t="s">
        <v>57</v>
      </c>
      <c r="G251" s="5" t="s">
        <v>391</v>
      </c>
      <c r="H251" s="5" t="s">
        <v>391</v>
      </c>
      <c r="I251" s="5" t="s">
        <v>21</v>
      </c>
      <c r="J251" s="6">
        <v>41138</v>
      </c>
      <c r="K251" s="5">
        <v>2.2000000000000002</v>
      </c>
      <c r="L251" s="5">
        <v>4.3</v>
      </c>
      <c r="M251" s="5">
        <v>22.9</v>
      </c>
      <c r="N251" s="5">
        <v>27.5</v>
      </c>
      <c r="O251" s="5">
        <v>37.248722000000001</v>
      </c>
      <c r="P251" s="5">
        <v>-76.469762000000003</v>
      </c>
      <c r="Q251" s="5">
        <v>14.97</v>
      </c>
      <c r="R251" s="5" t="s">
        <v>133</v>
      </c>
      <c r="S251" s="5" t="s">
        <v>91</v>
      </c>
      <c r="T251" s="5" t="s">
        <v>134</v>
      </c>
      <c r="U251" s="5" t="s">
        <v>92</v>
      </c>
      <c r="V251" s="5">
        <v>3113.6363636363635</v>
      </c>
      <c r="W251" s="5">
        <v>1.1818181818181814</v>
      </c>
      <c r="X251" s="5">
        <v>5</v>
      </c>
      <c r="Y251" s="5">
        <v>3</v>
      </c>
      <c r="Z251" s="5">
        <v>3.6666666666666665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5"/>
  <sheetViews>
    <sheetView workbookViewId="0">
      <selection sqref="A1:B18"/>
    </sheetView>
  </sheetViews>
  <sheetFormatPr defaultRowHeight="15"/>
  <cols>
    <col min="1" max="3" width="9.28515625" bestFit="1" customWidth="1"/>
    <col min="4" max="4" width="8.7109375" customWidth="1"/>
    <col min="6" max="10" width="9.28515625" bestFit="1" customWidth="1"/>
    <col min="11" max="11" width="10.28515625" customWidth="1"/>
    <col min="12" max="12" width="17.140625" customWidth="1"/>
  </cols>
  <sheetData>
    <row r="1" spans="1:14" s="9" customFormat="1" ht="45">
      <c r="A1" s="9" t="s">
        <v>1</v>
      </c>
      <c r="B1" s="9" t="s">
        <v>437</v>
      </c>
      <c r="C1" s="9" t="s">
        <v>438</v>
      </c>
      <c r="D1" s="9" t="s">
        <v>439</v>
      </c>
      <c r="E1" s="9" t="s">
        <v>440</v>
      </c>
      <c r="F1" s="9" t="s">
        <v>441</v>
      </c>
      <c r="G1" s="9" t="s">
        <v>442</v>
      </c>
      <c r="H1" s="9" t="s">
        <v>443</v>
      </c>
      <c r="I1" s="9" t="s">
        <v>444</v>
      </c>
      <c r="J1" s="9" t="s">
        <v>461</v>
      </c>
      <c r="K1" s="9" t="s">
        <v>445</v>
      </c>
      <c r="L1" s="9" t="s">
        <v>446</v>
      </c>
    </row>
    <row r="2" spans="1:14">
      <c r="A2" s="5">
        <v>1996</v>
      </c>
      <c r="B2" s="8">
        <v>52.4</v>
      </c>
      <c r="C2" s="8">
        <v>47.6</v>
      </c>
      <c r="D2" s="10">
        <v>4.4193000000000003E-2</v>
      </c>
      <c r="E2" s="10">
        <v>1.953024E-3</v>
      </c>
      <c r="F2" s="11">
        <v>6083</v>
      </c>
      <c r="G2" s="11">
        <v>5524</v>
      </c>
      <c r="H2" s="11">
        <v>11607</v>
      </c>
      <c r="I2" s="11">
        <v>513</v>
      </c>
      <c r="J2" s="11">
        <v>6037</v>
      </c>
      <c r="K2" s="11">
        <v>5011</v>
      </c>
      <c r="L2" s="5" t="s">
        <v>447</v>
      </c>
      <c r="M2" s="5"/>
      <c r="N2" s="5"/>
    </row>
    <row r="3" spans="1:14">
      <c r="A3" s="5">
        <v>1997</v>
      </c>
      <c r="B3" s="8">
        <v>49.3</v>
      </c>
      <c r="C3" s="8">
        <v>50.7</v>
      </c>
      <c r="D3" s="10">
        <v>4.4491000000000003E-2</v>
      </c>
      <c r="E3" s="10">
        <v>1.97942E-3</v>
      </c>
      <c r="F3" s="11">
        <v>5717</v>
      </c>
      <c r="G3" s="11">
        <v>5890</v>
      </c>
      <c r="H3" s="11">
        <v>11607</v>
      </c>
      <c r="I3" s="11">
        <v>516</v>
      </c>
      <c r="J3" s="11">
        <v>6406</v>
      </c>
      <c r="K3" s="11">
        <v>5374</v>
      </c>
      <c r="L3" s="5" t="s">
        <v>448</v>
      </c>
      <c r="M3" s="5"/>
      <c r="N3" s="5"/>
    </row>
    <row r="4" spans="1:14">
      <c r="A4" s="5">
        <v>1998</v>
      </c>
      <c r="B4" s="8">
        <v>42</v>
      </c>
      <c r="C4" s="8">
        <v>58</v>
      </c>
      <c r="D4" s="10">
        <v>4.3061000000000002E-2</v>
      </c>
      <c r="E4" s="10">
        <v>1.854287E-3</v>
      </c>
      <c r="F4" s="11">
        <v>4877</v>
      </c>
      <c r="G4" s="11">
        <v>6730</v>
      </c>
      <c r="H4" s="11">
        <v>11607</v>
      </c>
      <c r="I4" s="11">
        <v>500</v>
      </c>
      <c r="J4" s="11">
        <v>7230</v>
      </c>
      <c r="K4" s="11">
        <v>6231</v>
      </c>
      <c r="L4" s="5" t="s">
        <v>457</v>
      </c>
      <c r="M4" s="19" t="s">
        <v>459</v>
      </c>
      <c r="N4" s="5"/>
    </row>
    <row r="5" spans="1:14">
      <c r="A5" s="5">
        <v>1999</v>
      </c>
      <c r="B5" s="8">
        <v>49.7</v>
      </c>
      <c r="C5" s="8">
        <v>50.3</v>
      </c>
      <c r="D5" s="10">
        <v>4.2022999999999998E-2</v>
      </c>
      <c r="E5" s="10">
        <v>1.7659329999999999E-3</v>
      </c>
      <c r="F5" s="11">
        <v>5763</v>
      </c>
      <c r="G5" s="11">
        <v>5844</v>
      </c>
      <c r="H5" s="11">
        <v>11607</v>
      </c>
      <c r="I5" s="11">
        <v>488</v>
      </c>
      <c r="J5" s="11">
        <v>6332</v>
      </c>
      <c r="K5" s="11">
        <v>5356</v>
      </c>
      <c r="L5" s="5" t="s">
        <v>449</v>
      </c>
      <c r="M5" s="5"/>
      <c r="N5" s="5"/>
    </row>
    <row r="6" spans="1:14">
      <c r="A6" s="5">
        <v>2000</v>
      </c>
      <c r="B6" s="8">
        <v>50.8</v>
      </c>
      <c r="C6" s="8">
        <v>49.2</v>
      </c>
      <c r="D6" s="10">
        <v>4.2950000000000002E-2</v>
      </c>
      <c r="E6" s="10">
        <v>1.8446739999999999E-3</v>
      </c>
      <c r="F6" s="11">
        <v>5892</v>
      </c>
      <c r="G6" s="11">
        <v>5715</v>
      </c>
      <c r="H6" s="11">
        <v>11607</v>
      </c>
      <c r="I6" s="11">
        <v>499</v>
      </c>
      <c r="J6" s="11">
        <v>6214</v>
      </c>
      <c r="K6" s="11">
        <v>5217</v>
      </c>
      <c r="L6" s="5" t="s">
        <v>455</v>
      </c>
      <c r="M6" s="5"/>
      <c r="N6" s="5"/>
    </row>
    <row r="7" spans="1:14">
      <c r="A7" s="5">
        <v>2001</v>
      </c>
      <c r="B7" s="8">
        <v>47.8</v>
      </c>
      <c r="C7" s="8">
        <v>52.2</v>
      </c>
      <c r="D7" s="10">
        <v>4.4554000000000003E-2</v>
      </c>
      <c r="E7" s="10">
        <v>1.9850929999999998E-3</v>
      </c>
      <c r="F7" s="11">
        <v>5547</v>
      </c>
      <c r="G7" s="11">
        <v>6060</v>
      </c>
      <c r="H7" s="11">
        <v>11607</v>
      </c>
      <c r="I7" s="11">
        <v>517</v>
      </c>
      <c r="J7" s="11">
        <v>6577</v>
      </c>
      <c r="K7" s="11">
        <v>5543</v>
      </c>
      <c r="L7" s="5" t="s">
        <v>456</v>
      </c>
      <c r="M7" s="19" t="s">
        <v>458</v>
      </c>
      <c r="N7" s="5"/>
    </row>
    <row r="8" spans="1:14">
      <c r="A8" s="5">
        <v>2002</v>
      </c>
      <c r="B8" s="8">
        <v>46.8</v>
      </c>
      <c r="C8" s="8">
        <v>53.2</v>
      </c>
      <c r="D8" s="10">
        <v>4.3234000000000002E-2</v>
      </c>
      <c r="E8" s="10">
        <v>1.869168E-3</v>
      </c>
      <c r="F8" s="11">
        <v>5429</v>
      </c>
      <c r="G8" s="11">
        <v>6178</v>
      </c>
      <c r="H8" s="11">
        <v>11607</v>
      </c>
      <c r="I8" s="11">
        <v>502</v>
      </c>
      <c r="J8" s="11">
        <v>6680</v>
      </c>
      <c r="K8" s="11">
        <v>5676</v>
      </c>
      <c r="M8" s="5"/>
      <c r="N8" s="5"/>
    </row>
    <row r="9" spans="1:14">
      <c r="A9" s="5">
        <v>2003</v>
      </c>
      <c r="B9" s="8">
        <v>41</v>
      </c>
      <c r="C9" s="8">
        <v>59</v>
      </c>
      <c r="D9" s="10">
        <v>4.4802000000000002E-2</v>
      </c>
      <c r="E9" s="10">
        <v>2.0072169999999999E-3</v>
      </c>
      <c r="F9" s="11">
        <v>4755</v>
      </c>
      <c r="G9" s="11">
        <v>6852</v>
      </c>
      <c r="H9" s="11">
        <v>11607</v>
      </c>
      <c r="I9" s="11">
        <v>520</v>
      </c>
      <c r="J9" s="11">
        <v>7372</v>
      </c>
      <c r="K9" s="11">
        <v>6332</v>
      </c>
      <c r="L9" s="5" t="s">
        <v>460</v>
      </c>
      <c r="M9" s="5"/>
      <c r="N9" s="5"/>
    </row>
    <row r="10" spans="1:14">
      <c r="A10" s="5">
        <v>2004</v>
      </c>
      <c r="B10" s="8">
        <v>52.7</v>
      </c>
      <c r="C10" s="8">
        <v>47.3</v>
      </c>
      <c r="D10" s="10">
        <v>4.4483000000000002E-2</v>
      </c>
      <c r="E10" s="10">
        <v>1.9787239999999998E-3</v>
      </c>
      <c r="F10" s="11">
        <v>6115</v>
      </c>
      <c r="G10" s="11">
        <v>5492</v>
      </c>
      <c r="H10" s="11">
        <v>11607</v>
      </c>
      <c r="I10" s="11">
        <v>516</v>
      </c>
      <c r="J10" s="11">
        <v>6009</v>
      </c>
      <c r="K10" s="11">
        <v>4976</v>
      </c>
      <c r="L10" s="5"/>
      <c r="M10" s="5"/>
      <c r="N10" s="5"/>
    </row>
    <row r="11" spans="1:14">
      <c r="A11" s="5">
        <v>2005</v>
      </c>
      <c r="B11" s="8">
        <v>41.2</v>
      </c>
      <c r="C11" s="8">
        <v>58.8</v>
      </c>
      <c r="D11" s="10">
        <v>4.3347999999999998E-2</v>
      </c>
      <c r="E11" s="10">
        <v>1.8790759999999999E-3</v>
      </c>
      <c r="F11" s="11">
        <v>4779</v>
      </c>
      <c r="G11" s="11">
        <v>6828</v>
      </c>
      <c r="H11" s="11">
        <v>11607</v>
      </c>
      <c r="I11" s="11">
        <v>503</v>
      </c>
      <c r="J11" s="11">
        <v>7331</v>
      </c>
      <c r="K11" s="11">
        <v>6325</v>
      </c>
      <c r="L11" s="5"/>
      <c r="M11" s="5"/>
      <c r="N11" s="5"/>
    </row>
    <row r="12" spans="1:14">
      <c r="A12" s="5">
        <v>2006</v>
      </c>
      <c r="B12" s="8">
        <v>40.799999999999997</v>
      </c>
      <c r="C12" s="8">
        <v>59.2</v>
      </c>
      <c r="D12" s="10">
        <v>4.1758000000000003E-2</v>
      </c>
      <c r="E12" s="10">
        <v>1.743737E-3</v>
      </c>
      <c r="F12" s="11">
        <v>4737</v>
      </c>
      <c r="G12" s="11">
        <v>6871</v>
      </c>
      <c r="H12" s="11">
        <v>11607</v>
      </c>
      <c r="I12" s="11">
        <v>485</v>
      </c>
      <c r="J12" s="11">
        <v>7355</v>
      </c>
      <c r="K12" s="11">
        <v>6386</v>
      </c>
      <c r="L12" s="5"/>
      <c r="M12" s="5"/>
      <c r="N12" s="5"/>
    </row>
    <row r="13" spans="1:14">
      <c r="A13" s="5">
        <v>2007</v>
      </c>
      <c r="B13" s="8">
        <f>SUM(100-C13)</f>
        <v>42.2</v>
      </c>
      <c r="C13" s="8">
        <v>57.8</v>
      </c>
      <c r="D13" s="5"/>
      <c r="E13" s="5"/>
      <c r="F13" s="11">
        <f>H13*(B13/100)</f>
        <v>4898.1540000000005</v>
      </c>
      <c r="G13" s="11">
        <f>+H13-F13</f>
        <v>6708.8459999999995</v>
      </c>
      <c r="H13" s="11">
        <v>11607</v>
      </c>
      <c r="I13" s="5"/>
      <c r="J13" s="5"/>
      <c r="K13" s="5"/>
      <c r="L13" s="5"/>
      <c r="M13" s="5"/>
      <c r="N13" s="5"/>
    </row>
    <row r="14" spans="1:14">
      <c r="A14" s="5">
        <v>2008</v>
      </c>
      <c r="B14" s="8">
        <v>41.5</v>
      </c>
      <c r="C14" s="8">
        <v>58.5</v>
      </c>
      <c r="D14" s="5"/>
      <c r="E14" s="5"/>
      <c r="F14" s="11">
        <f>H14*(B14/100)</f>
        <v>4816.9049999999997</v>
      </c>
      <c r="G14" s="11">
        <f>+H14-F14</f>
        <v>6790.0950000000003</v>
      </c>
      <c r="H14" s="11">
        <v>11607</v>
      </c>
      <c r="I14" s="5"/>
      <c r="J14" s="5"/>
      <c r="K14" s="5"/>
      <c r="L14" s="5"/>
      <c r="M14" s="5"/>
      <c r="N14" s="5"/>
    </row>
    <row r="15" spans="1:14" ht="15.75">
      <c r="A15" s="5">
        <v>2009</v>
      </c>
      <c r="B15" s="8">
        <v>56.1</v>
      </c>
      <c r="C15" s="8">
        <v>43.9</v>
      </c>
      <c r="D15" s="20">
        <v>0.37547999999999998</v>
      </c>
      <c r="E15" s="20">
        <v>1.4090000000000001E-3</v>
      </c>
      <c r="F15" s="11">
        <v>6513</v>
      </c>
      <c r="G15" s="11">
        <v>5094</v>
      </c>
      <c r="H15" s="11">
        <v>11607</v>
      </c>
      <c r="I15" s="11">
        <v>436</v>
      </c>
      <c r="J15" s="12">
        <v>5530</v>
      </c>
      <c r="K15" s="12">
        <v>4658</v>
      </c>
      <c r="L15" s="5"/>
      <c r="M15" s="5"/>
      <c r="N15" s="5"/>
    </row>
    <row r="16" spans="1:14">
      <c r="A16" s="5">
        <v>2010</v>
      </c>
      <c r="B16" s="8">
        <v>49.2</v>
      </c>
      <c r="C16" s="8">
        <v>50.8</v>
      </c>
      <c r="D16" s="20"/>
      <c r="E16" s="20"/>
      <c r="F16" s="11">
        <f>H16*(B16/100)</f>
        <v>5710.6440000000002</v>
      </c>
      <c r="G16" s="11">
        <f>+H16-F16</f>
        <v>5896.3559999999998</v>
      </c>
      <c r="H16" s="11">
        <v>11607</v>
      </c>
      <c r="I16" s="5"/>
      <c r="J16" s="5"/>
      <c r="K16" s="5"/>
      <c r="L16" s="5"/>
      <c r="M16" s="5"/>
      <c r="N16" s="5"/>
    </row>
    <row r="17" spans="1:14">
      <c r="A17" s="5">
        <v>2011</v>
      </c>
      <c r="B17" s="8">
        <v>44.9</v>
      </c>
      <c r="C17" s="8">
        <v>55.1</v>
      </c>
      <c r="D17" s="20"/>
      <c r="E17" s="20"/>
      <c r="F17" s="11">
        <f>H17*(B17/100)</f>
        <v>5211.5429999999997</v>
      </c>
      <c r="G17" s="11">
        <f>+H17-F17</f>
        <v>6395.4570000000003</v>
      </c>
      <c r="H17" s="11">
        <v>11607</v>
      </c>
      <c r="I17" s="5"/>
      <c r="J17" s="5"/>
      <c r="K17" s="5"/>
      <c r="L17" s="5"/>
      <c r="M17" s="5"/>
      <c r="N17" s="5"/>
    </row>
    <row r="18" spans="1:14" s="5" customFormat="1">
      <c r="A18" s="16">
        <v>2012</v>
      </c>
      <c r="B18" s="16">
        <v>45.4</v>
      </c>
      <c r="C18" s="16">
        <v>54.6</v>
      </c>
      <c r="D18" s="21">
        <v>3.9174915999999997E-2</v>
      </c>
      <c r="E18" s="22">
        <v>1.534674E-3</v>
      </c>
      <c r="F18" s="17">
        <v>5270</v>
      </c>
      <c r="G18" s="17">
        <v>6337</v>
      </c>
      <c r="H18" s="17">
        <v>11607.11</v>
      </c>
      <c r="I18" s="16">
        <v>454.7</v>
      </c>
      <c r="J18" s="18">
        <v>6791.8</v>
      </c>
      <c r="K18" s="18">
        <v>5882.4</v>
      </c>
    </row>
    <row r="19" spans="1:14">
      <c r="A19" s="5" t="s">
        <v>450</v>
      </c>
      <c r="B19" s="8">
        <f>AVERAGE(B2:B18)</f>
        <v>46.694117647058825</v>
      </c>
      <c r="C19" s="5"/>
      <c r="D19" s="5"/>
      <c r="E19" s="5"/>
      <c r="F19" s="5"/>
      <c r="G19" s="5"/>
      <c r="H19" s="5"/>
      <c r="I19" s="5"/>
      <c r="J19" s="32">
        <f>J18-G18</f>
        <v>454.80000000000018</v>
      </c>
      <c r="K19" s="5"/>
      <c r="L19" s="5"/>
      <c r="M19" s="5"/>
      <c r="N19" s="5"/>
    </row>
    <row r="20" spans="1:14">
      <c r="A20" s="5" t="s">
        <v>451</v>
      </c>
      <c r="B20" s="8">
        <f>MAX(B2:B18)</f>
        <v>56.1</v>
      </c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</row>
    <row r="21" spans="1:14">
      <c r="A21" s="5" t="s">
        <v>452</v>
      </c>
      <c r="B21" s="8">
        <f>MIN(B2:B18)</f>
        <v>40.799999999999997</v>
      </c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</row>
    <row r="22" spans="1:14">
      <c r="A22" s="5" t="s">
        <v>453</v>
      </c>
      <c r="B22" s="8">
        <f>MEDIAN(B2:B18)</f>
        <v>46.8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</row>
    <row r="24" spans="1:14" ht="15.75">
      <c r="A24" s="13"/>
      <c r="B24" s="14"/>
      <c r="C24" s="13"/>
      <c r="D24" s="13"/>
      <c r="E24" s="13"/>
      <c r="F24" s="13"/>
      <c r="G24" s="13"/>
      <c r="H24" s="13"/>
      <c r="I24" s="13"/>
      <c r="J24" s="13"/>
      <c r="K24" s="13"/>
    </row>
    <row r="25" spans="1:14" ht="47.25">
      <c r="A25" s="15">
        <v>2012</v>
      </c>
      <c r="B25" s="15">
        <v>45.4</v>
      </c>
      <c r="C25" s="15">
        <v>54.6</v>
      </c>
      <c r="D25" s="15">
        <v>3.9174915999999997E-2</v>
      </c>
      <c r="E25" s="15" t="s">
        <v>454</v>
      </c>
      <c r="F25" s="15">
        <v>5270</v>
      </c>
      <c r="G25" s="15">
        <v>6337</v>
      </c>
      <c r="H25" s="15">
        <v>11607.11</v>
      </c>
      <c r="I25" s="15">
        <v>454.7</v>
      </c>
      <c r="J25" s="15">
        <v>6791.8</v>
      </c>
      <c r="K25" s="15">
        <v>5882.4</v>
      </c>
    </row>
  </sheetData>
  <hyperlinks>
    <hyperlink ref="M7" r:id="rId1"/>
    <hyperlink ref="M4" r:id="rId2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S24"/>
  <sheetViews>
    <sheetView topLeftCell="C1" workbookViewId="0">
      <selection activeCell="R2" sqref="R2"/>
    </sheetView>
  </sheetViews>
  <sheetFormatPr defaultRowHeight="15"/>
  <cols>
    <col min="3" max="3" width="25.7109375" customWidth="1"/>
    <col min="4" max="4" width="19.42578125" customWidth="1"/>
  </cols>
  <sheetData>
    <row r="1" spans="1:19">
      <c r="A1" s="5" t="s">
        <v>22</v>
      </c>
      <c r="B1" s="5" t="s">
        <v>419</v>
      </c>
      <c r="C1" s="5" t="s">
        <v>63</v>
      </c>
      <c r="D1" s="5" t="s">
        <v>24</v>
      </c>
      <c r="E1" s="5" t="s">
        <v>420</v>
      </c>
      <c r="F1" s="5" t="s">
        <v>421</v>
      </c>
      <c r="G1" s="5" t="s">
        <v>422</v>
      </c>
      <c r="H1" s="5" t="s">
        <v>423</v>
      </c>
      <c r="I1" s="5" t="s">
        <v>424</v>
      </c>
      <c r="J1" s="5" t="s">
        <v>425</v>
      </c>
      <c r="K1" s="5" t="s">
        <v>426</v>
      </c>
      <c r="L1" s="5" t="s">
        <v>427</v>
      </c>
      <c r="M1" s="5" t="s">
        <v>428</v>
      </c>
      <c r="N1" s="5" t="s">
        <v>429</v>
      </c>
      <c r="O1" s="5" t="s">
        <v>430</v>
      </c>
      <c r="P1" s="5" t="s">
        <v>431</v>
      </c>
      <c r="Q1" s="5"/>
      <c r="R1" s="5" t="s">
        <v>468</v>
      </c>
      <c r="S1" s="5" t="s">
        <v>469</v>
      </c>
    </row>
    <row r="2" spans="1:19">
      <c r="A2" s="5">
        <v>2012</v>
      </c>
      <c r="B2" s="5">
        <v>2</v>
      </c>
      <c r="C2" s="5" t="s">
        <v>16</v>
      </c>
      <c r="D2" s="5" t="s">
        <v>16</v>
      </c>
      <c r="E2" s="5">
        <v>1275.54</v>
      </c>
      <c r="F2" s="5">
        <v>3</v>
      </c>
      <c r="G2" s="5">
        <v>22</v>
      </c>
      <c r="H2" s="5">
        <v>25</v>
      </c>
      <c r="I2" s="5">
        <v>6.6332495807107997E-2</v>
      </c>
      <c r="J2" s="5">
        <v>1275.54</v>
      </c>
      <c r="K2" s="5">
        <v>1</v>
      </c>
      <c r="L2" s="5">
        <v>4.4000000000000003E-3</v>
      </c>
      <c r="M2" s="5">
        <v>6.6332495807107997E-2</v>
      </c>
      <c r="N2" s="7">
        <v>12</v>
      </c>
      <c r="O2" s="5">
        <v>153.06479999999999</v>
      </c>
      <c r="P2" s="5">
        <f>100-N2</f>
        <v>88</v>
      </c>
      <c r="Q2" s="5"/>
      <c r="R2">
        <f>+SUM(O2,O3,O8,O11,O17,O18,O20,O21)</f>
        <v>1367.00936</v>
      </c>
    </row>
    <row r="3" spans="1:19">
      <c r="A3" s="5">
        <v>2012</v>
      </c>
      <c r="B3" s="5">
        <v>3</v>
      </c>
      <c r="C3" s="5" t="s">
        <v>15</v>
      </c>
      <c r="D3" s="5" t="s">
        <v>15</v>
      </c>
      <c r="E3" s="5">
        <v>127.988</v>
      </c>
      <c r="F3" s="5">
        <v>3</v>
      </c>
      <c r="G3" s="5">
        <v>22</v>
      </c>
      <c r="H3" s="5">
        <v>25</v>
      </c>
      <c r="I3" s="5">
        <v>6.6332495807107997E-2</v>
      </c>
      <c r="J3" s="5">
        <v>127.988</v>
      </c>
      <c r="K3" s="5">
        <v>1</v>
      </c>
      <c r="L3" s="5">
        <v>4.4000000000000003E-3</v>
      </c>
      <c r="M3" s="5">
        <v>6.6332495807107997E-2</v>
      </c>
      <c r="N3" s="7">
        <v>12</v>
      </c>
      <c r="O3" s="5">
        <v>15.358560000000001</v>
      </c>
      <c r="P3" s="5">
        <f t="shared" ref="P3:P21" si="0">100-N3</f>
        <v>88</v>
      </c>
      <c r="Q3" s="5"/>
    </row>
    <row r="4" spans="1:19">
      <c r="A4" s="5">
        <v>2012</v>
      </c>
      <c r="B4" s="5">
        <v>4</v>
      </c>
      <c r="C4" s="5" t="s">
        <v>17</v>
      </c>
      <c r="D4" s="5" t="s">
        <v>17</v>
      </c>
      <c r="E4" s="5">
        <v>372.39</v>
      </c>
      <c r="F4" s="5">
        <v>7</v>
      </c>
      <c r="G4" s="5">
        <v>18</v>
      </c>
      <c r="H4" s="5">
        <v>25</v>
      </c>
      <c r="I4" s="5">
        <v>9.1651513899116799E-2</v>
      </c>
      <c r="J4" s="5">
        <v>372.39</v>
      </c>
      <c r="K4" s="5">
        <v>1</v>
      </c>
      <c r="L4" s="5">
        <v>8.3999999999999995E-3</v>
      </c>
      <c r="M4" s="5">
        <v>9.1651513899116799E-2</v>
      </c>
      <c r="N4" s="7">
        <v>28.000000000000004</v>
      </c>
      <c r="O4" s="5">
        <v>104.2692</v>
      </c>
      <c r="P4" s="5">
        <f t="shared" si="0"/>
        <v>72</v>
      </c>
      <c r="Q4" s="5"/>
    </row>
    <row r="5" spans="1:19">
      <c r="A5" s="5">
        <v>2012</v>
      </c>
      <c r="B5" s="5">
        <v>5</v>
      </c>
      <c r="C5" s="5" t="s">
        <v>21</v>
      </c>
      <c r="D5" s="5" t="s">
        <v>21</v>
      </c>
      <c r="E5" s="5">
        <v>187.185</v>
      </c>
      <c r="F5" s="5">
        <v>11</v>
      </c>
      <c r="G5" s="5">
        <v>14</v>
      </c>
      <c r="H5" s="5">
        <v>25</v>
      </c>
      <c r="I5" s="5">
        <v>0.10132456102380442</v>
      </c>
      <c r="J5" s="5">
        <v>187.185</v>
      </c>
      <c r="K5" s="5">
        <v>1</v>
      </c>
      <c r="L5" s="5">
        <v>1.0266666666666667E-2</v>
      </c>
      <c r="M5" s="5">
        <v>0.10132456102380442</v>
      </c>
      <c r="N5" s="7">
        <v>44</v>
      </c>
      <c r="O5" s="5">
        <v>82.361399999999989</v>
      </c>
      <c r="P5" s="5">
        <f t="shared" si="0"/>
        <v>56</v>
      </c>
      <c r="Q5" s="5"/>
    </row>
    <row r="6" spans="1:19">
      <c r="A6" s="5">
        <v>2012</v>
      </c>
      <c r="B6" s="5">
        <v>6</v>
      </c>
      <c r="C6" s="5" t="s">
        <v>9</v>
      </c>
      <c r="D6" s="5" t="s">
        <v>9</v>
      </c>
      <c r="E6" s="5">
        <v>639.83500000000004</v>
      </c>
      <c r="F6" s="5">
        <v>9</v>
      </c>
      <c r="G6" s="5">
        <v>14</v>
      </c>
      <c r="H6" s="5">
        <v>23</v>
      </c>
      <c r="I6" s="5">
        <v>0.10405096111532162</v>
      </c>
      <c r="J6" s="5">
        <v>639.83500000000004</v>
      </c>
      <c r="K6" s="5">
        <v>1</v>
      </c>
      <c r="L6" s="5">
        <v>1.0826602509022173E-2</v>
      </c>
      <c r="M6" s="5">
        <v>0.10405096111532162</v>
      </c>
      <c r="N6" s="8">
        <v>39.130434782608695</v>
      </c>
      <c r="O6" s="5">
        <v>250.37021739130435</v>
      </c>
      <c r="P6" s="8">
        <f t="shared" si="0"/>
        <v>60.869565217391305</v>
      </c>
      <c r="Q6" s="5"/>
    </row>
    <row r="7" spans="1:19">
      <c r="A7" s="5">
        <v>2012</v>
      </c>
      <c r="B7" s="5">
        <v>7</v>
      </c>
      <c r="C7" s="5" t="s">
        <v>303</v>
      </c>
      <c r="D7" s="5" t="s">
        <v>8</v>
      </c>
      <c r="E7" s="5">
        <v>47.078000000000003</v>
      </c>
      <c r="F7" s="5">
        <v>1</v>
      </c>
      <c r="G7" s="5">
        <v>1</v>
      </c>
      <c r="H7" s="5">
        <v>2</v>
      </c>
      <c r="I7" s="5">
        <v>0.5</v>
      </c>
      <c r="J7" s="5">
        <v>47.078000000000003</v>
      </c>
      <c r="K7" s="5">
        <v>1</v>
      </c>
      <c r="L7" s="5">
        <v>0.25</v>
      </c>
      <c r="M7" s="5">
        <v>0.5</v>
      </c>
      <c r="N7" s="7">
        <v>50</v>
      </c>
      <c r="O7" s="5">
        <v>23.539000000000001</v>
      </c>
      <c r="P7" s="5">
        <f t="shared" si="0"/>
        <v>50</v>
      </c>
      <c r="Q7" s="5"/>
    </row>
    <row r="8" spans="1:19">
      <c r="A8" s="5">
        <v>2012</v>
      </c>
      <c r="B8" s="5">
        <v>8</v>
      </c>
      <c r="C8" s="5" t="s">
        <v>432</v>
      </c>
      <c r="D8" s="5" t="s">
        <v>292</v>
      </c>
      <c r="E8" s="5">
        <v>15.818</v>
      </c>
      <c r="F8" s="5">
        <v>0</v>
      </c>
      <c r="G8" s="5">
        <v>1</v>
      </c>
      <c r="H8" s="5">
        <v>1</v>
      </c>
      <c r="I8" s="5">
        <v>0</v>
      </c>
      <c r="J8" s="5">
        <v>458.57299999999998</v>
      </c>
      <c r="K8" s="5">
        <v>0</v>
      </c>
      <c r="L8" s="5">
        <v>4.4954707292248182E-3</v>
      </c>
      <c r="M8" s="5">
        <v>6.7048271634881224E-2</v>
      </c>
      <c r="N8" s="8">
        <v>20.935816107795269</v>
      </c>
      <c r="O8" s="5">
        <v>96.005999999999986</v>
      </c>
      <c r="P8" s="8">
        <f t="shared" si="0"/>
        <v>79.064183892204738</v>
      </c>
      <c r="Q8" s="5"/>
    </row>
    <row r="9" spans="1:19">
      <c r="A9" s="5">
        <v>2012</v>
      </c>
      <c r="B9" s="5">
        <v>9</v>
      </c>
      <c r="C9" s="5" t="s">
        <v>432</v>
      </c>
      <c r="D9" s="5" t="s">
        <v>110</v>
      </c>
      <c r="E9" s="5">
        <v>224.01400000000001</v>
      </c>
      <c r="F9" s="5">
        <v>6</v>
      </c>
      <c r="G9" s="5">
        <v>8</v>
      </c>
      <c r="H9" s="5">
        <v>14</v>
      </c>
      <c r="I9" s="5">
        <v>0.13725270326150324</v>
      </c>
      <c r="J9" s="5">
        <v>458.57299999999998</v>
      </c>
      <c r="K9" s="5">
        <v>0.48850237584855632</v>
      </c>
      <c r="L9" s="5">
        <v>4.4954707292248182E-3</v>
      </c>
      <c r="M9" s="5">
        <v>6.7048271634881224E-2</v>
      </c>
      <c r="N9" s="8"/>
      <c r="O9" s="5"/>
      <c r="P9" s="8"/>
      <c r="Q9" s="5"/>
    </row>
    <row r="10" spans="1:19">
      <c r="A10" s="5">
        <v>2012</v>
      </c>
      <c r="B10" s="5">
        <v>10</v>
      </c>
      <c r="C10" s="5" t="s">
        <v>432</v>
      </c>
      <c r="D10" s="5" t="s">
        <v>160</v>
      </c>
      <c r="E10" s="5">
        <v>234.559</v>
      </c>
      <c r="F10" s="5">
        <v>0</v>
      </c>
      <c r="G10" s="5">
        <v>3</v>
      </c>
      <c r="H10" s="5">
        <v>3</v>
      </c>
      <c r="I10" s="5">
        <v>0</v>
      </c>
      <c r="J10" s="5">
        <v>458.57299999999998</v>
      </c>
      <c r="K10" s="5">
        <v>0.51149762415144373</v>
      </c>
      <c r="L10" s="5">
        <v>4.4954707292248182E-3</v>
      </c>
      <c r="M10" s="5">
        <v>6.7048271634881224E-2</v>
      </c>
      <c r="N10" s="8"/>
      <c r="O10" s="5"/>
      <c r="P10" s="8"/>
      <c r="Q10" s="5"/>
    </row>
    <row r="11" spans="1:19">
      <c r="A11" s="5">
        <v>2012</v>
      </c>
      <c r="B11" s="5">
        <v>11</v>
      </c>
      <c r="C11" s="5" t="s">
        <v>7</v>
      </c>
      <c r="D11" s="5" t="s">
        <v>102</v>
      </c>
      <c r="E11" s="5">
        <v>98.144000000000005</v>
      </c>
      <c r="F11" s="5">
        <v>5</v>
      </c>
      <c r="G11" s="5">
        <v>1</v>
      </c>
      <c r="H11" s="5">
        <v>6</v>
      </c>
      <c r="I11" s="5">
        <v>0.16666666666666669</v>
      </c>
      <c r="J11" s="5">
        <v>98.144000000000005</v>
      </c>
      <c r="K11" s="5">
        <v>1</v>
      </c>
      <c r="L11" s="5">
        <v>2.7777777777777783E-2</v>
      </c>
      <c r="M11" s="5">
        <v>0.16666666666666669</v>
      </c>
      <c r="N11" s="8">
        <v>83.333333333333343</v>
      </c>
      <c r="O11" s="5">
        <v>81.786666666666676</v>
      </c>
      <c r="P11" s="8">
        <f t="shared" si="0"/>
        <v>16.666666666666657</v>
      </c>
      <c r="Q11" s="5"/>
    </row>
    <row r="12" spans="1:19">
      <c r="A12" s="5">
        <v>2012</v>
      </c>
      <c r="B12" s="5">
        <v>12</v>
      </c>
      <c r="C12" s="5" t="s">
        <v>7</v>
      </c>
      <c r="D12" s="5" t="s">
        <v>156</v>
      </c>
      <c r="E12" s="5">
        <v>331.63600000000002</v>
      </c>
      <c r="F12" s="5">
        <v>1</v>
      </c>
      <c r="G12" s="5">
        <v>0</v>
      </c>
      <c r="H12" s="5">
        <v>1</v>
      </c>
      <c r="I12" s="5">
        <v>0</v>
      </c>
      <c r="J12" s="5">
        <v>98.144000000000005</v>
      </c>
      <c r="K12" s="5">
        <v>0</v>
      </c>
      <c r="L12" s="5">
        <v>2.7777777777777783E-2</v>
      </c>
      <c r="M12" s="5">
        <v>0.16666666666666669</v>
      </c>
      <c r="N12" s="8"/>
      <c r="O12" s="5"/>
      <c r="P12" s="8"/>
      <c r="Q12" s="5"/>
    </row>
    <row r="13" spans="1:19">
      <c r="A13" s="5">
        <v>2012</v>
      </c>
      <c r="B13" s="5">
        <v>13</v>
      </c>
      <c r="C13" s="5" t="s">
        <v>433</v>
      </c>
      <c r="D13" s="5" t="s">
        <v>85</v>
      </c>
      <c r="E13" s="5">
        <v>212.21199999999999</v>
      </c>
      <c r="F13" s="5">
        <v>2</v>
      </c>
      <c r="G13" s="5">
        <v>3</v>
      </c>
      <c r="H13" s="5">
        <v>5</v>
      </c>
      <c r="I13" s="5">
        <v>0.24494897427831783</v>
      </c>
      <c r="J13" s="5">
        <v>1486.92</v>
      </c>
      <c r="K13" s="5">
        <v>0.14271917789793667</v>
      </c>
      <c r="L13" s="5">
        <v>1.3330294420704469E-2</v>
      </c>
      <c r="M13" s="5">
        <v>0.11545689421036956</v>
      </c>
      <c r="N13" s="8">
        <v>80.433136954240979</v>
      </c>
      <c r="O13" s="5">
        <v>1195.9764</v>
      </c>
      <c r="P13" s="8">
        <f t="shared" si="0"/>
        <v>19.566863045759021</v>
      </c>
      <c r="Q13" s="5"/>
    </row>
    <row r="14" spans="1:19">
      <c r="A14" s="5">
        <v>2012</v>
      </c>
      <c r="B14" s="5">
        <v>14</v>
      </c>
      <c r="C14" s="5" t="s">
        <v>433</v>
      </c>
      <c r="D14" s="5" t="s">
        <v>137</v>
      </c>
      <c r="E14" s="5">
        <v>818.08199999999999</v>
      </c>
      <c r="F14" s="5">
        <v>4</v>
      </c>
      <c r="G14" s="5">
        <v>1</v>
      </c>
      <c r="H14" s="5">
        <v>5</v>
      </c>
      <c r="I14" s="5">
        <v>0.19999999999999998</v>
      </c>
      <c r="J14" s="5">
        <v>1486.92</v>
      </c>
      <c r="K14" s="5">
        <v>0.55018561859414084</v>
      </c>
      <c r="L14" s="5">
        <v>1.3330294420704469E-2</v>
      </c>
      <c r="M14" s="5">
        <v>0.11545689421036956</v>
      </c>
      <c r="N14" s="8"/>
      <c r="O14" s="5"/>
      <c r="P14" s="8"/>
      <c r="Q14" s="5"/>
    </row>
    <row r="15" spans="1:19">
      <c r="A15" s="5">
        <v>2012</v>
      </c>
      <c r="B15" s="5">
        <v>15</v>
      </c>
      <c r="C15" s="5" t="s">
        <v>433</v>
      </c>
      <c r="D15" s="5" t="s">
        <v>384</v>
      </c>
      <c r="E15" s="5">
        <v>456.62599999999998</v>
      </c>
      <c r="F15" s="5">
        <v>2</v>
      </c>
      <c r="G15" s="5">
        <v>0</v>
      </c>
      <c r="H15" s="5">
        <v>5</v>
      </c>
      <c r="I15" s="5">
        <v>0</v>
      </c>
      <c r="J15" s="5">
        <v>1486.92</v>
      </c>
      <c r="K15" s="5">
        <v>0.30709520350792241</v>
      </c>
      <c r="L15" s="5">
        <v>1.3330294420704469E-2</v>
      </c>
      <c r="M15" s="5">
        <v>0.11545689421036956</v>
      </c>
      <c r="N15" s="8"/>
      <c r="O15" s="5"/>
      <c r="P15" s="8"/>
      <c r="Q15" s="5"/>
    </row>
    <row r="16" spans="1:19">
      <c r="A16" s="5">
        <v>2012</v>
      </c>
      <c r="B16" s="5">
        <v>16</v>
      </c>
      <c r="C16" s="5" t="s">
        <v>10</v>
      </c>
      <c r="D16" s="5" t="s">
        <v>10</v>
      </c>
      <c r="E16" s="5">
        <v>3108.6320000000001</v>
      </c>
      <c r="F16" s="5">
        <v>13</v>
      </c>
      <c r="G16" s="5">
        <v>4</v>
      </c>
      <c r="H16" s="5">
        <v>5</v>
      </c>
      <c r="I16" s="5">
        <v>0.10604562574894087</v>
      </c>
      <c r="J16" s="5">
        <v>3108.6320000000001</v>
      </c>
      <c r="K16" s="5">
        <v>1</v>
      </c>
      <c r="L16" s="5">
        <v>1.1245674740484431E-2</v>
      </c>
      <c r="M16" s="5">
        <v>0.10604562574894087</v>
      </c>
      <c r="N16" s="8">
        <v>76.470588235294116</v>
      </c>
      <c r="O16" s="5">
        <v>2377.1891764705883</v>
      </c>
      <c r="P16" s="8">
        <f t="shared" si="0"/>
        <v>23.529411764705884</v>
      </c>
      <c r="Q16" s="5"/>
    </row>
    <row r="17" spans="1:17">
      <c r="A17" s="5">
        <v>2012</v>
      </c>
      <c r="B17" s="5">
        <v>17</v>
      </c>
      <c r="C17" s="5" t="s">
        <v>434</v>
      </c>
      <c r="D17" s="5" t="s">
        <v>202</v>
      </c>
      <c r="E17" s="5">
        <v>88.754999999999995</v>
      </c>
      <c r="F17" s="5">
        <v>1</v>
      </c>
      <c r="G17" s="5">
        <v>4</v>
      </c>
      <c r="H17" s="5">
        <v>5</v>
      </c>
      <c r="I17" s="5">
        <v>0.2</v>
      </c>
      <c r="J17" s="5">
        <v>88.754999999999995</v>
      </c>
      <c r="K17" s="5">
        <v>1</v>
      </c>
      <c r="L17" s="5">
        <v>4.0000000000000008E-2</v>
      </c>
      <c r="M17" s="5">
        <v>0.2</v>
      </c>
      <c r="N17" s="7">
        <v>20</v>
      </c>
      <c r="O17" s="5">
        <v>17.750999999999998</v>
      </c>
      <c r="P17" s="5">
        <f t="shared" si="0"/>
        <v>80</v>
      </c>
      <c r="Q17" s="5"/>
    </row>
    <row r="18" spans="1:17">
      <c r="A18" s="5">
        <v>2012</v>
      </c>
      <c r="B18" s="5">
        <v>18</v>
      </c>
      <c r="C18" s="5" t="s">
        <v>193</v>
      </c>
      <c r="D18" s="5" t="s">
        <v>193</v>
      </c>
      <c r="E18" s="5">
        <v>109.78</v>
      </c>
      <c r="F18" s="5">
        <v>0</v>
      </c>
      <c r="G18" s="5">
        <v>6</v>
      </c>
      <c r="H18" s="5">
        <v>5</v>
      </c>
      <c r="I18" s="5">
        <v>0</v>
      </c>
      <c r="J18" s="5">
        <v>109.78</v>
      </c>
      <c r="K18" s="5">
        <v>1</v>
      </c>
      <c r="L18" s="5">
        <v>0</v>
      </c>
      <c r="M18" s="5">
        <v>0</v>
      </c>
      <c r="N18" s="7">
        <v>0</v>
      </c>
      <c r="O18" s="5">
        <v>0</v>
      </c>
      <c r="P18" s="5">
        <f t="shared" si="0"/>
        <v>100</v>
      </c>
      <c r="Q18" s="5"/>
    </row>
    <row r="19" spans="1:17">
      <c r="A19" s="5">
        <v>2012</v>
      </c>
      <c r="B19" s="5">
        <v>19</v>
      </c>
      <c r="C19" s="5" t="s">
        <v>435</v>
      </c>
      <c r="D19" s="5" t="s">
        <v>169</v>
      </c>
      <c r="E19" s="5">
        <v>100.325</v>
      </c>
      <c r="F19" s="5">
        <v>3</v>
      </c>
      <c r="G19" s="5">
        <v>11</v>
      </c>
      <c r="H19" s="5">
        <v>5</v>
      </c>
      <c r="I19" s="5">
        <v>0.1138039295450988</v>
      </c>
      <c r="J19" s="5">
        <v>100.325</v>
      </c>
      <c r="K19" s="5">
        <v>1</v>
      </c>
      <c r="L19" s="5">
        <v>1.2951334379905812E-2</v>
      </c>
      <c r="M19" s="5">
        <v>0.1138039295450988</v>
      </c>
      <c r="N19" s="8">
        <v>21.428571428571427</v>
      </c>
      <c r="O19" s="5">
        <v>21.498214285714283</v>
      </c>
      <c r="P19" s="8">
        <f t="shared" si="0"/>
        <v>78.571428571428569</v>
      </c>
      <c r="Q19" s="5"/>
    </row>
    <row r="20" spans="1:17">
      <c r="A20" s="5">
        <v>2012</v>
      </c>
      <c r="B20" s="5">
        <v>20</v>
      </c>
      <c r="C20" s="5" t="s">
        <v>18</v>
      </c>
      <c r="D20" s="5" t="s">
        <v>18</v>
      </c>
      <c r="E20" s="5">
        <v>788.44600000000003</v>
      </c>
      <c r="F20" s="5">
        <v>15</v>
      </c>
      <c r="G20" s="5">
        <v>9</v>
      </c>
      <c r="H20" s="5">
        <v>5</v>
      </c>
      <c r="I20" s="5">
        <v>0.10094660663590604</v>
      </c>
      <c r="J20" s="5">
        <v>788.44600000000003</v>
      </c>
      <c r="K20" s="5">
        <v>1</v>
      </c>
      <c r="L20" s="5">
        <v>1.019021739130435E-2</v>
      </c>
      <c r="M20" s="5">
        <v>0.10094660663590604</v>
      </c>
      <c r="N20" s="8">
        <v>62.5</v>
      </c>
      <c r="O20" s="5">
        <v>492.77875</v>
      </c>
      <c r="P20" s="5">
        <f t="shared" si="0"/>
        <v>37.5</v>
      </c>
      <c r="Q20" s="5"/>
    </row>
    <row r="21" spans="1:17">
      <c r="A21" s="5">
        <v>2012</v>
      </c>
      <c r="B21" s="5">
        <v>21</v>
      </c>
      <c r="C21" s="5" t="s">
        <v>13</v>
      </c>
      <c r="D21" s="5" t="s">
        <v>132</v>
      </c>
      <c r="E21" s="5">
        <v>1159.346</v>
      </c>
      <c r="F21" s="5">
        <v>2</v>
      </c>
      <c r="G21" s="5">
        <v>14</v>
      </c>
      <c r="H21" s="5">
        <v>5</v>
      </c>
      <c r="I21" s="5">
        <v>8.5391256382996647E-2</v>
      </c>
      <c r="J21" s="5">
        <v>2383.471</v>
      </c>
      <c r="K21" s="5">
        <v>0.48641078494347112</v>
      </c>
      <c r="L21" s="5">
        <v>4.0747397368678419E-3</v>
      </c>
      <c r="M21" s="5">
        <v>6.3833688103287919E-2</v>
      </c>
      <c r="N21" s="8">
        <v>21.408424240669735</v>
      </c>
      <c r="O21" s="5">
        <v>510.26358333333337</v>
      </c>
      <c r="P21" s="8">
        <f t="shared" si="0"/>
        <v>78.591575759330269</v>
      </c>
      <c r="Q21" s="5"/>
    </row>
    <row r="22" spans="1:17">
      <c r="A22" s="5">
        <v>2012</v>
      </c>
      <c r="B22" s="5">
        <v>22</v>
      </c>
      <c r="C22" s="5" t="s">
        <v>13</v>
      </c>
      <c r="D22" s="5" t="s">
        <v>436</v>
      </c>
      <c r="E22" s="5">
        <v>676.10699999999997</v>
      </c>
      <c r="F22" s="5">
        <v>0</v>
      </c>
      <c r="G22" s="5">
        <v>25</v>
      </c>
      <c r="H22" s="5">
        <v>5</v>
      </c>
      <c r="I22" s="5">
        <v>0</v>
      </c>
      <c r="J22" s="5">
        <v>2383.471</v>
      </c>
      <c r="K22" s="5">
        <v>0.28366487362338372</v>
      </c>
      <c r="L22" s="5">
        <v>4.0747397368678419E-3</v>
      </c>
      <c r="M22" s="5">
        <v>6.3833688103287919E-2</v>
      </c>
      <c r="N22" s="8"/>
      <c r="O22" s="5"/>
      <c r="P22" s="8"/>
      <c r="Q22" s="5"/>
    </row>
    <row r="23" spans="1:17">
      <c r="A23" s="5">
        <v>2012</v>
      </c>
      <c r="B23" s="5">
        <v>23</v>
      </c>
      <c r="C23" s="5" t="s">
        <v>13</v>
      </c>
      <c r="D23" s="5" t="s">
        <v>378</v>
      </c>
      <c r="E23" s="5">
        <v>548.01800000000003</v>
      </c>
      <c r="F23" s="5">
        <v>4</v>
      </c>
      <c r="G23" s="5">
        <v>2</v>
      </c>
      <c r="H23" s="5">
        <v>5</v>
      </c>
      <c r="I23" s="5">
        <v>0.21081851067789195</v>
      </c>
      <c r="J23" s="5">
        <v>2383.471</v>
      </c>
      <c r="K23" s="5">
        <v>0.22992434143314519</v>
      </c>
      <c r="L23" s="5">
        <v>4.0747397368678419E-3</v>
      </c>
      <c r="M23" s="5">
        <v>6.3833688103287919E-2</v>
      </c>
      <c r="N23" s="8"/>
      <c r="O23" s="5"/>
      <c r="P23" s="8"/>
      <c r="Q23" s="5"/>
    </row>
    <row r="24" spans="1:17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G250"/>
  <sheetViews>
    <sheetView workbookViewId="0">
      <selection activeCell="E250" activeCellId="1" sqref="A1:B250 E1:E250"/>
    </sheetView>
  </sheetViews>
  <sheetFormatPr defaultRowHeight="15"/>
  <cols>
    <col min="1" max="1" width="22.28515625" customWidth="1"/>
    <col min="3" max="3" width="18.7109375" customWidth="1"/>
    <col min="6" max="6" width="23" customWidth="1"/>
    <col min="7" max="7" width="28" customWidth="1"/>
  </cols>
  <sheetData>
    <row r="1" spans="1:7">
      <c r="A1" s="1" t="s">
        <v>0</v>
      </c>
      <c r="B1" s="1" t="s">
        <v>0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2" t="s">
        <v>7</v>
      </c>
      <c r="B2" s="3">
        <v>1996</v>
      </c>
      <c r="C2" s="3">
        <v>7</v>
      </c>
      <c r="D2" s="3">
        <v>9</v>
      </c>
      <c r="E2" s="3">
        <v>77.78</v>
      </c>
      <c r="F2" s="3">
        <v>420868517.49219996</v>
      </c>
      <c r="G2" s="3">
        <v>429774698.03907996</v>
      </c>
    </row>
    <row r="3" spans="1:7">
      <c r="A3" s="2" t="s">
        <v>7</v>
      </c>
      <c r="B3" s="3">
        <v>1997</v>
      </c>
      <c r="C3" s="3">
        <v>8</v>
      </c>
      <c r="D3" s="3">
        <v>10</v>
      </c>
      <c r="E3" s="3">
        <v>80</v>
      </c>
      <c r="F3" s="3">
        <v>420868517.49219996</v>
      </c>
      <c r="G3" s="3">
        <v>429774698.03907996</v>
      </c>
    </row>
    <row r="4" spans="1:7">
      <c r="A4" s="2" t="s">
        <v>7</v>
      </c>
      <c r="B4" s="3">
        <v>1998</v>
      </c>
      <c r="C4" s="3">
        <v>2</v>
      </c>
      <c r="D4" s="3">
        <v>7</v>
      </c>
      <c r="E4" s="3">
        <v>28.57</v>
      </c>
      <c r="F4" s="3">
        <v>355574580.94527996</v>
      </c>
      <c r="G4" s="3">
        <v>429774698.03907996</v>
      </c>
    </row>
    <row r="5" spans="1:7">
      <c r="A5" s="2" t="s">
        <v>7</v>
      </c>
      <c r="B5" s="3">
        <v>1999</v>
      </c>
      <c r="C5" s="3">
        <v>3</v>
      </c>
      <c r="D5" s="3">
        <v>6</v>
      </c>
      <c r="E5" s="3">
        <v>50</v>
      </c>
      <c r="F5" s="3">
        <v>420868517.49219996</v>
      </c>
      <c r="G5" s="3">
        <v>429774698.03907996</v>
      </c>
    </row>
    <row r="6" spans="1:7">
      <c r="A6" s="2" t="s">
        <v>7</v>
      </c>
      <c r="B6" s="3">
        <v>2000</v>
      </c>
      <c r="C6" s="3">
        <v>2</v>
      </c>
      <c r="D6" s="3">
        <v>7</v>
      </c>
      <c r="E6" s="3">
        <v>28.57</v>
      </c>
      <c r="F6" s="3">
        <v>420868517.49219996</v>
      </c>
      <c r="G6" s="3">
        <v>429774698.03907996</v>
      </c>
    </row>
    <row r="7" spans="1:7">
      <c r="A7" s="2" t="s">
        <v>7</v>
      </c>
      <c r="B7" s="3">
        <v>2001</v>
      </c>
      <c r="C7" s="3">
        <v>4</v>
      </c>
      <c r="D7" s="3">
        <v>9</v>
      </c>
      <c r="E7" s="3">
        <v>44.44</v>
      </c>
      <c r="F7" s="3">
        <v>420868517.49219996</v>
      </c>
      <c r="G7" s="3">
        <v>429774698.03907996</v>
      </c>
    </row>
    <row r="8" spans="1:7">
      <c r="A8" s="2" t="s">
        <v>7</v>
      </c>
      <c r="B8" s="3">
        <v>2002</v>
      </c>
      <c r="C8" s="3">
        <v>5</v>
      </c>
      <c r="D8" s="3">
        <v>9</v>
      </c>
      <c r="E8" s="3">
        <v>55.56</v>
      </c>
      <c r="F8" s="3">
        <v>420868517.49219996</v>
      </c>
      <c r="G8" s="3">
        <v>429774698.03907996</v>
      </c>
    </row>
    <row r="9" spans="1:7">
      <c r="A9" s="2" t="s">
        <v>7</v>
      </c>
      <c r="B9" s="3">
        <v>2003</v>
      </c>
      <c r="C9" s="3">
        <v>2</v>
      </c>
      <c r="D9" s="3">
        <v>7</v>
      </c>
      <c r="E9" s="3">
        <v>28.57</v>
      </c>
      <c r="F9" s="3">
        <v>331295018.89059997</v>
      </c>
      <c r="G9" s="3">
        <v>429774698.03907996</v>
      </c>
    </row>
    <row r="10" spans="1:7">
      <c r="A10" s="2" t="s">
        <v>7</v>
      </c>
      <c r="B10" s="3">
        <v>2004</v>
      </c>
      <c r="C10" s="3">
        <v>7</v>
      </c>
      <c r="D10" s="3">
        <v>10</v>
      </c>
      <c r="E10" s="3">
        <v>70</v>
      </c>
      <c r="F10" s="3">
        <v>340201199.43747997</v>
      </c>
      <c r="G10" s="3">
        <v>429774698.03907996</v>
      </c>
    </row>
    <row r="11" spans="1:7">
      <c r="A11" s="2" t="s">
        <v>7</v>
      </c>
      <c r="B11" s="3">
        <v>2005</v>
      </c>
      <c r="C11" s="3">
        <v>3</v>
      </c>
      <c r="D11" s="3">
        <v>4</v>
      </c>
      <c r="E11" s="3">
        <v>75</v>
      </c>
      <c r="F11" s="3">
        <v>316257369.88279998</v>
      </c>
      <c r="G11" s="3">
        <v>429774698.03907996</v>
      </c>
    </row>
    <row r="12" spans="1:7">
      <c r="A12" s="2" t="s">
        <v>7</v>
      </c>
      <c r="B12" s="3">
        <v>2006</v>
      </c>
      <c r="C12" s="3">
        <v>1</v>
      </c>
      <c r="D12" s="3">
        <v>8</v>
      </c>
      <c r="E12" s="3">
        <v>12.5</v>
      </c>
      <c r="F12" s="3">
        <v>420868517.49219996</v>
      </c>
      <c r="G12" s="3">
        <v>429774698.03907996</v>
      </c>
    </row>
    <row r="13" spans="1:7">
      <c r="A13" s="2" t="s">
        <v>7</v>
      </c>
      <c r="B13" s="3">
        <v>2007</v>
      </c>
      <c r="C13" s="3">
        <v>5</v>
      </c>
      <c r="D13" s="3">
        <v>9</v>
      </c>
      <c r="E13" s="3">
        <v>55.56</v>
      </c>
      <c r="F13" s="3">
        <v>405830868.48439997</v>
      </c>
      <c r="G13" s="3">
        <v>429774698.03907996</v>
      </c>
    </row>
    <row r="14" spans="1:7">
      <c r="A14" s="2" t="s">
        <v>7</v>
      </c>
      <c r="B14" s="3">
        <v>2008</v>
      </c>
      <c r="C14" s="3">
        <v>2</v>
      </c>
      <c r="D14" s="3">
        <v>10</v>
      </c>
      <c r="E14" s="3">
        <v>20</v>
      </c>
      <c r="F14" s="3">
        <v>420868517.49220002</v>
      </c>
      <c r="G14" s="3">
        <v>429774698.03907996</v>
      </c>
    </row>
    <row r="15" spans="1:7">
      <c r="A15" s="2" t="s">
        <v>7</v>
      </c>
      <c r="B15" s="3">
        <v>2009</v>
      </c>
      <c r="C15" s="3">
        <v>3</v>
      </c>
      <c r="D15" s="3">
        <v>8</v>
      </c>
      <c r="E15" s="3">
        <v>37.5</v>
      </c>
      <c r="F15" s="3">
        <v>420868517.49220002</v>
      </c>
      <c r="G15" s="3">
        <v>429774698.03907996</v>
      </c>
    </row>
    <row r="16" spans="1:7">
      <c r="A16" s="2" t="s">
        <v>7</v>
      </c>
      <c r="B16" s="3">
        <v>2010</v>
      </c>
      <c r="C16" s="3">
        <v>2</v>
      </c>
      <c r="D16" s="3">
        <v>8</v>
      </c>
      <c r="E16" s="3">
        <v>25</v>
      </c>
      <c r="F16" s="3">
        <v>420868517.49220002</v>
      </c>
      <c r="G16" s="3">
        <v>429774698.03907996</v>
      </c>
    </row>
    <row r="17" spans="1:7">
      <c r="A17" s="2" t="s">
        <v>7</v>
      </c>
      <c r="B17" s="3">
        <v>2011</v>
      </c>
      <c r="C17" s="3">
        <v>5</v>
      </c>
      <c r="D17" s="3">
        <v>8</v>
      </c>
      <c r="E17" s="3">
        <v>62.5</v>
      </c>
      <c r="F17" s="3">
        <v>405830868.48439997</v>
      </c>
      <c r="G17" s="3">
        <v>429774698.03907996</v>
      </c>
    </row>
    <row r="18" spans="1:7">
      <c r="A18" s="2" t="s">
        <v>7</v>
      </c>
      <c r="B18" s="3">
        <v>2012</v>
      </c>
      <c r="C18" s="4"/>
      <c r="D18" s="3">
        <v>0</v>
      </c>
      <c r="E18" s="3">
        <v>0</v>
      </c>
      <c r="F18" s="3">
        <v>316257369.88279998</v>
      </c>
      <c r="G18" s="3">
        <v>429774698.03907996</v>
      </c>
    </row>
    <row r="19" spans="1:7">
      <c r="A19" s="2" t="s">
        <v>8</v>
      </c>
      <c r="B19" s="3">
        <v>1999</v>
      </c>
      <c r="C19" s="3">
        <v>1</v>
      </c>
      <c r="D19" s="3">
        <v>2</v>
      </c>
      <c r="E19" s="3">
        <v>50</v>
      </c>
      <c r="F19" s="3">
        <v>8392958.1796899904</v>
      </c>
      <c r="G19" s="3">
        <v>47077819.796849981</v>
      </c>
    </row>
    <row r="20" spans="1:7">
      <c r="A20" s="2" t="s">
        <v>8</v>
      </c>
      <c r="B20" s="3">
        <v>2000</v>
      </c>
      <c r="C20" s="3">
        <v>1</v>
      </c>
      <c r="D20" s="3">
        <v>1</v>
      </c>
      <c r="E20" s="3">
        <v>100</v>
      </c>
      <c r="F20" s="3">
        <v>5750908.4531300003</v>
      </c>
      <c r="G20" s="3">
        <v>47077819.796849981</v>
      </c>
    </row>
    <row r="21" spans="1:7">
      <c r="A21" s="2" t="s">
        <v>8</v>
      </c>
      <c r="B21" s="3">
        <v>2001</v>
      </c>
      <c r="C21" s="3">
        <v>16</v>
      </c>
      <c r="D21" s="3">
        <v>53</v>
      </c>
      <c r="E21" s="3">
        <v>30.19</v>
      </c>
      <c r="F21" s="3">
        <v>47077819.796849973</v>
      </c>
      <c r="G21" s="3">
        <v>47077819.796849981</v>
      </c>
    </row>
    <row r="22" spans="1:7">
      <c r="A22" s="2" t="s">
        <v>8</v>
      </c>
      <c r="B22" s="3">
        <v>2002</v>
      </c>
      <c r="C22" s="3">
        <v>11</v>
      </c>
      <c r="D22" s="3">
        <v>28</v>
      </c>
      <c r="E22" s="3">
        <v>39.29</v>
      </c>
      <c r="F22" s="3">
        <v>47077819.796849981</v>
      </c>
      <c r="G22" s="3">
        <v>47077819.796849981</v>
      </c>
    </row>
    <row r="23" spans="1:7">
      <c r="A23" s="2" t="s">
        <v>8</v>
      </c>
      <c r="B23" s="3">
        <v>2003</v>
      </c>
      <c r="C23" s="3">
        <v>6</v>
      </c>
      <c r="D23" s="3">
        <v>27</v>
      </c>
      <c r="E23" s="3">
        <v>22.22</v>
      </c>
      <c r="F23" s="3">
        <v>47077819.796849981</v>
      </c>
      <c r="G23" s="3">
        <v>47077819.796849981</v>
      </c>
    </row>
    <row r="24" spans="1:7">
      <c r="A24" s="2" t="s">
        <v>8</v>
      </c>
      <c r="B24" s="3">
        <v>2004</v>
      </c>
      <c r="C24" s="3">
        <v>4</v>
      </c>
      <c r="D24" s="3">
        <v>28</v>
      </c>
      <c r="E24" s="3">
        <v>14.29</v>
      </c>
      <c r="F24" s="3">
        <v>47077819.796849981</v>
      </c>
      <c r="G24" s="3">
        <v>47077819.796849981</v>
      </c>
    </row>
    <row r="25" spans="1:7">
      <c r="A25" s="2" t="s">
        <v>8</v>
      </c>
      <c r="B25" s="3">
        <v>2005</v>
      </c>
      <c r="C25" s="3">
        <v>6</v>
      </c>
      <c r="D25" s="3">
        <v>28</v>
      </c>
      <c r="E25" s="3">
        <v>21.43</v>
      </c>
      <c r="F25" s="3">
        <v>41303380.417939983</v>
      </c>
      <c r="G25" s="3">
        <v>47077819.796849981</v>
      </c>
    </row>
    <row r="26" spans="1:7">
      <c r="A26" s="2" t="s">
        <v>8</v>
      </c>
      <c r="B26" s="3">
        <v>2006</v>
      </c>
      <c r="C26" s="3">
        <v>5</v>
      </c>
      <c r="D26" s="3">
        <v>26</v>
      </c>
      <c r="E26" s="3">
        <v>19.23</v>
      </c>
      <c r="F26" s="3">
        <v>47077819.796849981</v>
      </c>
      <c r="G26" s="3">
        <v>47077819.796849981</v>
      </c>
    </row>
    <row r="27" spans="1:7">
      <c r="A27" s="2" t="s">
        <v>8</v>
      </c>
      <c r="B27" s="3">
        <v>2007</v>
      </c>
      <c r="C27" s="3">
        <v>8</v>
      </c>
      <c r="D27" s="3">
        <v>26</v>
      </c>
      <c r="E27" s="3">
        <v>30.77</v>
      </c>
      <c r="F27" s="3">
        <v>47077819.796849981</v>
      </c>
      <c r="G27" s="3">
        <v>47077819.796849981</v>
      </c>
    </row>
    <row r="28" spans="1:7">
      <c r="A28" s="2" t="s">
        <v>8</v>
      </c>
      <c r="B28" s="3">
        <v>2008</v>
      </c>
      <c r="C28" s="4"/>
      <c r="D28" s="3">
        <v>3</v>
      </c>
      <c r="E28" s="3">
        <v>0</v>
      </c>
      <c r="F28" s="3">
        <v>29545640.07808999</v>
      </c>
      <c r="G28" s="3">
        <v>47077819.796849981</v>
      </c>
    </row>
    <row r="29" spans="1:7">
      <c r="A29" s="2" t="s">
        <v>8</v>
      </c>
      <c r="B29" s="3">
        <v>2011</v>
      </c>
      <c r="C29" s="4"/>
      <c r="D29" s="3">
        <v>3</v>
      </c>
      <c r="E29" s="3">
        <v>0</v>
      </c>
      <c r="F29" s="3">
        <v>32678029.730440002</v>
      </c>
      <c r="G29" s="3">
        <v>47077819.796849981</v>
      </c>
    </row>
    <row r="30" spans="1:7">
      <c r="A30" s="2" t="s">
        <v>8</v>
      </c>
      <c r="B30" s="3">
        <v>2012</v>
      </c>
      <c r="C30" s="4"/>
      <c r="D30" s="3">
        <v>0</v>
      </c>
      <c r="E30" s="3">
        <v>0</v>
      </c>
      <c r="F30" s="3">
        <v>14167397.55859999</v>
      </c>
      <c r="G30" s="3">
        <v>47077819.796849981</v>
      </c>
    </row>
    <row r="31" spans="1:7">
      <c r="A31" s="2" t="s">
        <v>9</v>
      </c>
      <c r="B31" s="3">
        <v>1996</v>
      </c>
      <c r="C31" s="3">
        <v>20</v>
      </c>
      <c r="D31" s="3">
        <v>25</v>
      </c>
      <c r="E31" s="3">
        <v>80</v>
      </c>
      <c r="F31" s="3">
        <v>603853838.45719993</v>
      </c>
      <c r="G31" s="3">
        <v>639834720.23848999</v>
      </c>
    </row>
    <row r="32" spans="1:7">
      <c r="A32" s="2" t="s">
        <v>9</v>
      </c>
      <c r="B32" s="3">
        <v>1997</v>
      </c>
      <c r="C32" s="3">
        <v>11</v>
      </c>
      <c r="D32" s="3">
        <v>25</v>
      </c>
      <c r="E32" s="3">
        <v>44</v>
      </c>
      <c r="F32" s="3">
        <v>603853838.45720005</v>
      </c>
      <c r="G32" s="3">
        <v>639834720.23848999</v>
      </c>
    </row>
    <row r="33" spans="1:7">
      <c r="A33" s="2" t="s">
        <v>9</v>
      </c>
      <c r="B33" s="3">
        <v>1998</v>
      </c>
      <c r="C33" s="3">
        <v>8</v>
      </c>
      <c r="D33" s="3">
        <v>25</v>
      </c>
      <c r="E33" s="3">
        <v>32</v>
      </c>
      <c r="F33" s="3">
        <v>603853838.45720005</v>
      </c>
      <c r="G33" s="3">
        <v>639834720.23848999</v>
      </c>
    </row>
    <row r="34" spans="1:7">
      <c r="A34" s="2" t="s">
        <v>9</v>
      </c>
      <c r="B34" s="3">
        <v>1999</v>
      </c>
      <c r="C34" s="3">
        <v>11</v>
      </c>
      <c r="D34" s="3">
        <v>23</v>
      </c>
      <c r="E34" s="3">
        <v>47.83</v>
      </c>
      <c r="F34" s="3">
        <v>603853838.45720005</v>
      </c>
      <c r="G34" s="3">
        <v>639834720.23848999</v>
      </c>
    </row>
    <row r="35" spans="1:7">
      <c r="A35" s="2" t="s">
        <v>9</v>
      </c>
      <c r="B35" s="3">
        <v>2000</v>
      </c>
      <c r="C35" s="3">
        <v>19</v>
      </c>
      <c r="D35" s="3">
        <v>24</v>
      </c>
      <c r="E35" s="3">
        <v>79.17</v>
      </c>
      <c r="F35" s="3">
        <v>631823108.99629998</v>
      </c>
      <c r="G35" s="3">
        <v>639834720.23848999</v>
      </c>
    </row>
    <row r="36" spans="1:7">
      <c r="A36" s="2" t="s">
        <v>9</v>
      </c>
      <c r="B36" s="3">
        <v>2001</v>
      </c>
      <c r="C36" s="3">
        <v>9</v>
      </c>
      <c r="D36" s="3">
        <v>22</v>
      </c>
      <c r="E36" s="3">
        <v>40.909999999999997</v>
      </c>
      <c r="F36" s="3">
        <v>603853838.45720005</v>
      </c>
      <c r="G36" s="3">
        <v>639834720.23848999</v>
      </c>
    </row>
    <row r="37" spans="1:7">
      <c r="A37" s="2" t="s">
        <v>9</v>
      </c>
      <c r="B37" s="3">
        <v>2002</v>
      </c>
      <c r="C37" s="3">
        <v>14</v>
      </c>
      <c r="D37" s="3">
        <v>22</v>
      </c>
      <c r="E37" s="3">
        <v>63.64</v>
      </c>
      <c r="F37" s="3">
        <v>631823108.99629998</v>
      </c>
      <c r="G37" s="3">
        <v>639834720.23848999</v>
      </c>
    </row>
    <row r="38" spans="1:7">
      <c r="A38" s="2" t="s">
        <v>9</v>
      </c>
      <c r="B38" s="3">
        <v>2003</v>
      </c>
      <c r="C38" s="3">
        <v>8</v>
      </c>
      <c r="D38" s="3">
        <v>23</v>
      </c>
      <c r="E38" s="3">
        <v>34.78</v>
      </c>
      <c r="F38" s="3">
        <v>527291938.01580006</v>
      </c>
      <c r="G38" s="3">
        <v>639834720.23848999</v>
      </c>
    </row>
    <row r="39" spans="1:7">
      <c r="A39" s="2" t="s">
        <v>9</v>
      </c>
      <c r="B39" s="3">
        <v>2004</v>
      </c>
      <c r="C39" s="3">
        <v>13</v>
      </c>
      <c r="D39" s="3">
        <v>22</v>
      </c>
      <c r="E39" s="3">
        <v>59.09</v>
      </c>
      <c r="F39" s="3">
        <v>639834720.2384901</v>
      </c>
      <c r="G39" s="3">
        <v>639834720.23848999</v>
      </c>
    </row>
    <row r="40" spans="1:7">
      <c r="A40" s="2" t="s">
        <v>9</v>
      </c>
      <c r="B40" s="3">
        <v>2005</v>
      </c>
      <c r="C40" s="3">
        <v>19</v>
      </c>
      <c r="D40" s="3">
        <v>31</v>
      </c>
      <c r="E40" s="3">
        <v>61.29</v>
      </c>
      <c r="F40" s="3">
        <v>631823108.9963001</v>
      </c>
      <c r="G40" s="3">
        <v>639834720.23848999</v>
      </c>
    </row>
    <row r="41" spans="1:7">
      <c r="A41" s="2" t="s">
        <v>9</v>
      </c>
      <c r="B41" s="3">
        <v>2006</v>
      </c>
      <c r="C41" s="3">
        <v>16</v>
      </c>
      <c r="D41" s="3">
        <v>43</v>
      </c>
      <c r="E41" s="3">
        <v>37.21</v>
      </c>
      <c r="F41" s="3">
        <v>639834720.2384901</v>
      </c>
      <c r="G41" s="3">
        <v>639834720.23848999</v>
      </c>
    </row>
    <row r="42" spans="1:7">
      <c r="A42" s="2" t="s">
        <v>9</v>
      </c>
      <c r="B42" s="3">
        <v>2007</v>
      </c>
      <c r="C42" s="3">
        <v>8</v>
      </c>
      <c r="D42" s="3">
        <v>29</v>
      </c>
      <c r="E42" s="3">
        <v>27.59</v>
      </c>
      <c r="F42" s="3">
        <v>536521262.65250003</v>
      </c>
      <c r="G42" s="3">
        <v>639834720.23848999</v>
      </c>
    </row>
    <row r="43" spans="1:7">
      <c r="A43" s="2" t="s">
        <v>9</v>
      </c>
      <c r="B43" s="3">
        <v>2008</v>
      </c>
      <c r="C43" s="3">
        <v>6</v>
      </c>
      <c r="D43" s="3">
        <v>28</v>
      </c>
      <c r="E43" s="3">
        <v>21.43</v>
      </c>
      <c r="F43" s="3">
        <v>631823108.9963001</v>
      </c>
      <c r="G43" s="3">
        <v>639834720.23848999</v>
      </c>
    </row>
    <row r="44" spans="1:7">
      <c r="A44" s="2" t="s">
        <v>9</v>
      </c>
      <c r="B44" s="3">
        <v>2009</v>
      </c>
      <c r="C44" s="3">
        <v>8</v>
      </c>
      <c r="D44" s="3">
        <v>23</v>
      </c>
      <c r="E44" s="3">
        <v>34.78</v>
      </c>
      <c r="F44" s="3">
        <v>603853838.45720005</v>
      </c>
      <c r="G44" s="3">
        <v>639834720.23848999</v>
      </c>
    </row>
    <row r="45" spans="1:7">
      <c r="A45" s="2" t="s">
        <v>9</v>
      </c>
      <c r="B45" s="3">
        <v>2010</v>
      </c>
      <c r="C45" s="3">
        <v>15</v>
      </c>
      <c r="D45" s="3">
        <v>25</v>
      </c>
      <c r="E45" s="3">
        <v>60</v>
      </c>
      <c r="F45" s="3">
        <v>631823108.9963001</v>
      </c>
      <c r="G45" s="3">
        <v>639834720.23848999</v>
      </c>
    </row>
    <row r="46" spans="1:7">
      <c r="A46" s="2" t="s">
        <v>9</v>
      </c>
      <c r="B46" s="3">
        <v>2011</v>
      </c>
      <c r="C46" s="3">
        <v>4</v>
      </c>
      <c r="D46" s="3">
        <v>22</v>
      </c>
      <c r="E46" s="3">
        <v>18.18</v>
      </c>
      <c r="F46" s="3">
        <v>603853838.45720005</v>
      </c>
      <c r="G46" s="3">
        <v>639834720.23848999</v>
      </c>
    </row>
    <row r="47" spans="1:7">
      <c r="A47" s="2" t="s">
        <v>9</v>
      </c>
      <c r="B47" s="3">
        <v>2012</v>
      </c>
      <c r="C47" s="4"/>
      <c r="D47" s="3">
        <v>0</v>
      </c>
      <c r="E47" s="3">
        <v>0</v>
      </c>
      <c r="F47" s="3">
        <v>631823108.9963001</v>
      </c>
      <c r="G47" s="3">
        <v>639834720.23848999</v>
      </c>
    </row>
    <row r="48" spans="1:7">
      <c r="A48" s="2" t="s">
        <v>10</v>
      </c>
      <c r="B48" s="3">
        <v>1996</v>
      </c>
      <c r="C48" s="3">
        <v>16</v>
      </c>
      <c r="D48" s="3">
        <v>21</v>
      </c>
      <c r="E48" s="3">
        <v>76.19</v>
      </c>
      <c r="F48" s="3">
        <v>3019251095.7340002</v>
      </c>
      <c r="G48" s="3">
        <v>3108632449.1480999</v>
      </c>
    </row>
    <row r="49" spans="1:7">
      <c r="A49" s="2" t="s">
        <v>10</v>
      </c>
      <c r="B49" s="3">
        <v>1997</v>
      </c>
      <c r="C49" s="3">
        <v>13</v>
      </c>
      <c r="D49" s="3">
        <v>20</v>
      </c>
      <c r="E49" s="3">
        <v>65</v>
      </c>
      <c r="F49" s="3">
        <v>2606823366.8039999</v>
      </c>
      <c r="G49" s="3">
        <v>3108632449.1480999</v>
      </c>
    </row>
    <row r="50" spans="1:7">
      <c r="A50" s="2" t="s">
        <v>10</v>
      </c>
      <c r="B50" s="3">
        <v>1998</v>
      </c>
      <c r="C50" s="3">
        <v>14</v>
      </c>
      <c r="D50" s="3">
        <v>17</v>
      </c>
      <c r="E50" s="3">
        <v>82.35</v>
      </c>
      <c r="F50" s="3">
        <v>3019251095.7339997</v>
      </c>
      <c r="G50" s="3">
        <v>3108632449.1480999</v>
      </c>
    </row>
    <row r="51" spans="1:7">
      <c r="A51" s="2" t="s">
        <v>10</v>
      </c>
      <c r="B51" s="3">
        <v>1999</v>
      </c>
      <c r="C51" s="3">
        <v>14</v>
      </c>
      <c r="D51" s="3">
        <v>19</v>
      </c>
      <c r="E51" s="3">
        <v>73.680000000000007</v>
      </c>
      <c r="F51" s="3">
        <v>3108632449.1480999</v>
      </c>
      <c r="G51" s="3">
        <v>3108632449.1480999</v>
      </c>
    </row>
    <row r="52" spans="1:7">
      <c r="A52" s="2" t="s">
        <v>10</v>
      </c>
      <c r="B52" s="3">
        <v>2000</v>
      </c>
      <c r="C52" s="3">
        <v>15</v>
      </c>
      <c r="D52" s="3">
        <v>17</v>
      </c>
      <c r="E52" s="3">
        <v>88.24</v>
      </c>
      <c r="F52" s="3">
        <v>3019251095.7339997</v>
      </c>
      <c r="G52" s="3">
        <v>3108632449.1480999</v>
      </c>
    </row>
    <row r="53" spans="1:7">
      <c r="A53" s="2" t="s">
        <v>10</v>
      </c>
      <c r="B53" s="3">
        <v>2001</v>
      </c>
      <c r="C53" s="3">
        <v>13</v>
      </c>
      <c r="D53" s="3">
        <v>20</v>
      </c>
      <c r="E53" s="3">
        <v>65</v>
      </c>
      <c r="F53" s="3">
        <v>3019251095.7339997</v>
      </c>
      <c r="G53" s="3">
        <v>3108632449.1480999</v>
      </c>
    </row>
    <row r="54" spans="1:7">
      <c r="A54" s="2" t="s">
        <v>10</v>
      </c>
      <c r="B54" s="3">
        <v>2002</v>
      </c>
      <c r="C54" s="3">
        <v>12</v>
      </c>
      <c r="D54" s="3">
        <v>16</v>
      </c>
      <c r="E54" s="3">
        <v>75</v>
      </c>
      <c r="F54" s="3">
        <v>3019251095.7339997</v>
      </c>
      <c r="G54" s="3">
        <v>3108632449.1480999</v>
      </c>
    </row>
    <row r="55" spans="1:7">
      <c r="A55" s="2" t="s">
        <v>10</v>
      </c>
      <c r="B55" s="3">
        <v>2003</v>
      </c>
      <c r="C55" s="3">
        <v>10</v>
      </c>
      <c r="D55" s="3">
        <v>18</v>
      </c>
      <c r="E55" s="3">
        <v>55.56</v>
      </c>
      <c r="F55" s="3">
        <v>3019251095.7339997</v>
      </c>
      <c r="G55" s="3">
        <v>3108632449.1480999</v>
      </c>
    </row>
    <row r="56" spans="1:7">
      <c r="A56" s="2" t="s">
        <v>10</v>
      </c>
      <c r="B56" s="3">
        <v>2004</v>
      </c>
      <c r="C56" s="3">
        <v>14</v>
      </c>
      <c r="D56" s="3">
        <v>20</v>
      </c>
      <c r="E56" s="3">
        <v>70</v>
      </c>
      <c r="F56" s="3">
        <v>3019251095.7339997</v>
      </c>
      <c r="G56" s="3">
        <v>3108632449.1480999</v>
      </c>
    </row>
    <row r="57" spans="1:7">
      <c r="A57" s="2" t="s">
        <v>10</v>
      </c>
      <c r="B57" s="3">
        <v>2005</v>
      </c>
      <c r="C57" s="3">
        <v>12</v>
      </c>
      <c r="D57" s="3">
        <v>24</v>
      </c>
      <c r="E57" s="3">
        <v>50</v>
      </c>
      <c r="F57" s="3">
        <v>3108632449.1480994</v>
      </c>
      <c r="G57" s="3">
        <v>3108632449.1480999</v>
      </c>
    </row>
    <row r="58" spans="1:7">
      <c r="A58" s="2" t="s">
        <v>10</v>
      </c>
      <c r="B58" s="3">
        <v>2006</v>
      </c>
      <c r="C58" s="3">
        <v>11</v>
      </c>
      <c r="D58" s="3">
        <v>18</v>
      </c>
      <c r="E58" s="3">
        <v>61.11</v>
      </c>
      <c r="F58" s="3">
        <v>3089025272.9214997</v>
      </c>
      <c r="G58" s="3">
        <v>3108632449.1480999</v>
      </c>
    </row>
    <row r="59" spans="1:7">
      <c r="A59" s="2" t="s">
        <v>10</v>
      </c>
      <c r="B59" s="3">
        <v>2007</v>
      </c>
      <c r="C59" s="3">
        <v>18</v>
      </c>
      <c r="D59" s="3">
        <v>33</v>
      </c>
      <c r="E59" s="3">
        <v>54.55</v>
      </c>
      <c r="F59" s="3">
        <v>3089025272.9214997</v>
      </c>
      <c r="G59" s="3">
        <v>3108632449.1480999</v>
      </c>
    </row>
    <row r="60" spans="1:7">
      <c r="A60" s="2" t="s">
        <v>10</v>
      </c>
      <c r="B60" s="3">
        <v>2008</v>
      </c>
      <c r="C60" s="3">
        <v>13</v>
      </c>
      <c r="D60" s="3">
        <v>29</v>
      </c>
      <c r="E60" s="3">
        <v>44.83</v>
      </c>
      <c r="F60" s="3">
        <v>3108632449.1480994</v>
      </c>
      <c r="G60" s="3">
        <v>3108632449.1480999</v>
      </c>
    </row>
    <row r="61" spans="1:7">
      <c r="A61" s="2" t="s">
        <v>10</v>
      </c>
      <c r="B61" s="3">
        <v>2009</v>
      </c>
      <c r="C61" s="3">
        <v>17</v>
      </c>
      <c r="D61" s="3">
        <v>20</v>
      </c>
      <c r="E61" s="3">
        <v>85</v>
      </c>
      <c r="F61" s="3">
        <v>3089025272.9214997</v>
      </c>
      <c r="G61" s="3">
        <v>3108632449.1480999</v>
      </c>
    </row>
    <row r="62" spans="1:7">
      <c r="A62" s="2" t="s">
        <v>10</v>
      </c>
      <c r="B62" s="3">
        <v>2010</v>
      </c>
      <c r="C62" s="3">
        <v>15</v>
      </c>
      <c r="D62" s="3">
        <v>21</v>
      </c>
      <c r="E62" s="3">
        <v>71.430000000000007</v>
      </c>
      <c r="F62" s="3">
        <v>3089025272.9215002</v>
      </c>
      <c r="G62" s="3">
        <v>3108632449.1480999</v>
      </c>
    </row>
    <row r="63" spans="1:7">
      <c r="A63" s="2" t="s">
        <v>10</v>
      </c>
      <c r="B63" s="3">
        <v>2011</v>
      </c>
      <c r="C63" s="3">
        <v>16</v>
      </c>
      <c r="D63" s="3">
        <v>22</v>
      </c>
      <c r="E63" s="3">
        <v>72.73</v>
      </c>
      <c r="F63" s="3">
        <v>2746327582.1405001</v>
      </c>
      <c r="G63" s="3">
        <v>3108632449.1480999</v>
      </c>
    </row>
    <row r="64" spans="1:7">
      <c r="A64" s="2" t="s">
        <v>10</v>
      </c>
      <c r="B64" s="3">
        <v>2012</v>
      </c>
      <c r="C64" s="4"/>
      <c r="D64" s="3">
        <v>0</v>
      </c>
      <c r="E64" s="3">
        <v>0</v>
      </c>
      <c r="F64" s="3">
        <v>2275902035.2809997</v>
      </c>
      <c r="G64" s="3">
        <v>3108632449.1480999</v>
      </c>
    </row>
    <row r="65" spans="1:7">
      <c r="A65" s="2" t="s">
        <v>11</v>
      </c>
      <c r="B65" s="3">
        <v>1996</v>
      </c>
      <c r="C65" s="3">
        <v>12</v>
      </c>
      <c r="D65" s="3">
        <v>18</v>
      </c>
      <c r="E65" s="3">
        <v>66.67</v>
      </c>
      <c r="F65" s="3">
        <v>1252478627.3944001</v>
      </c>
      <c r="G65" s="3">
        <v>1482222099.17172</v>
      </c>
    </row>
    <row r="66" spans="1:7">
      <c r="A66" s="2" t="s">
        <v>11</v>
      </c>
      <c r="B66" s="3">
        <v>1997</v>
      </c>
      <c r="C66" s="3">
        <v>15</v>
      </c>
      <c r="D66" s="3">
        <v>19</v>
      </c>
      <c r="E66" s="3">
        <v>78.95</v>
      </c>
      <c r="F66" s="3">
        <v>1171214770.6052999</v>
      </c>
      <c r="G66" s="3">
        <v>1482222099.17172</v>
      </c>
    </row>
    <row r="67" spans="1:7">
      <c r="A67" s="2" t="s">
        <v>11</v>
      </c>
      <c r="B67" s="3">
        <v>1998</v>
      </c>
      <c r="C67" s="3">
        <v>15</v>
      </c>
      <c r="D67" s="3">
        <v>22</v>
      </c>
      <c r="E67" s="3">
        <v>68.180000000000007</v>
      </c>
      <c r="F67" s="3">
        <v>1390109215.8904998</v>
      </c>
      <c r="G67" s="3">
        <v>1482222099.17172</v>
      </c>
    </row>
    <row r="68" spans="1:7">
      <c r="A68" s="2" t="s">
        <v>11</v>
      </c>
      <c r="B68" s="3">
        <v>1999</v>
      </c>
      <c r="C68" s="3">
        <v>10</v>
      </c>
      <c r="D68" s="3">
        <v>19</v>
      </c>
      <c r="E68" s="3">
        <v>52.63</v>
      </c>
      <c r="F68" s="3">
        <v>1396370518.1873999</v>
      </c>
      <c r="G68" s="3">
        <v>1482222099.17172</v>
      </c>
    </row>
    <row r="69" spans="1:7">
      <c r="A69" s="2" t="s">
        <v>11</v>
      </c>
      <c r="B69" s="3">
        <v>2000</v>
      </c>
      <c r="C69" s="3">
        <v>14</v>
      </c>
      <c r="D69" s="3">
        <v>27</v>
      </c>
      <c r="E69" s="3">
        <v>51.85</v>
      </c>
      <c r="F69" s="3">
        <v>1459793264.9998</v>
      </c>
      <c r="G69" s="3">
        <v>1482222099.17172</v>
      </c>
    </row>
    <row r="70" spans="1:7">
      <c r="A70" s="2" t="s">
        <v>11</v>
      </c>
      <c r="B70" s="3">
        <v>2001</v>
      </c>
      <c r="C70" s="3">
        <v>11</v>
      </c>
      <c r="D70" s="3">
        <v>18</v>
      </c>
      <c r="E70" s="3">
        <v>61.11</v>
      </c>
      <c r="F70" s="3">
        <v>1234397669.1912999</v>
      </c>
      <c r="G70" s="3">
        <v>1482222099.17172</v>
      </c>
    </row>
    <row r="71" spans="1:7">
      <c r="A71" s="2" t="s">
        <v>11</v>
      </c>
      <c r="B71" s="3">
        <v>2002</v>
      </c>
      <c r="C71" s="3">
        <v>11</v>
      </c>
      <c r="D71" s="3">
        <v>24</v>
      </c>
      <c r="E71" s="3">
        <v>45.83</v>
      </c>
      <c r="F71" s="3">
        <v>1347222931.3357999</v>
      </c>
      <c r="G71" s="3">
        <v>1482222099.17172</v>
      </c>
    </row>
    <row r="72" spans="1:7">
      <c r="A72" s="2" t="s">
        <v>11</v>
      </c>
      <c r="B72" s="3">
        <v>2003</v>
      </c>
      <c r="C72" s="3">
        <v>13</v>
      </c>
      <c r="D72" s="3">
        <v>24</v>
      </c>
      <c r="E72" s="3">
        <v>54.17</v>
      </c>
      <c r="F72" s="3">
        <v>1373653885.7421</v>
      </c>
      <c r="G72" s="3">
        <v>1482222099.17172</v>
      </c>
    </row>
    <row r="73" spans="1:7">
      <c r="A73" s="2" t="s">
        <v>11</v>
      </c>
      <c r="B73" s="3">
        <v>2004</v>
      </c>
      <c r="C73" s="3">
        <v>13</v>
      </c>
      <c r="D73" s="3">
        <v>21</v>
      </c>
      <c r="E73" s="3">
        <v>61.9</v>
      </c>
      <c r="F73" s="3">
        <v>1060009478.1366901</v>
      </c>
      <c r="G73" s="3">
        <v>1482222099.17172</v>
      </c>
    </row>
    <row r="74" spans="1:7">
      <c r="A74" s="2" t="s">
        <v>11</v>
      </c>
      <c r="B74" s="3">
        <v>2005</v>
      </c>
      <c r="C74" s="3">
        <v>9</v>
      </c>
      <c r="D74" s="3">
        <v>16</v>
      </c>
      <c r="E74" s="3">
        <v>56.25</v>
      </c>
      <c r="F74" s="3">
        <v>1459793264.9998</v>
      </c>
      <c r="G74" s="3">
        <v>1482222099.17172</v>
      </c>
    </row>
    <row r="75" spans="1:7">
      <c r="A75" s="2" t="s">
        <v>11</v>
      </c>
      <c r="B75" s="3">
        <v>2006</v>
      </c>
      <c r="C75" s="3">
        <v>10</v>
      </c>
      <c r="D75" s="3">
        <v>13</v>
      </c>
      <c r="E75" s="3">
        <v>76.92</v>
      </c>
      <c r="F75" s="3">
        <v>1359440248.5780001</v>
      </c>
      <c r="G75" s="3">
        <v>1482222099.17172</v>
      </c>
    </row>
    <row r="76" spans="1:7">
      <c r="A76" s="2" t="s">
        <v>11</v>
      </c>
      <c r="B76" s="3">
        <v>2007</v>
      </c>
      <c r="C76" s="3">
        <v>8</v>
      </c>
      <c r="D76" s="3">
        <v>21</v>
      </c>
      <c r="E76" s="3">
        <v>38.1</v>
      </c>
      <c r="F76" s="3">
        <v>1359440248.5780001</v>
      </c>
      <c r="G76" s="3">
        <v>1482222099.17172</v>
      </c>
    </row>
    <row r="77" spans="1:7">
      <c r="A77" s="2" t="s">
        <v>11</v>
      </c>
      <c r="B77" s="3">
        <v>2008</v>
      </c>
      <c r="C77" s="3">
        <v>13</v>
      </c>
      <c r="D77" s="3">
        <v>24</v>
      </c>
      <c r="E77" s="3">
        <v>54.17</v>
      </c>
      <c r="F77" s="3">
        <v>1341171199.6092</v>
      </c>
      <c r="G77" s="3">
        <v>1482222099.17172</v>
      </c>
    </row>
    <row r="78" spans="1:7">
      <c r="A78" s="2" t="s">
        <v>11</v>
      </c>
      <c r="B78" s="3">
        <v>2009</v>
      </c>
      <c r="C78" s="3">
        <v>10</v>
      </c>
      <c r="D78" s="3">
        <v>24</v>
      </c>
      <c r="E78" s="3">
        <v>41.67</v>
      </c>
      <c r="F78" s="3">
        <v>1359832385.0780001</v>
      </c>
      <c r="G78" s="3">
        <v>1482222099.17172</v>
      </c>
    </row>
    <row r="79" spans="1:7">
      <c r="A79" s="2" t="s">
        <v>11</v>
      </c>
      <c r="B79" s="3">
        <v>2010</v>
      </c>
      <c r="C79" s="3">
        <v>7</v>
      </c>
      <c r="D79" s="3">
        <v>14</v>
      </c>
      <c r="E79" s="3">
        <v>50</v>
      </c>
      <c r="F79" s="3">
        <v>1142149986.7147</v>
      </c>
      <c r="G79" s="3">
        <v>1482222099.17172</v>
      </c>
    </row>
    <row r="80" spans="1:7">
      <c r="A80" s="2" t="s">
        <v>11</v>
      </c>
      <c r="B80" s="3">
        <v>2011</v>
      </c>
      <c r="C80" s="3">
        <v>5</v>
      </c>
      <c r="D80" s="3">
        <v>18</v>
      </c>
      <c r="E80" s="3">
        <v>27.78</v>
      </c>
      <c r="F80" s="3">
        <v>1243452012.6717</v>
      </c>
      <c r="G80" s="3">
        <v>1482222099.17172</v>
      </c>
    </row>
    <row r="81" spans="1:7">
      <c r="A81" s="2" t="s">
        <v>11</v>
      </c>
      <c r="B81" s="3">
        <v>2012</v>
      </c>
      <c r="C81" s="4"/>
      <c r="D81" s="3">
        <v>0</v>
      </c>
      <c r="E81" s="3">
        <v>0</v>
      </c>
      <c r="F81" s="3">
        <v>1297892778.5545001</v>
      </c>
      <c r="G81" s="3">
        <v>1482222099.17172</v>
      </c>
    </row>
    <row r="82" spans="1:7">
      <c r="A82" s="2" t="s">
        <v>12</v>
      </c>
      <c r="B82" s="3">
        <v>1996</v>
      </c>
      <c r="C82" s="3">
        <v>5</v>
      </c>
      <c r="D82" s="3">
        <v>9</v>
      </c>
      <c r="E82" s="3">
        <v>55.56</v>
      </c>
      <c r="F82" s="3">
        <v>70925606.117149994</v>
      </c>
      <c r="G82" s="3">
        <v>100312947.02345</v>
      </c>
    </row>
    <row r="83" spans="1:7">
      <c r="A83" s="2" t="s">
        <v>12</v>
      </c>
      <c r="B83" s="3">
        <v>1997</v>
      </c>
      <c r="C83" s="3">
        <v>5</v>
      </c>
      <c r="D83" s="3">
        <v>10</v>
      </c>
      <c r="E83" s="3">
        <v>50</v>
      </c>
      <c r="F83" s="3">
        <v>89008958.250050008</v>
      </c>
      <c r="G83" s="3">
        <v>100312947.02345</v>
      </c>
    </row>
    <row r="84" spans="1:7">
      <c r="A84" s="2" t="s">
        <v>12</v>
      </c>
      <c r="B84" s="3">
        <v>1998</v>
      </c>
      <c r="C84" s="3">
        <v>7</v>
      </c>
      <c r="D84" s="3">
        <v>14</v>
      </c>
      <c r="E84" s="3">
        <v>50</v>
      </c>
      <c r="F84" s="3">
        <v>100312947.02344999</v>
      </c>
      <c r="G84" s="3">
        <v>100312947.02345</v>
      </c>
    </row>
    <row r="85" spans="1:7">
      <c r="A85" s="2" t="s">
        <v>12</v>
      </c>
      <c r="B85" s="3">
        <v>1999</v>
      </c>
      <c r="C85" s="3">
        <v>6</v>
      </c>
      <c r="D85" s="3">
        <v>10</v>
      </c>
      <c r="E85" s="3">
        <v>60</v>
      </c>
      <c r="F85" s="3">
        <v>100312947.02344999</v>
      </c>
      <c r="G85" s="3">
        <v>100312947.02345</v>
      </c>
    </row>
    <row r="86" spans="1:7">
      <c r="A86" s="2" t="s">
        <v>12</v>
      </c>
      <c r="B86" s="3">
        <v>2000</v>
      </c>
      <c r="C86" s="3">
        <v>2</v>
      </c>
      <c r="D86" s="3">
        <v>5</v>
      </c>
      <c r="E86" s="3">
        <v>40</v>
      </c>
      <c r="F86" s="3">
        <v>67222003.468800008</v>
      </c>
      <c r="G86" s="3">
        <v>100312947.02345</v>
      </c>
    </row>
    <row r="87" spans="1:7">
      <c r="A87" s="2" t="s">
        <v>12</v>
      </c>
      <c r="B87" s="3">
        <v>2001</v>
      </c>
      <c r="C87" s="3">
        <v>8</v>
      </c>
      <c r="D87" s="3">
        <v>13</v>
      </c>
      <c r="E87" s="3">
        <v>61.54</v>
      </c>
      <c r="F87" s="3">
        <v>79898395.656300008</v>
      </c>
      <c r="G87" s="3">
        <v>100312947.02345</v>
      </c>
    </row>
    <row r="88" spans="1:7">
      <c r="A88" s="2" t="s">
        <v>12</v>
      </c>
      <c r="B88" s="3">
        <v>2002</v>
      </c>
      <c r="C88" s="3">
        <v>2</v>
      </c>
      <c r="D88" s="3">
        <v>7</v>
      </c>
      <c r="E88" s="3">
        <v>28.57</v>
      </c>
      <c r="F88" s="3">
        <v>50511054.75</v>
      </c>
      <c r="G88" s="3">
        <v>100312947.02345</v>
      </c>
    </row>
    <row r="89" spans="1:7">
      <c r="A89" s="2" t="s">
        <v>12</v>
      </c>
      <c r="B89" s="3">
        <v>2003</v>
      </c>
      <c r="C89" s="3">
        <v>2</v>
      </c>
      <c r="D89" s="3">
        <v>11</v>
      </c>
      <c r="E89" s="3">
        <v>18.18</v>
      </c>
      <c r="F89" s="3">
        <v>89008958.250050008</v>
      </c>
      <c r="G89" s="3">
        <v>100312947.02345</v>
      </c>
    </row>
    <row r="90" spans="1:7">
      <c r="A90" s="2" t="s">
        <v>12</v>
      </c>
      <c r="B90" s="3">
        <v>2004</v>
      </c>
      <c r="C90" s="3">
        <v>3</v>
      </c>
      <c r="D90" s="3">
        <v>10</v>
      </c>
      <c r="E90" s="3">
        <v>30</v>
      </c>
      <c r="F90" s="3">
        <v>89008958.250050008</v>
      </c>
      <c r="G90" s="3">
        <v>100312947.02345</v>
      </c>
    </row>
    <row r="91" spans="1:7">
      <c r="A91" s="2" t="s">
        <v>12</v>
      </c>
      <c r="B91" s="3">
        <v>2005</v>
      </c>
      <c r="C91" s="3">
        <v>4</v>
      </c>
      <c r="D91" s="3">
        <v>8</v>
      </c>
      <c r="E91" s="3">
        <v>50</v>
      </c>
      <c r="F91" s="3">
        <v>67222003.468800008</v>
      </c>
      <c r="G91" s="3">
        <v>100312947.02345</v>
      </c>
    </row>
    <row r="92" spans="1:7">
      <c r="A92" s="2" t="s">
        <v>12</v>
      </c>
      <c r="B92" s="3">
        <v>2006</v>
      </c>
      <c r="C92" s="3">
        <v>1</v>
      </c>
      <c r="D92" s="3">
        <v>7</v>
      </c>
      <c r="E92" s="3">
        <v>14.29</v>
      </c>
      <c r="F92" s="3">
        <v>64671710.640600003</v>
      </c>
      <c r="G92" s="3">
        <v>100312947.02345</v>
      </c>
    </row>
    <row r="93" spans="1:7">
      <c r="A93" s="2" t="s">
        <v>12</v>
      </c>
      <c r="B93" s="3">
        <v>2007</v>
      </c>
      <c r="C93" s="3">
        <v>1</v>
      </c>
      <c r="D93" s="3">
        <v>10</v>
      </c>
      <c r="E93" s="3">
        <v>10</v>
      </c>
      <c r="F93" s="3">
        <v>100312947.02344999</v>
      </c>
      <c r="G93" s="3">
        <v>100312947.02345</v>
      </c>
    </row>
    <row r="94" spans="1:7">
      <c r="A94" s="2" t="s">
        <v>12</v>
      </c>
      <c r="B94" s="3">
        <v>2008</v>
      </c>
      <c r="C94" s="3">
        <v>1</v>
      </c>
      <c r="D94" s="3">
        <v>6</v>
      </c>
      <c r="E94" s="3">
        <v>16.670000000000002</v>
      </c>
      <c r="F94" s="3">
        <v>91202384.429700002</v>
      </c>
      <c r="G94" s="3">
        <v>100312947.02345</v>
      </c>
    </row>
    <row r="95" spans="1:7">
      <c r="A95" s="2" t="s">
        <v>12</v>
      </c>
      <c r="B95" s="3">
        <v>2009</v>
      </c>
      <c r="C95" s="3">
        <v>2</v>
      </c>
      <c r="D95" s="3">
        <v>6</v>
      </c>
      <c r="E95" s="3">
        <v>33.33</v>
      </c>
      <c r="F95" s="3">
        <v>73782273.234349996</v>
      </c>
      <c r="G95" s="3">
        <v>100312947.02345</v>
      </c>
    </row>
    <row r="96" spans="1:7">
      <c r="A96" s="2" t="s">
        <v>12</v>
      </c>
      <c r="B96" s="3">
        <v>2010</v>
      </c>
      <c r="C96" s="4"/>
      <c r="D96" s="3">
        <v>10</v>
      </c>
      <c r="E96" s="3">
        <v>0</v>
      </c>
      <c r="F96" s="3">
        <v>89008958.250050008</v>
      </c>
      <c r="G96" s="3">
        <v>100312947.02345</v>
      </c>
    </row>
    <row r="97" spans="1:7">
      <c r="A97" s="2" t="s">
        <v>12</v>
      </c>
      <c r="B97" s="3">
        <v>2011</v>
      </c>
      <c r="C97" s="3">
        <v>6</v>
      </c>
      <c r="D97" s="3">
        <v>8</v>
      </c>
      <c r="E97" s="3">
        <v>75</v>
      </c>
      <c r="F97" s="3">
        <v>91202384.429700002</v>
      </c>
      <c r="G97" s="3">
        <v>100312947.02345</v>
      </c>
    </row>
    <row r="98" spans="1:7">
      <c r="A98" s="2" t="s">
        <v>12</v>
      </c>
      <c r="B98" s="3">
        <v>2012</v>
      </c>
      <c r="C98" s="4"/>
      <c r="D98" s="3">
        <v>0</v>
      </c>
      <c r="E98" s="3">
        <v>0</v>
      </c>
      <c r="F98" s="3">
        <v>100312947.02345</v>
      </c>
      <c r="G98" s="3">
        <v>100312947.02345</v>
      </c>
    </row>
    <row r="99" spans="1:7">
      <c r="A99" s="2" t="s">
        <v>13</v>
      </c>
      <c r="B99" s="3">
        <v>1996</v>
      </c>
      <c r="C99" s="3">
        <v>2</v>
      </c>
      <c r="D99" s="3">
        <v>16</v>
      </c>
      <c r="E99" s="3">
        <v>12.5</v>
      </c>
      <c r="F99" s="3">
        <v>2383470586.881</v>
      </c>
      <c r="G99" s="3">
        <v>2383470586.881</v>
      </c>
    </row>
    <row r="100" spans="1:7">
      <c r="A100" s="2" t="s">
        <v>13</v>
      </c>
      <c r="B100" s="3">
        <v>1997</v>
      </c>
      <c r="C100" s="3">
        <v>4</v>
      </c>
      <c r="D100" s="3">
        <v>11</v>
      </c>
      <c r="E100" s="3">
        <v>36.36</v>
      </c>
      <c r="F100" s="3">
        <v>2383470586.881</v>
      </c>
      <c r="G100" s="3">
        <v>2383470586.881</v>
      </c>
    </row>
    <row r="101" spans="1:7">
      <c r="A101" s="2" t="s">
        <v>13</v>
      </c>
      <c r="B101" s="3">
        <v>1998</v>
      </c>
      <c r="C101" s="3">
        <v>2</v>
      </c>
      <c r="D101" s="3">
        <v>16</v>
      </c>
      <c r="E101" s="3">
        <v>12.5</v>
      </c>
      <c r="F101" s="3">
        <v>2383470586.881</v>
      </c>
      <c r="G101" s="3">
        <v>2383470586.881</v>
      </c>
    </row>
    <row r="102" spans="1:7">
      <c r="A102" s="2" t="s">
        <v>13</v>
      </c>
      <c r="B102" s="3">
        <v>1999</v>
      </c>
      <c r="C102" s="3">
        <v>11</v>
      </c>
      <c r="D102" s="3">
        <v>19</v>
      </c>
      <c r="E102" s="3">
        <v>57.89</v>
      </c>
      <c r="F102" s="3">
        <v>2383470586.881</v>
      </c>
      <c r="G102" s="3">
        <v>2383470586.881</v>
      </c>
    </row>
    <row r="103" spans="1:7">
      <c r="A103" s="2" t="s">
        <v>13</v>
      </c>
      <c r="B103" s="3">
        <v>2000</v>
      </c>
      <c r="C103" s="3">
        <v>3</v>
      </c>
      <c r="D103" s="3">
        <v>12</v>
      </c>
      <c r="E103" s="3">
        <v>25</v>
      </c>
      <c r="F103" s="3">
        <v>2383470586.881</v>
      </c>
      <c r="G103" s="3">
        <v>2383470586.881</v>
      </c>
    </row>
    <row r="104" spans="1:7">
      <c r="A104" s="2" t="s">
        <v>13</v>
      </c>
      <c r="B104" s="3">
        <v>2001</v>
      </c>
      <c r="C104" s="3">
        <v>9</v>
      </c>
      <c r="D104" s="3">
        <v>16</v>
      </c>
      <c r="E104" s="3">
        <v>56.25</v>
      </c>
      <c r="F104" s="3">
        <v>2383470586.881</v>
      </c>
      <c r="G104" s="3">
        <v>2383470586.881</v>
      </c>
    </row>
    <row r="105" spans="1:7">
      <c r="A105" s="2" t="s">
        <v>13</v>
      </c>
      <c r="B105" s="3">
        <v>2002</v>
      </c>
      <c r="C105" s="3">
        <v>4</v>
      </c>
      <c r="D105" s="3">
        <v>13</v>
      </c>
      <c r="E105" s="3">
        <v>30.77</v>
      </c>
      <c r="F105" s="3">
        <v>2383470586.881</v>
      </c>
      <c r="G105" s="3">
        <v>2383470586.881</v>
      </c>
    </row>
    <row r="106" spans="1:7">
      <c r="A106" s="2" t="s">
        <v>13</v>
      </c>
      <c r="B106" s="3">
        <v>2003</v>
      </c>
      <c r="C106" s="3">
        <v>5</v>
      </c>
      <c r="D106" s="3">
        <v>15</v>
      </c>
      <c r="E106" s="3">
        <v>33.33</v>
      </c>
      <c r="F106" s="3">
        <v>2383470586.881</v>
      </c>
      <c r="G106" s="3">
        <v>2383470586.881</v>
      </c>
    </row>
    <row r="107" spans="1:7">
      <c r="A107" s="2" t="s">
        <v>13</v>
      </c>
      <c r="B107" s="3">
        <v>2004</v>
      </c>
      <c r="C107" s="3">
        <v>7</v>
      </c>
      <c r="D107" s="3">
        <v>16</v>
      </c>
      <c r="E107" s="3">
        <v>43.75</v>
      </c>
      <c r="F107" s="3">
        <v>2383470586.881</v>
      </c>
      <c r="G107" s="3">
        <v>2383470586.881</v>
      </c>
    </row>
    <row r="108" spans="1:7">
      <c r="A108" s="2" t="s">
        <v>13</v>
      </c>
      <c r="B108" s="3">
        <v>2005</v>
      </c>
      <c r="C108" s="3">
        <v>3</v>
      </c>
      <c r="D108" s="3">
        <v>19</v>
      </c>
      <c r="E108" s="3">
        <v>15.79</v>
      </c>
      <c r="F108" s="3">
        <v>2383470586.881</v>
      </c>
      <c r="G108" s="3">
        <v>2383470586.881</v>
      </c>
    </row>
    <row r="109" spans="1:7">
      <c r="A109" s="2" t="s">
        <v>13</v>
      </c>
      <c r="B109" s="3">
        <v>2006</v>
      </c>
      <c r="C109" s="3">
        <v>6</v>
      </c>
      <c r="D109" s="3">
        <v>19</v>
      </c>
      <c r="E109" s="3">
        <v>31.58</v>
      </c>
      <c r="F109" s="3">
        <v>2383470586.881</v>
      </c>
      <c r="G109" s="3">
        <v>2383470586.881</v>
      </c>
    </row>
    <row r="110" spans="1:7">
      <c r="A110" s="2" t="s">
        <v>13</v>
      </c>
      <c r="B110" s="3">
        <v>2007</v>
      </c>
      <c r="C110" s="3">
        <v>2</v>
      </c>
      <c r="D110" s="3">
        <v>18</v>
      </c>
      <c r="E110" s="3">
        <v>11.11</v>
      </c>
      <c r="F110" s="3">
        <v>2383470586.881</v>
      </c>
      <c r="G110" s="3">
        <v>2383470586.881</v>
      </c>
    </row>
    <row r="111" spans="1:7">
      <c r="A111" s="2" t="s">
        <v>13</v>
      </c>
      <c r="B111" s="3">
        <v>2008</v>
      </c>
      <c r="C111" s="3">
        <v>8</v>
      </c>
      <c r="D111" s="3">
        <v>18</v>
      </c>
      <c r="E111" s="3">
        <v>44.44</v>
      </c>
      <c r="F111" s="3">
        <v>2383470586.881</v>
      </c>
      <c r="G111" s="3">
        <v>2383470586.881</v>
      </c>
    </row>
    <row r="112" spans="1:7">
      <c r="A112" s="2" t="s">
        <v>13</v>
      </c>
      <c r="B112" s="3">
        <v>2009</v>
      </c>
      <c r="C112" s="3">
        <v>6</v>
      </c>
      <c r="D112" s="3">
        <v>12</v>
      </c>
      <c r="E112" s="3">
        <v>50</v>
      </c>
      <c r="F112" s="3">
        <v>2383470586.881</v>
      </c>
      <c r="G112" s="3">
        <v>2383470586.881</v>
      </c>
    </row>
    <row r="113" spans="1:7">
      <c r="A113" s="2" t="s">
        <v>13</v>
      </c>
      <c r="B113" s="3">
        <v>2010</v>
      </c>
      <c r="C113" s="3">
        <v>3</v>
      </c>
      <c r="D113" s="3">
        <v>14</v>
      </c>
      <c r="E113" s="3">
        <v>21.43</v>
      </c>
      <c r="F113" s="3">
        <v>2383470586.881</v>
      </c>
      <c r="G113" s="3">
        <v>2383470586.881</v>
      </c>
    </row>
    <row r="114" spans="1:7">
      <c r="A114" s="2" t="s">
        <v>13</v>
      </c>
      <c r="B114" s="3">
        <v>2011</v>
      </c>
      <c r="C114" s="3">
        <v>4</v>
      </c>
      <c r="D114" s="3">
        <v>15</v>
      </c>
      <c r="E114" s="3">
        <v>26.67</v>
      </c>
      <c r="F114" s="3">
        <v>2383470586.881</v>
      </c>
      <c r="G114" s="3">
        <v>2383470586.881</v>
      </c>
    </row>
    <row r="115" spans="1:7">
      <c r="A115" s="2" t="s">
        <v>13</v>
      </c>
      <c r="B115" s="3">
        <v>2012</v>
      </c>
      <c r="C115" s="4"/>
      <c r="D115" s="3">
        <v>0</v>
      </c>
      <c r="E115" s="3">
        <v>0</v>
      </c>
      <c r="F115" s="3">
        <v>2383470586.881</v>
      </c>
      <c r="G115" s="3">
        <v>2383470586.881</v>
      </c>
    </row>
    <row r="116" spans="1:7">
      <c r="A116" s="2" t="s">
        <v>14</v>
      </c>
      <c r="B116" s="3">
        <v>1996</v>
      </c>
      <c r="C116" s="3">
        <v>4</v>
      </c>
      <c r="D116" s="3">
        <v>12</v>
      </c>
      <c r="E116" s="3">
        <v>33.33</v>
      </c>
      <c r="F116" s="3">
        <v>109779983.92189999</v>
      </c>
      <c r="G116" s="3">
        <v>109779983.92189999</v>
      </c>
    </row>
    <row r="117" spans="1:7">
      <c r="A117" s="2" t="s">
        <v>14</v>
      </c>
      <c r="B117" s="3">
        <v>1997</v>
      </c>
      <c r="C117" s="3">
        <v>5</v>
      </c>
      <c r="D117" s="3">
        <v>9</v>
      </c>
      <c r="E117" s="3">
        <v>55.56</v>
      </c>
      <c r="F117" s="3">
        <v>109779983.92189999</v>
      </c>
      <c r="G117" s="3">
        <v>109779983.92189999</v>
      </c>
    </row>
    <row r="118" spans="1:7">
      <c r="A118" s="2" t="s">
        <v>14</v>
      </c>
      <c r="B118" s="3">
        <v>1998</v>
      </c>
      <c r="C118" s="3">
        <v>3</v>
      </c>
      <c r="D118" s="3">
        <v>6</v>
      </c>
      <c r="E118" s="3">
        <v>50</v>
      </c>
      <c r="F118" s="3">
        <v>109779983.92189999</v>
      </c>
      <c r="G118" s="3">
        <v>109779983.92189999</v>
      </c>
    </row>
    <row r="119" spans="1:7">
      <c r="A119" s="2" t="s">
        <v>14</v>
      </c>
      <c r="B119" s="3">
        <v>1999</v>
      </c>
      <c r="C119" s="3">
        <v>2</v>
      </c>
      <c r="D119" s="3">
        <v>12</v>
      </c>
      <c r="E119" s="3">
        <v>16.670000000000002</v>
      </c>
      <c r="F119" s="3">
        <v>109779983.92189999</v>
      </c>
      <c r="G119" s="3">
        <v>109779983.92189999</v>
      </c>
    </row>
    <row r="120" spans="1:7">
      <c r="A120" s="2" t="s">
        <v>14</v>
      </c>
      <c r="B120" s="3">
        <v>2000</v>
      </c>
      <c r="C120" s="4"/>
      <c r="D120" s="3">
        <v>12</v>
      </c>
      <c r="E120" s="3">
        <v>0</v>
      </c>
      <c r="F120" s="3">
        <v>93604630.218799993</v>
      </c>
      <c r="G120" s="3">
        <v>109779983.92189999</v>
      </c>
    </row>
    <row r="121" spans="1:7">
      <c r="A121" s="2" t="s">
        <v>14</v>
      </c>
      <c r="B121" s="3">
        <v>2001</v>
      </c>
      <c r="C121" s="3">
        <v>6</v>
      </c>
      <c r="D121" s="3">
        <v>9</v>
      </c>
      <c r="E121" s="3">
        <v>66.67</v>
      </c>
      <c r="F121" s="3">
        <v>109779983.92189999</v>
      </c>
      <c r="G121" s="3">
        <v>109779983.92189999</v>
      </c>
    </row>
    <row r="122" spans="1:7">
      <c r="A122" s="2" t="s">
        <v>14</v>
      </c>
      <c r="B122" s="3">
        <v>2002</v>
      </c>
      <c r="C122" s="3">
        <v>3</v>
      </c>
      <c r="D122" s="3">
        <v>11</v>
      </c>
      <c r="E122" s="3">
        <v>27.27</v>
      </c>
      <c r="F122" s="3">
        <v>93604630.218799993</v>
      </c>
      <c r="G122" s="3">
        <v>109779983.92189999</v>
      </c>
    </row>
    <row r="123" spans="1:7">
      <c r="A123" s="2" t="s">
        <v>14</v>
      </c>
      <c r="B123" s="3">
        <v>2003</v>
      </c>
      <c r="C123" s="3">
        <v>5</v>
      </c>
      <c r="D123" s="3">
        <v>9</v>
      </c>
      <c r="E123" s="3">
        <v>55.56</v>
      </c>
      <c r="F123" s="3">
        <v>109779983.92189999</v>
      </c>
      <c r="G123" s="3">
        <v>109779983.92189999</v>
      </c>
    </row>
    <row r="124" spans="1:7">
      <c r="A124" s="2" t="s">
        <v>14</v>
      </c>
      <c r="B124" s="3">
        <v>2004</v>
      </c>
      <c r="C124" s="3">
        <v>3</v>
      </c>
      <c r="D124" s="3">
        <v>12</v>
      </c>
      <c r="E124" s="3">
        <v>25</v>
      </c>
      <c r="F124" s="3">
        <v>109779983.92189999</v>
      </c>
      <c r="G124" s="3">
        <v>109779983.92189999</v>
      </c>
    </row>
    <row r="125" spans="1:7">
      <c r="A125" s="2" t="s">
        <v>14</v>
      </c>
      <c r="B125" s="3">
        <v>2005</v>
      </c>
      <c r="C125" s="3">
        <v>5</v>
      </c>
      <c r="D125" s="3">
        <v>17</v>
      </c>
      <c r="E125" s="3">
        <v>29.41</v>
      </c>
      <c r="F125" s="3">
        <v>109779983.92189999</v>
      </c>
      <c r="G125" s="3">
        <v>109779983.92189999</v>
      </c>
    </row>
    <row r="126" spans="1:7">
      <c r="A126" s="2" t="s">
        <v>14</v>
      </c>
      <c r="B126" s="3">
        <v>2006</v>
      </c>
      <c r="C126" s="3">
        <v>2</v>
      </c>
      <c r="D126" s="3">
        <v>14</v>
      </c>
      <c r="E126" s="3">
        <v>14.29</v>
      </c>
      <c r="F126" s="3">
        <v>109779983.92189999</v>
      </c>
      <c r="G126" s="3">
        <v>109779983.92189999</v>
      </c>
    </row>
    <row r="127" spans="1:7">
      <c r="A127" s="2" t="s">
        <v>14</v>
      </c>
      <c r="B127" s="3">
        <v>2007</v>
      </c>
      <c r="C127" s="3">
        <v>5</v>
      </c>
      <c r="D127" s="3">
        <v>6</v>
      </c>
      <c r="E127" s="3">
        <v>83.33</v>
      </c>
      <c r="F127" s="3">
        <v>109779983.92189999</v>
      </c>
      <c r="G127" s="3">
        <v>109779983.92189999</v>
      </c>
    </row>
    <row r="128" spans="1:7">
      <c r="A128" s="2" t="s">
        <v>14</v>
      </c>
      <c r="B128" s="3">
        <v>2008</v>
      </c>
      <c r="C128" s="3">
        <v>3</v>
      </c>
      <c r="D128" s="3">
        <v>8</v>
      </c>
      <c r="E128" s="3">
        <v>37.5</v>
      </c>
      <c r="F128" s="3">
        <v>93604630.218799993</v>
      </c>
      <c r="G128" s="3">
        <v>109779983.92189999</v>
      </c>
    </row>
    <row r="129" spans="1:7">
      <c r="A129" s="2" t="s">
        <v>14</v>
      </c>
      <c r="B129" s="3">
        <v>2009</v>
      </c>
      <c r="C129" s="3">
        <v>6</v>
      </c>
      <c r="D129" s="3">
        <v>11</v>
      </c>
      <c r="E129" s="3">
        <v>54.55</v>
      </c>
      <c r="F129" s="3">
        <v>109779983.92189999</v>
      </c>
      <c r="G129" s="3">
        <v>109779983.92189999</v>
      </c>
    </row>
    <row r="130" spans="1:7">
      <c r="A130" s="2" t="s">
        <v>14</v>
      </c>
      <c r="B130" s="3">
        <v>2010</v>
      </c>
      <c r="C130" s="3">
        <v>5</v>
      </c>
      <c r="D130" s="3">
        <v>12</v>
      </c>
      <c r="E130" s="3">
        <v>41.67</v>
      </c>
      <c r="F130" s="3">
        <v>93604630.218799993</v>
      </c>
      <c r="G130" s="3">
        <v>109779983.92189999</v>
      </c>
    </row>
    <row r="131" spans="1:7">
      <c r="A131" s="2" t="s">
        <v>14</v>
      </c>
      <c r="B131" s="3">
        <v>2011</v>
      </c>
      <c r="C131" s="3">
        <v>4</v>
      </c>
      <c r="D131" s="3">
        <v>8</v>
      </c>
      <c r="E131" s="3">
        <v>50</v>
      </c>
      <c r="F131" s="3">
        <v>109779983.92189999</v>
      </c>
      <c r="G131" s="3">
        <v>109779983.92189999</v>
      </c>
    </row>
    <row r="132" spans="1:7">
      <c r="A132" s="2" t="s">
        <v>14</v>
      </c>
      <c r="B132" s="3">
        <v>2012</v>
      </c>
      <c r="C132" s="4"/>
      <c r="D132" s="3">
        <v>0</v>
      </c>
      <c r="E132" s="3">
        <v>0</v>
      </c>
      <c r="F132" s="3">
        <v>93604630.218799993</v>
      </c>
      <c r="G132" s="3">
        <v>109779983.92189999</v>
      </c>
    </row>
    <row r="133" spans="1:7">
      <c r="A133" s="2" t="s">
        <v>15</v>
      </c>
      <c r="B133" s="3">
        <v>1996</v>
      </c>
      <c r="C133" s="3">
        <v>13</v>
      </c>
      <c r="D133" s="3">
        <v>25</v>
      </c>
      <c r="E133" s="3">
        <v>52</v>
      </c>
      <c r="F133" s="3">
        <v>111944540.22643998</v>
      </c>
      <c r="G133" s="3">
        <v>126319506.70305298</v>
      </c>
    </row>
    <row r="134" spans="1:7">
      <c r="A134" s="2" t="s">
        <v>15</v>
      </c>
      <c r="B134" s="3">
        <v>1997</v>
      </c>
      <c r="C134" s="3">
        <v>18</v>
      </c>
      <c r="D134" s="3">
        <v>25</v>
      </c>
      <c r="E134" s="3">
        <v>72</v>
      </c>
      <c r="F134" s="3">
        <v>121779374.35929999</v>
      </c>
      <c r="G134" s="3">
        <v>126319506.70305298</v>
      </c>
    </row>
    <row r="135" spans="1:7">
      <c r="A135" s="2" t="s">
        <v>15</v>
      </c>
      <c r="B135" s="3">
        <v>1998</v>
      </c>
      <c r="C135" s="3">
        <v>13</v>
      </c>
      <c r="D135" s="3">
        <v>25</v>
      </c>
      <c r="E135" s="3">
        <v>52</v>
      </c>
      <c r="F135" s="3">
        <v>121779374.35929999</v>
      </c>
      <c r="G135" s="3">
        <v>126319506.70305298</v>
      </c>
    </row>
    <row r="136" spans="1:7">
      <c r="A136" s="2" t="s">
        <v>15</v>
      </c>
      <c r="B136" s="3">
        <v>1999</v>
      </c>
      <c r="C136" s="3">
        <v>17</v>
      </c>
      <c r="D136" s="3">
        <v>25</v>
      </c>
      <c r="E136" s="3">
        <v>68</v>
      </c>
      <c r="F136" s="3">
        <v>126187996.13273998</v>
      </c>
      <c r="G136" s="3">
        <v>126319506.70305298</v>
      </c>
    </row>
    <row r="137" spans="1:7">
      <c r="A137" s="2" t="s">
        <v>15</v>
      </c>
      <c r="B137" s="3">
        <v>2000</v>
      </c>
      <c r="C137" s="3">
        <v>8</v>
      </c>
      <c r="D137" s="3">
        <v>25</v>
      </c>
      <c r="E137" s="3">
        <v>32</v>
      </c>
      <c r="F137" s="3">
        <v>121779374.35929999</v>
      </c>
      <c r="G137" s="3">
        <v>126319506.70305298</v>
      </c>
    </row>
    <row r="138" spans="1:7">
      <c r="A138" s="2" t="s">
        <v>15</v>
      </c>
      <c r="B138" s="3">
        <v>2001</v>
      </c>
      <c r="C138" s="3">
        <v>7</v>
      </c>
      <c r="D138" s="3">
        <v>25</v>
      </c>
      <c r="E138" s="3">
        <v>28</v>
      </c>
      <c r="F138" s="3">
        <v>126187996.13273999</v>
      </c>
      <c r="G138" s="3">
        <v>126319506.70305298</v>
      </c>
    </row>
    <row r="139" spans="1:7">
      <c r="A139" s="2" t="s">
        <v>15</v>
      </c>
      <c r="B139" s="3">
        <v>2002</v>
      </c>
      <c r="C139" s="3">
        <v>9</v>
      </c>
      <c r="D139" s="3">
        <v>25</v>
      </c>
      <c r="E139" s="3">
        <v>36</v>
      </c>
      <c r="F139" s="3">
        <v>121779374.35929999</v>
      </c>
      <c r="G139" s="3">
        <v>126319506.70305298</v>
      </c>
    </row>
    <row r="140" spans="1:7">
      <c r="A140" s="2" t="s">
        <v>15</v>
      </c>
      <c r="B140" s="3">
        <v>2003</v>
      </c>
      <c r="C140" s="3">
        <v>6</v>
      </c>
      <c r="D140" s="3">
        <v>25</v>
      </c>
      <c r="E140" s="3">
        <v>24</v>
      </c>
      <c r="F140" s="3">
        <v>126187996.13273999</v>
      </c>
      <c r="G140" s="3">
        <v>126319506.70305298</v>
      </c>
    </row>
    <row r="141" spans="1:7">
      <c r="A141" s="2" t="s">
        <v>15</v>
      </c>
      <c r="B141" s="3">
        <v>2004</v>
      </c>
      <c r="C141" s="3">
        <v>9</v>
      </c>
      <c r="D141" s="3">
        <v>25</v>
      </c>
      <c r="E141" s="3">
        <v>36</v>
      </c>
      <c r="F141" s="3">
        <v>126187996.13273998</v>
      </c>
      <c r="G141" s="3">
        <v>126319506.70305298</v>
      </c>
    </row>
    <row r="142" spans="1:7">
      <c r="A142" s="2" t="s">
        <v>15</v>
      </c>
      <c r="B142" s="3">
        <v>2005</v>
      </c>
      <c r="C142" s="3">
        <v>7</v>
      </c>
      <c r="D142" s="3">
        <v>25</v>
      </c>
      <c r="E142" s="3">
        <v>28</v>
      </c>
      <c r="F142" s="3">
        <v>126187996.13273999</v>
      </c>
      <c r="G142" s="3">
        <v>126319506.70305298</v>
      </c>
    </row>
    <row r="143" spans="1:7">
      <c r="A143" s="2" t="s">
        <v>15</v>
      </c>
      <c r="B143" s="3">
        <v>2006</v>
      </c>
      <c r="C143" s="3">
        <v>5</v>
      </c>
      <c r="D143" s="3">
        <v>25</v>
      </c>
      <c r="E143" s="3">
        <v>20</v>
      </c>
      <c r="F143" s="3">
        <v>121779374.35929999</v>
      </c>
      <c r="G143" s="3">
        <v>126319506.70305298</v>
      </c>
    </row>
    <row r="144" spans="1:7">
      <c r="A144" s="2" t="s">
        <v>15</v>
      </c>
      <c r="B144" s="3">
        <v>2007</v>
      </c>
      <c r="C144" s="3">
        <v>7</v>
      </c>
      <c r="D144" s="3">
        <v>25</v>
      </c>
      <c r="E144" s="3">
        <v>28</v>
      </c>
      <c r="F144" s="3">
        <v>121779374.35929999</v>
      </c>
      <c r="G144" s="3">
        <v>126319506.70305298</v>
      </c>
    </row>
    <row r="145" spans="1:7">
      <c r="A145" s="2" t="s">
        <v>15</v>
      </c>
      <c r="B145" s="3">
        <v>2008</v>
      </c>
      <c r="C145" s="3">
        <v>7</v>
      </c>
      <c r="D145" s="3">
        <v>25</v>
      </c>
      <c r="E145" s="3">
        <v>28</v>
      </c>
      <c r="F145" s="3">
        <v>121779374.35929999</v>
      </c>
      <c r="G145" s="3">
        <v>126319506.70305298</v>
      </c>
    </row>
    <row r="146" spans="1:7">
      <c r="A146" s="2" t="s">
        <v>15</v>
      </c>
      <c r="B146" s="3">
        <v>2009</v>
      </c>
      <c r="C146" s="3">
        <v>4</v>
      </c>
      <c r="D146" s="3">
        <v>25</v>
      </c>
      <c r="E146" s="3">
        <v>16</v>
      </c>
      <c r="F146" s="3">
        <v>126187996.13273998</v>
      </c>
      <c r="G146" s="3">
        <v>126319506.70305298</v>
      </c>
    </row>
    <row r="147" spans="1:7">
      <c r="A147" s="2" t="s">
        <v>15</v>
      </c>
      <c r="B147" s="3">
        <v>2010</v>
      </c>
      <c r="C147" s="3">
        <v>6</v>
      </c>
      <c r="D147" s="3">
        <v>25</v>
      </c>
      <c r="E147" s="3">
        <v>24</v>
      </c>
      <c r="F147" s="3">
        <v>121779374.35929999</v>
      </c>
      <c r="G147" s="3">
        <v>126319506.70305298</v>
      </c>
    </row>
    <row r="148" spans="1:7">
      <c r="A148" s="2" t="s">
        <v>15</v>
      </c>
      <c r="B148" s="3">
        <v>2011</v>
      </c>
      <c r="C148" s="3">
        <v>8</v>
      </c>
      <c r="D148" s="3">
        <v>25</v>
      </c>
      <c r="E148" s="3">
        <v>32</v>
      </c>
      <c r="F148" s="3">
        <v>126187996.13273999</v>
      </c>
      <c r="G148" s="3">
        <v>126319506.70305298</v>
      </c>
    </row>
    <row r="149" spans="1:7">
      <c r="A149" s="2" t="s">
        <v>15</v>
      </c>
      <c r="B149" s="3">
        <v>2012</v>
      </c>
      <c r="C149" s="4"/>
      <c r="D149" s="3">
        <v>0</v>
      </c>
      <c r="E149" s="3">
        <v>0</v>
      </c>
      <c r="F149" s="3">
        <v>126187996.13273999</v>
      </c>
      <c r="G149" s="3">
        <v>126319506.70305298</v>
      </c>
    </row>
    <row r="150" spans="1:7">
      <c r="A150" s="2" t="s">
        <v>16</v>
      </c>
      <c r="B150" s="3">
        <v>1996</v>
      </c>
      <c r="C150" s="3">
        <v>10</v>
      </c>
      <c r="D150" s="3">
        <v>25</v>
      </c>
      <c r="E150" s="3">
        <v>40</v>
      </c>
      <c r="F150" s="3">
        <v>1253263446.4319999</v>
      </c>
      <c r="G150" s="3">
        <v>1267659855.3538802</v>
      </c>
    </row>
    <row r="151" spans="1:7">
      <c r="A151" s="2" t="s">
        <v>16</v>
      </c>
      <c r="B151" s="3">
        <v>1997</v>
      </c>
      <c r="C151" s="3">
        <v>8</v>
      </c>
      <c r="D151" s="3">
        <v>25</v>
      </c>
      <c r="E151" s="3">
        <v>32</v>
      </c>
      <c r="F151" s="3">
        <v>1253263446.4320002</v>
      </c>
      <c r="G151" s="3">
        <v>1267659855.3538802</v>
      </c>
    </row>
    <row r="152" spans="1:7">
      <c r="A152" s="2" t="s">
        <v>16</v>
      </c>
      <c r="B152" s="3">
        <v>1998</v>
      </c>
      <c r="C152" s="3">
        <v>2</v>
      </c>
      <c r="D152" s="3">
        <v>25</v>
      </c>
      <c r="E152" s="3">
        <v>8</v>
      </c>
      <c r="F152" s="3">
        <v>1102828346.8569999</v>
      </c>
      <c r="G152" s="3">
        <v>1267659855.3538802</v>
      </c>
    </row>
    <row r="153" spans="1:7">
      <c r="A153" s="2" t="s">
        <v>16</v>
      </c>
      <c r="B153" s="3">
        <v>1999</v>
      </c>
      <c r="C153" s="3">
        <v>7</v>
      </c>
      <c r="D153" s="3">
        <v>25</v>
      </c>
      <c r="E153" s="3">
        <v>28</v>
      </c>
      <c r="F153" s="3">
        <v>1253263446.4320002</v>
      </c>
      <c r="G153" s="3">
        <v>1267659855.3538802</v>
      </c>
    </row>
    <row r="154" spans="1:7">
      <c r="A154" s="2" t="s">
        <v>16</v>
      </c>
      <c r="B154" s="3">
        <v>2000</v>
      </c>
      <c r="C154" s="3">
        <v>8</v>
      </c>
      <c r="D154" s="3">
        <v>25</v>
      </c>
      <c r="E154" s="3">
        <v>32</v>
      </c>
      <c r="F154" s="3">
        <v>1253263446.4320002</v>
      </c>
      <c r="G154" s="3">
        <v>1267659855.3538802</v>
      </c>
    </row>
    <row r="155" spans="1:7">
      <c r="A155" s="2" t="s">
        <v>16</v>
      </c>
      <c r="B155" s="3">
        <v>2001</v>
      </c>
      <c r="C155" s="3">
        <v>5</v>
      </c>
      <c r="D155" s="3">
        <v>25</v>
      </c>
      <c r="E155" s="3">
        <v>20</v>
      </c>
      <c r="F155" s="3">
        <v>1253263446.4320002</v>
      </c>
      <c r="G155" s="3">
        <v>1267659855.3538802</v>
      </c>
    </row>
    <row r="156" spans="1:7">
      <c r="A156" s="2" t="s">
        <v>16</v>
      </c>
      <c r="B156" s="3">
        <v>2002</v>
      </c>
      <c r="C156" s="3">
        <v>7</v>
      </c>
      <c r="D156" s="3">
        <v>25</v>
      </c>
      <c r="E156" s="3">
        <v>28</v>
      </c>
      <c r="F156" s="3">
        <v>1110109241.47419</v>
      </c>
      <c r="G156" s="3">
        <v>1267659855.3538802</v>
      </c>
    </row>
    <row r="157" spans="1:7">
      <c r="A157" s="2" t="s">
        <v>16</v>
      </c>
      <c r="B157" s="3">
        <v>2003</v>
      </c>
      <c r="C157" s="3">
        <v>5</v>
      </c>
      <c r="D157" s="3">
        <v>25</v>
      </c>
      <c r="E157" s="3">
        <v>20</v>
      </c>
      <c r="F157" s="3">
        <v>1102828346.8569999</v>
      </c>
      <c r="G157" s="3">
        <v>1267659855.3538802</v>
      </c>
    </row>
    <row r="158" spans="1:7">
      <c r="A158" s="2" t="s">
        <v>16</v>
      </c>
      <c r="B158" s="3">
        <v>2004</v>
      </c>
      <c r="C158" s="3">
        <v>9</v>
      </c>
      <c r="D158" s="3">
        <v>25</v>
      </c>
      <c r="E158" s="3">
        <v>36</v>
      </c>
      <c r="F158" s="3">
        <v>1253263446.4320002</v>
      </c>
      <c r="G158" s="3">
        <v>1267659855.3538802</v>
      </c>
    </row>
    <row r="159" spans="1:7">
      <c r="A159" s="2" t="s">
        <v>16</v>
      </c>
      <c r="B159" s="3">
        <v>2005</v>
      </c>
      <c r="C159" s="3">
        <v>3</v>
      </c>
      <c r="D159" s="3">
        <v>25</v>
      </c>
      <c r="E159" s="3">
        <v>12</v>
      </c>
      <c r="F159" s="3">
        <v>1253263446.4320002</v>
      </c>
      <c r="G159" s="3">
        <v>1267659855.3538802</v>
      </c>
    </row>
    <row r="160" spans="1:7">
      <c r="A160" s="2" t="s">
        <v>16</v>
      </c>
      <c r="B160" s="3">
        <v>2006</v>
      </c>
      <c r="C160" s="3">
        <v>3</v>
      </c>
      <c r="D160" s="3">
        <v>24</v>
      </c>
      <c r="E160" s="3">
        <v>12.5</v>
      </c>
      <c r="F160" s="3">
        <v>1253263446.4320002</v>
      </c>
      <c r="G160" s="3">
        <v>1267659855.3538802</v>
      </c>
    </row>
    <row r="161" spans="1:7">
      <c r="A161" s="2" t="s">
        <v>16</v>
      </c>
      <c r="B161" s="3">
        <v>2007</v>
      </c>
      <c r="C161" s="3">
        <v>6</v>
      </c>
      <c r="D161" s="3">
        <v>31</v>
      </c>
      <c r="E161" s="3">
        <v>19.350000000000001</v>
      </c>
      <c r="F161" s="3">
        <v>1253263446.4320002</v>
      </c>
      <c r="G161" s="3">
        <v>1267659855.3538802</v>
      </c>
    </row>
    <row r="162" spans="1:7">
      <c r="A162" s="2" t="s">
        <v>16</v>
      </c>
      <c r="B162" s="3">
        <v>2008</v>
      </c>
      <c r="C162" s="3">
        <v>13</v>
      </c>
      <c r="D162" s="3">
        <v>31</v>
      </c>
      <c r="E162" s="3">
        <v>41.94</v>
      </c>
      <c r="F162" s="3">
        <v>1253263446.4320002</v>
      </c>
      <c r="G162" s="3">
        <v>1267659855.3538802</v>
      </c>
    </row>
    <row r="163" spans="1:7">
      <c r="A163" s="2" t="s">
        <v>16</v>
      </c>
      <c r="B163" s="3">
        <v>2009</v>
      </c>
      <c r="C163" s="3">
        <v>11</v>
      </c>
      <c r="D163" s="3">
        <v>25</v>
      </c>
      <c r="E163" s="3">
        <v>44</v>
      </c>
      <c r="F163" s="3">
        <v>1253263446.4320002</v>
      </c>
      <c r="G163" s="3">
        <v>1267659855.3538802</v>
      </c>
    </row>
    <row r="164" spans="1:7">
      <c r="A164" s="2" t="s">
        <v>16</v>
      </c>
      <c r="B164" s="3">
        <v>2010</v>
      </c>
      <c r="C164" s="3">
        <v>8</v>
      </c>
      <c r="D164" s="3">
        <v>25</v>
      </c>
      <c r="E164" s="3">
        <v>32</v>
      </c>
      <c r="F164" s="3">
        <v>1253263446.4319999</v>
      </c>
      <c r="G164" s="3">
        <v>1267659855.3538802</v>
      </c>
    </row>
    <row r="165" spans="1:7">
      <c r="A165" s="2" t="s">
        <v>16</v>
      </c>
      <c r="B165" s="3">
        <v>2011</v>
      </c>
      <c r="C165" s="3">
        <v>4</v>
      </c>
      <c r="D165" s="3">
        <v>25</v>
      </c>
      <c r="E165" s="3">
        <v>16</v>
      </c>
      <c r="F165" s="3">
        <v>1253263446.4320002</v>
      </c>
      <c r="G165" s="3">
        <v>1267659855.3538802</v>
      </c>
    </row>
    <row r="166" spans="1:7">
      <c r="A166" s="2" t="s">
        <v>16</v>
      </c>
      <c r="B166" s="3">
        <v>2012</v>
      </c>
      <c r="C166" s="4"/>
      <c r="D166" s="3">
        <v>0</v>
      </c>
      <c r="E166" s="3">
        <v>0</v>
      </c>
      <c r="F166" s="3">
        <v>1260544341.04919</v>
      </c>
      <c r="G166" s="3">
        <v>1267659855.3538802</v>
      </c>
    </row>
    <row r="167" spans="1:7">
      <c r="A167" s="2" t="s">
        <v>17</v>
      </c>
      <c r="B167" s="3">
        <v>1996</v>
      </c>
      <c r="C167" s="3">
        <v>13</v>
      </c>
      <c r="D167" s="3">
        <v>25</v>
      </c>
      <c r="E167" s="3">
        <v>52</v>
      </c>
      <c r="F167" s="3">
        <v>360333988.36339998</v>
      </c>
      <c r="G167" s="3">
        <v>403354125.10169995</v>
      </c>
    </row>
    <row r="168" spans="1:7">
      <c r="A168" s="2" t="s">
        <v>17</v>
      </c>
      <c r="B168" s="3">
        <v>1997</v>
      </c>
      <c r="C168" s="3">
        <v>10</v>
      </c>
      <c r="D168" s="3">
        <v>25</v>
      </c>
      <c r="E168" s="3">
        <v>40</v>
      </c>
      <c r="F168" s="3">
        <v>403354125.10169995</v>
      </c>
      <c r="G168" s="3">
        <v>403354125.10169995</v>
      </c>
    </row>
    <row r="169" spans="1:7">
      <c r="A169" s="2" t="s">
        <v>17</v>
      </c>
      <c r="B169" s="3">
        <v>1998</v>
      </c>
      <c r="C169" s="3">
        <v>10</v>
      </c>
      <c r="D169" s="3">
        <v>25</v>
      </c>
      <c r="E169" s="3">
        <v>40</v>
      </c>
      <c r="F169" s="3">
        <v>379870518.08999997</v>
      </c>
      <c r="G169" s="3">
        <v>403354125.10169995</v>
      </c>
    </row>
    <row r="170" spans="1:7">
      <c r="A170" s="2" t="s">
        <v>17</v>
      </c>
      <c r="B170" s="3">
        <v>1999</v>
      </c>
      <c r="C170" s="3">
        <v>7</v>
      </c>
      <c r="D170" s="3">
        <v>25</v>
      </c>
      <c r="E170" s="3">
        <v>28</v>
      </c>
      <c r="F170" s="3">
        <v>360333988.36339998</v>
      </c>
      <c r="G170" s="3">
        <v>403354125.10169995</v>
      </c>
    </row>
    <row r="171" spans="1:7">
      <c r="A171" s="2" t="s">
        <v>17</v>
      </c>
      <c r="B171" s="3">
        <v>2000</v>
      </c>
      <c r="C171" s="3">
        <v>6</v>
      </c>
      <c r="D171" s="3">
        <v>25</v>
      </c>
      <c r="E171" s="3">
        <v>24</v>
      </c>
      <c r="F171" s="3">
        <v>403354125.10169995</v>
      </c>
      <c r="G171" s="3">
        <v>403354125.10169995</v>
      </c>
    </row>
    <row r="172" spans="1:7">
      <c r="A172" s="2" t="s">
        <v>17</v>
      </c>
      <c r="B172" s="3">
        <v>2001</v>
      </c>
      <c r="C172" s="3">
        <v>15</v>
      </c>
      <c r="D172" s="3">
        <v>25</v>
      </c>
      <c r="E172" s="3">
        <v>60</v>
      </c>
      <c r="F172" s="3">
        <v>403354125.10169995</v>
      </c>
      <c r="G172" s="3">
        <v>403354125.10169995</v>
      </c>
    </row>
    <row r="173" spans="1:7">
      <c r="A173" s="2" t="s">
        <v>17</v>
      </c>
      <c r="B173" s="3">
        <v>2002</v>
      </c>
      <c r="C173" s="3">
        <v>14</v>
      </c>
      <c r="D173" s="3">
        <v>25</v>
      </c>
      <c r="E173" s="3">
        <v>56</v>
      </c>
      <c r="F173" s="3">
        <v>403354125.10169995</v>
      </c>
      <c r="G173" s="3">
        <v>403354125.10169995</v>
      </c>
    </row>
    <row r="174" spans="1:7">
      <c r="A174" s="2" t="s">
        <v>17</v>
      </c>
      <c r="B174" s="3">
        <v>2003</v>
      </c>
      <c r="C174" s="3">
        <v>12</v>
      </c>
      <c r="D174" s="3">
        <v>25</v>
      </c>
      <c r="E174" s="3">
        <v>48</v>
      </c>
      <c r="F174" s="3">
        <v>323830678.46499997</v>
      </c>
      <c r="G174" s="3">
        <v>403354125.10169995</v>
      </c>
    </row>
    <row r="175" spans="1:7">
      <c r="A175" s="2" t="s">
        <v>17</v>
      </c>
      <c r="B175" s="3">
        <v>2004</v>
      </c>
      <c r="C175" s="3">
        <v>13</v>
      </c>
      <c r="D175" s="3">
        <v>25</v>
      </c>
      <c r="E175" s="3">
        <v>52</v>
      </c>
      <c r="F175" s="3">
        <v>403354125.10169995</v>
      </c>
      <c r="G175" s="3">
        <v>403354125.10169995</v>
      </c>
    </row>
    <row r="176" spans="1:7">
      <c r="A176" s="2" t="s">
        <v>17</v>
      </c>
      <c r="B176" s="3">
        <v>2005</v>
      </c>
      <c r="C176" s="3">
        <v>4</v>
      </c>
      <c r="D176" s="3">
        <v>31</v>
      </c>
      <c r="E176" s="3">
        <v>12.9</v>
      </c>
      <c r="F176" s="3">
        <v>383817595.37509996</v>
      </c>
      <c r="G176" s="3">
        <v>403354125.10169995</v>
      </c>
    </row>
    <row r="177" spans="1:7">
      <c r="A177" s="2" t="s">
        <v>17</v>
      </c>
      <c r="B177" s="3">
        <v>2006</v>
      </c>
      <c r="C177" s="3">
        <v>12</v>
      </c>
      <c r="D177" s="3">
        <v>40</v>
      </c>
      <c r="E177" s="3">
        <v>30</v>
      </c>
      <c r="F177" s="3">
        <v>403354125.10169995</v>
      </c>
      <c r="G177" s="3">
        <v>403354125.10169995</v>
      </c>
    </row>
    <row r="178" spans="1:7">
      <c r="A178" s="2" t="s">
        <v>17</v>
      </c>
      <c r="B178" s="3">
        <v>2007</v>
      </c>
      <c r="C178" s="3">
        <v>3</v>
      </c>
      <c r="D178" s="3">
        <v>29</v>
      </c>
      <c r="E178" s="3">
        <v>10.34</v>
      </c>
      <c r="F178" s="3">
        <v>403354125.10169995</v>
      </c>
      <c r="G178" s="3">
        <v>403354125.10169995</v>
      </c>
    </row>
    <row r="179" spans="1:7">
      <c r="A179" s="2" t="s">
        <v>17</v>
      </c>
      <c r="B179" s="3">
        <v>2008</v>
      </c>
      <c r="C179" s="3">
        <v>7</v>
      </c>
      <c r="D179" s="3">
        <v>28</v>
      </c>
      <c r="E179" s="3">
        <v>25</v>
      </c>
      <c r="F179" s="3">
        <v>403354125.10169995</v>
      </c>
      <c r="G179" s="3">
        <v>403354125.10169995</v>
      </c>
    </row>
    <row r="180" spans="1:7">
      <c r="A180" s="2" t="s">
        <v>17</v>
      </c>
      <c r="B180" s="3">
        <v>2009</v>
      </c>
      <c r="C180" s="3">
        <v>7</v>
      </c>
      <c r="D180" s="3">
        <v>25</v>
      </c>
      <c r="E180" s="3">
        <v>28</v>
      </c>
      <c r="F180" s="3">
        <v>403354125.10169995</v>
      </c>
      <c r="G180" s="3">
        <v>403354125.10169995</v>
      </c>
    </row>
    <row r="181" spans="1:7">
      <c r="A181" s="2" t="s">
        <v>17</v>
      </c>
      <c r="B181" s="3">
        <v>2010</v>
      </c>
      <c r="C181" s="3">
        <v>6</v>
      </c>
      <c r="D181" s="3">
        <v>26</v>
      </c>
      <c r="E181" s="3">
        <v>23.08</v>
      </c>
      <c r="F181" s="3">
        <v>343367208.19159997</v>
      </c>
      <c r="G181" s="3">
        <v>403354125.10169995</v>
      </c>
    </row>
    <row r="182" spans="1:7">
      <c r="A182" s="2" t="s">
        <v>17</v>
      </c>
      <c r="B182" s="3">
        <v>2011</v>
      </c>
      <c r="C182" s="3">
        <v>6</v>
      </c>
      <c r="D182" s="3">
        <v>25</v>
      </c>
      <c r="E182" s="3">
        <v>24</v>
      </c>
      <c r="F182" s="3">
        <v>403354125.10169995</v>
      </c>
      <c r="G182" s="3">
        <v>403354125.10169995</v>
      </c>
    </row>
    <row r="183" spans="1:7">
      <c r="A183" s="2" t="s">
        <v>17</v>
      </c>
      <c r="B183" s="3">
        <v>2012</v>
      </c>
      <c r="C183" s="4"/>
      <c r="D183" s="3">
        <v>0</v>
      </c>
      <c r="E183" s="3">
        <v>0</v>
      </c>
      <c r="F183" s="3">
        <v>403354125.10169995</v>
      </c>
      <c r="G183" s="3">
        <v>403354125.10169995</v>
      </c>
    </row>
    <row r="184" spans="1:7">
      <c r="A184" s="2" t="s">
        <v>18</v>
      </c>
      <c r="B184" s="3">
        <v>1996</v>
      </c>
      <c r="C184" s="3">
        <v>17</v>
      </c>
      <c r="D184" s="3">
        <v>26</v>
      </c>
      <c r="E184" s="3">
        <v>65.38</v>
      </c>
      <c r="F184" s="3">
        <v>788446218</v>
      </c>
      <c r="G184" s="3">
        <v>788446218</v>
      </c>
    </row>
    <row r="185" spans="1:7">
      <c r="A185" s="2" t="s">
        <v>18</v>
      </c>
      <c r="B185" s="3">
        <v>1997</v>
      </c>
      <c r="C185" s="3">
        <v>17</v>
      </c>
      <c r="D185" s="3">
        <v>24</v>
      </c>
      <c r="E185" s="3">
        <v>70.83</v>
      </c>
      <c r="F185" s="3">
        <v>788446218</v>
      </c>
      <c r="G185" s="3">
        <v>788446218</v>
      </c>
    </row>
    <row r="186" spans="1:7">
      <c r="A186" s="2" t="s">
        <v>18</v>
      </c>
      <c r="B186" s="3">
        <v>1998</v>
      </c>
      <c r="C186" s="3">
        <v>13</v>
      </c>
      <c r="D186" s="3">
        <v>24</v>
      </c>
      <c r="E186" s="3">
        <v>54.17</v>
      </c>
      <c r="F186" s="3">
        <v>788446218</v>
      </c>
      <c r="G186" s="3">
        <v>788446218</v>
      </c>
    </row>
    <row r="187" spans="1:7">
      <c r="A187" s="2" t="s">
        <v>18</v>
      </c>
      <c r="B187" s="3">
        <v>1999</v>
      </c>
      <c r="C187" s="3">
        <v>16</v>
      </c>
      <c r="D187" s="3">
        <v>25</v>
      </c>
      <c r="E187" s="3">
        <v>64</v>
      </c>
      <c r="F187" s="3">
        <v>788446218</v>
      </c>
      <c r="G187" s="3">
        <v>788446218</v>
      </c>
    </row>
    <row r="188" spans="1:7">
      <c r="A188" s="2" t="s">
        <v>18</v>
      </c>
      <c r="B188" s="3">
        <v>2000</v>
      </c>
      <c r="C188" s="3">
        <v>17</v>
      </c>
      <c r="D188" s="3">
        <v>23</v>
      </c>
      <c r="E188" s="3">
        <v>73.91</v>
      </c>
      <c r="F188" s="3">
        <v>788446218</v>
      </c>
      <c r="G188" s="3">
        <v>788446218</v>
      </c>
    </row>
    <row r="189" spans="1:7">
      <c r="A189" s="2" t="s">
        <v>18</v>
      </c>
      <c r="B189" s="3">
        <v>2001</v>
      </c>
      <c r="C189" s="3">
        <v>18</v>
      </c>
      <c r="D189" s="3">
        <v>24</v>
      </c>
      <c r="E189" s="3">
        <v>75</v>
      </c>
      <c r="F189" s="3">
        <v>788446218</v>
      </c>
      <c r="G189" s="3">
        <v>788446218</v>
      </c>
    </row>
    <row r="190" spans="1:7">
      <c r="A190" s="2" t="s">
        <v>18</v>
      </c>
      <c r="B190" s="3">
        <v>2002</v>
      </c>
      <c r="C190" s="3">
        <v>17</v>
      </c>
      <c r="D190" s="3">
        <v>25</v>
      </c>
      <c r="E190" s="3">
        <v>68</v>
      </c>
      <c r="F190" s="3">
        <v>788446218</v>
      </c>
      <c r="G190" s="3">
        <v>788446218</v>
      </c>
    </row>
    <row r="191" spans="1:7">
      <c r="A191" s="2" t="s">
        <v>18</v>
      </c>
      <c r="B191" s="3">
        <v>2003</v>
      </c>
      <c r="C191" s="3">
        <v>13</v>
      </c>
      <c r="D191" s="3">
        <v>24</v>
      </c>
      <c r="E191" s="3">
        <v>54.17</v>
      </c>
      <c r="F191" s="3">
        <v>788446218</v>
      </c>
      <c r="G191" s="3">
        <v>788446218</v>
      </c>
    </row>
    <row r="192" spans="1:7">
      <c r="A192" s="2" t="s">
        <v>18</v>
      </c>
      <c r="B192" s="3">
        <v>2004</v>
      </c>
      <c r="C192" s="3">
        <v>16</v>
      </c>
      <c r="D192" s="3">
        <v>24</v>
      </c>
      <c r="E192" s="3">
        <v>66.67</v>
      </c>
      <c r="F192" s="3">
        <v>788446218</v>
      </c>
      <c r="G192" s="3">
        <v>788446218</v>
      </c>
    </row>
    <row r="193" spans="1:7">
      <c r="A193" s="2" t="s">
        <v>18</v>
      </c>
      <c r="B193" s="3">
        <v>2005</v>
      </c>
      <c r="C193" s="3">
        <v>24</v>
      </c>
      <c r="D193" s="3">
        <v>25</v>
      </c>
      <c r="E193" s="3">
        <v>96</v>
      </c>
      <c r="F193" s="3">
        <v>788446218</v>
      </c>
      <c r="G193" s="3">
        <v>788446218</v>
      </c>
    </row>
    <row r="194" spans="1:7">
      <c r="A194" s="2" t="s">
        <v>18</v>
      </c>
      <c r="B194" s="3">
        <v>2006</v>
      </c>
      <c r="C194" s="3">
        <v>17</v>
      </c>
      <c r="D194" s="3">
        <v>25</v>
      </c>
      <c r="E194" s="3">
        <v>68</v>
      </c>
      <c r="F194" s="3">
        <v>788446218</v>
      </c>
      <c r="G194" s="3">
        <v>788446218</v>
      </c>
    </row>
    <row r="195" spans="1:7">
      <c r="A195" s="2" t="s">
        <v>18</v>
      </c>
      <c r="B195" s="3">
        <v>2007</v>
      </c>
      <c r="C195" s="3">
        <v>18</v>
      </c>
      <c r="D195" s="3">
        <v>25</v>
      </c>
      <c r="E195" s="3">
        <v>72</v>
      </c>
      <c r="F195" s="3">
        <v>788446218</v>
      </c>
      <c r="G195" s="3">
        <v>788446218</v>
      </c>
    </row>
    <row r="196" spans="1:7">
      <c r="A196" s="2" t="s">
        <v>18</v>
      </c>
      <c r="B196" s="3">
        <v>2008</v>
      </c>
      <c r="C196" s="3">
        <v>13</v>
      </c>
      <c r="D196" s="3">
        <v>25</v>
      </c>
      <c r="E196" s="3">
        <v>52</v>
      </c>
      <c r="F196" s="3">
        <v>788446218</v>
      </c>
      <c r="G196" s="3">
        <v>788446218</v>
      </c>
    </row>
    <row r="197" spans="1:7">
      <c r="A197" s="2" t="s">
        <v>18</v>
      </c>
      <c r="B197" s="3">
        <v>2009</v>
      </c>
      <c r="C197" s="3">
        <v>21</v>
      </c>
      <c r="D197" s="3">
        <v>25</v>
      </c>
      <c r="E197" s="3">
        <v>84</v>
      </c>
      <c r="F197" s="3">
        <v>788446218</v>
      </c>
      <c r="G197" s="3">
        <v>788446218</v>
      </c>
    </row>
    <row r="198" spans="1:7">
      <c r="A198" s="2" t="s">
        <v>18</v>
      </c>
      <c r="B198" s="3">
        <v>2010</v>
      </c>
      <c r="C198" s="3">
        <v>18</v>
      </c>
      <c r="D198" s="3">
        <v>24</v>
      </c>
      <c r="E198" s="3">
        <v>75</v>
      </c>
      <c r="F198" s="3">
        <v>788446218</v>
      </c>
      <c r="G198" s="3">
        <v>788446218</v>
      </c>
    </row>
    <row r="199" spans="1:7">
      <c r="A199" s="2" t="s">
        <v>18</v>
      </c>
      <c r="B199" s="3">
        <v>2011</v>
      </c>
      <c r="C199" s="3">
        <v>19</v>
      </c>
      <c r="D199" s="3">
        <v>26</v>
      </c>
      <c r="E199" s="3">
        <v>73.08</v>
      </c>
      <c r="F199" s="3">
        <v>788446218</v>
      </c>
      <c r="G199" s="3">
        <v>788446218</v>
      </c>
    </row>
    <row r="200" spans="1:7">
      <c r="A200" s="2" t="s">
        <v>18</v>
      </c>
      <c r="B200" s="3">
        <v>2012</v>
      </c>
      <c r="C200" s="4"/>
      <c r="D200" s="3">
        <v>0</v>
      </c>
      <c r="E200" s="3">
        <v>0</v>
      </c>
      <c r="F200" s="3">
        <v>788446218</v>
      </c>
      <c r="G200" s="3">
        <v>788446218</v>
      </c>
    </row>
    <row r="201" spans="1:7">
      <c r="A201" s="2" t="s">
        <v>19</v>
      </c>
      <c r="B201" s="3">
        <v>1996</v>
      </c>
      <c r="C201" s="3">
        <v>7</v>
      </c>
      <c r="D201" s="3">
        <v>12</v>
      </c>
      <c r="E201" s="3">
        <v>58.33</v>
      </c>
      <c r="F201" s="3">
        <v>204436511.6331</v>
      </c>
      <c r="G201" s="3">
        <v>474375775.53963</v>
      </c>
    </row>
    <row r="202" spans="1:7">
      <c r="A202" s="2" t="s">
        <v>19</v>
      </c>
      <c r="B202" s="3">
        <v>1997</v>
      </c>
      <c r="C202" s="3">
        <v>5</v>
      </c>
      <c r="D202" s="3">
        <v>15</v>
      </c>
      <c r="E202" s="3">
        <v>33.33</v>
      </c>
      <c r="F202" s="3">
        <v>421712584.2349</v>
      </c>
      <c r="G202" s="3">
        <v>474375775.53963</v>
      </c>
    </row>
    <row r="203" spans="1:7">
      <c r="A203" s="2" t="s">
        <v>19</v>
      </c>
      <c r="B203" s="3">
        <v>1998</v>
      </c>
      <c r="C203" s="3">
        <v>8</v>
      </c>
      <c r="D203" s="3">
        <v>14</v>
      </c>
      <c r="E203" s="3">
        <v>57.14</v>
      </c>
      <c r="F203" s="3">
        <v>440007759.43020004</v>
      </c>
      <c r="G203" s="3">
        <v>474375775.53963</v>
      </c>
    </row>
    <row r="204" spans="1:7">
      <c r="A204" s="2" t="s">
        <v>19</v>
      </c>
      <c r="B204" s="3">
        <v>1999</v>
      </c>
      <c r="C204" s="3">
        <v>4</v>
      </c>
      <c r="D204" s="3">
        <v>13</v>
      </c>
      <c r="E204" s="3">
        <v>30.77</v>
      </c>
      <c r="F204" s="3">
        <v>418749406.34425998</v>
      </c>
      <c r="G204" s="3">
        <v>474375775.53963</v>
      </c>
    </row>
    <row r="205" spans="1:7">
      <c r="A205" s="2" t="s">
        <v>19</v>
      </c>
      <c r="B205" s="3">
        <v>2000</v>
      </c>
      <c r="C205" s="3">
        <v>8</v>
      </c>
      <c r="D205" s="3">
        <v>14</v>
      </c>
      <c r="E205" s="3">
        <v>57.14</v>
      </c>
      <c r="F205" s="3">
        <v>421712584.23490006</v>
      </c>
      <c r="G205" s="3">
        <v>474375775.53963</v>
      </c>
    </row>
    <row r="206" spans="1:7">
      <c r="A206" s="2" t="s">
        <v>19</v>
      </c>
      <c r="B206" s="3">
        <v>2001</v>
      </c>
      <c r="C206" s="3">
        <v>6</v>
      </c>
      <c r="D206" s="3">
        <v>13</v>
      </c>
      <c r="E206" s="3">
        <v>46.15</v>
      </c>
      <c r="F206" s="3">
        <v>440007759.43020004</v>
      </c>
      <c r="G206" s="3">
        <v>474375775.53963</v>
      </c>
    </row>
    <row r="207" spans="1:7">
      <c r="A207" s="2" t="s">
        <v>19</v>
      </c>
      <c r="B207" s="3">
        <v>2002</v>
      </c>
      <c r="C207" s="3">
        <v>8</v>
      </c>
      <c r="D207" s="3">
        <v>13</v>
      </c>
      <c r="E207" s="3">
        <v>61.54</v>
      </c>
      <c r="F207" s="3">
        <v>171350799.46900001</v>
      </c>
      <c r="G207" s="3">
        <v>474375775.53963</v>
      </c>
    </row>
    <row r="208" spans="1:7">
      <c r="A208" s="2" t="s">
        <v>19</v>
      </c>
      <c r="B208" s="3">
        <v>2003</v>
      </c>
      <c r="C208" s="3">
        <v>3</v>
      </c>
      <c r="D208" s="3">
        <v>11</v>
      </c>
      <c r="E208" s="3">
        <v>27.27</v>
      </c>
      <c r="F208" s="3">
        <v>405894895.43800002</v>
      </c>
      <c r="G208" s="3">
        <v>474375775.53963</v>
      </c>
    </row>
    <row r="209" spans="1:7">
      <c r="A209" s="2" t="s">
        <v>19</v>
      </c>
      <c r="B209" s="3">
        <v>2004</v>
      </c>
      <c r="C209" s="3">
        <v>5</v>
      </c>
      <c r="D209" s="3">
        <v>9</v>
      </c>
      <c r="E209" s="3">
        <v>55.56</v>
      </c>
      <c r="F209" s="3">
        <v>351519689.54725999</v>
      </c>
      <c r="G209" s="3">
        <v>474375775.53963</v>
      </c>
    </row>
    <row r="210" spans="1:7">
      <c r="A210" s="2" t="s">
        <v>19</v>
      </c>
      <c r="B210" s="3">
        <v>2005</v>
      </c>
      <c r="C210" s="3">
        <v>9</v>
      </c>
      <c r="D210" s="3">
        <v>16</v>
      </c>
      <c r="E210" s="3">
        <v>56.25</v>
      </c>
      <c r="F210" s="3">
        <v>438980607.60210001</v>
      </c>
      <c r="G210" s="3">
        <v>474375775.53963</v>
      </c>
    </row>
    <row r="211" spans="1:7">
      <c r="A211" s="2" t="s">
        <v>19</v>
      </c>
      <c r="B211" s="3">
        <v>2006</v>
      </c>
      <c r="C211" s="3">
        <v>7</v>
      </c>
      <c r="D211" s="3">
        <v>19</v>
      </c>
      <c r="E211" s="3">
        <v>36.840000000000003</v>
      </c>
      <c r="F211" s="3">
        <v>438980607.60210001</v>
      </c>
      <c r="G211" s="3">
        <v>474375775.53963</v>
      </c>
    </row>
    <row r="212" spans="1:7">
      <c r="A212" s="2" t="s">
        <v>19</v>
      </c>
      <c r="B212" s="3">
        <v>2007</v>
      </c>
      <c r="C212" s="3">
        <v>2</v>
      </c>
      <c r="D212" s="3">
        <v>12</v>
      </c>
      <c r="E212" s="3">
        <v>16.670000000000002</v>
      </c>
      <c r="F212" s="3">
        <v>438980607.60210001</v>
      </c>
      <c r="G212" s="3">
        <v>474375775.53963</v>
      </c>
    </row>
    <row r="213" spans="1:7">
      <c r="A213" s="2" t="s">
        <v>19</v>
      </c>
      <c r="B213" s="3">
        <v>2008</v>
      </c>
      <c r="C213" s="3">
        <v>3</v>
      </c>
      <c r="D213" s="3">
        <v>11</v>
      </c>
      <c r="E213" s="3">
        <v>27.27</v>
      </c>
      <c r="F213" s="3">
        <v>451935395.17240006</v>
      </c>
      <c r="G213" s="3">
        <v>474375775.53963</v>
      </c>
    </row>
    <row r="214" spans="1:7">
      <c r="A214" s="2" t="s">
        <v>19</v>
      </c>
      <c r="B214" s="3">
        <v>2009</v>
      </c>
      <c r="C214" s="3">
        <v>5</v>
      </c>
      <c r="D214" s="3">
        <v>11</v>
      </c>
      <c r="E214" s="3">
        <v>45.45</v>
      </c>
      <c r="F214" s="3">
        <v>438980607.60210001</v>
      </c>
      <c r="G214" s="3">
        <v>474375775.53963</v>
      </c>
    </row>
    <row r="215" spans="1:7">
      <c r="A215" s="2" t="s">
        <v>19</v>
      </c>
      <c r="B215" s="3">
        <v>2010</v>
      </c>
      <c r="C215" s="3">
        <v>5</v>
      </c>
      <c r="D215" s="3">
        <v>17</v>
      </c>
      <c r="E215" s="3">
        <v>29.41</v>
      </c>
      <c r="F215" s="3">
        <v>450908243.34430003</v>
      </c>
      <c r="G215" s="3">
        <v>474375775.53963</v>
      </c>
    </row>
    <row r="216" spans="1:7">
      <c r="A216" s="2" t="s">
        <v>19</v>
      </c>
      <c r="B216" s="3">
        <v>2011</v>
      </c>
      <c r="C216" s="3">
        <v>8</v>
      </c>
      <c r="D216" s="3">
        <v>12</v>
      </c>
      <c r="E216" s="3">
        <v>66.67</v>
      </c>
      <c r="F216" s="3">
        <v>438980607.60210007</v>
      </c>
      <c r="G216" s="3">
        <v>474375775.53963</v>
      </c>
    </row>
    <row r="217" spans="1:7">
      <c r="A217" s="2" t="s">
        <v>19</v>
      </c>
      <c r="B217" s="3">
        <v>2012</v>
      </c>
      <c r="C217" s="4"/>
      <c r="D217" s="3">
        <v>0</v>
      </c>
      <c r="E217" s="3">
        <v>0</v>
      </c>
      <c r="F217" s="3">
        <v>451935395.1724</v>
      </c>
      <c r="G217" s="3">
        <v>474375775.53963</v>
      </c>
    </row>
    <row r="218" spans="1:7">
      <c r="A218" s="2" t="s">
        <v>20</v>
      </c>
      <c r="B218" s="3">
        <v>1996</v>
      </c>
      <c r="C218" s="3">
        <v>2</v>
      </c>
      <c r="D218" s="3">
        <v>4</v>
      </c>
      <c r="E218" s="3">
        <v>50</v>
      </c>
      <c r="F218" s="3">
        <v>46756765.171800002</v>
      </c>
      <c r="G218" s="3">
        <v>88353889.656199992</v>
      </c>
    </row>
    <row r="219" spans="1:7">
      <c r="A219" s="2" t="s">
        <v>20</v>
      </c>
      <c r="B219" s="3">
        <v>1997</v>
      </c>
      <c r="C219" s="3">
        <v>3</v>
      </c>
      <c r="D219" s="3">
        <v>6</v>
      </c>
      <c r="E219" s="3">
        <v>50</v>
      </c>
      <c r="F219" s="3">
        <v>88353889.656199992</v>
      </c>
      <c r="G219" s="3">
        <v>88353889.656199992</v>
      </c>
    </row>
    <row r="220" spans="1:7">
      <c r="A220" s="2" t="s">
        <v>20</v>
      </c>
      <c r="B220" s="3">
        <v>1998</v>
      </c>
      <c r="C220" s="3">
        <v>4</v>
      </c>
      <c r="D220" s="3">
        <v>5</v>
      </c>
      <c r="E220" s="3">
        <v>80</v>
      </c>
      <c r="F220" s="3">
        <v>57811194.132799998</v>
      </c>
      <c r="G220" s="3">
        <v>88353889.656199992</v>
      </c>
    </row>
    <row r="221" spans="1:7">
      <c r="A221" s="2" t="s">
        <v>20</v>
      </c>
      <c r="B221" s="3">
        <v>1999</v>
      </c>
      <c r="C221" s="3">
        <v>1</v>
      </c>
      <c r="D221" s="3">
        <v>2</v>
      </c>
      <c r="E221" s="3">
        <v>50</v>
      </c>
      <c r="F221" s="3">
        <v>16214069.648399999</v>
      </c>
      <c r="G221" s="3">
        <v>88353889.656199992</v>
      </c>
    </row>
    <row r="222" spans="1:7">
      <c r="A222" s="2" t="s">
        <v>20</v>
      </c>
      <c r="B222" s="3">
        <v>2000</v>
      </c>
      <c r="C222" s="3">
        <v>5</v>
      </c>
      <c r="D222" s="3">
        <v>8</v>
      </c>
      <c r="E222" s="3">
        <v>62.5</v>
      </c>
      <c r="F222" s="3">
        <v>88353889.656199992</v>
      </c>
      <c r="G222" s="3">
        <v>88353889.656199992</v>
      </c>
    </row>
    <row r="223" spans="1:7">
      <c r="A223" s="2" t="s">
        <v>20</v>
      </c>
      <c r="B223" s="3">
        <v>2001</v>
      </c>
      <c r="C223" s="4"/>
      <c r="D223" s="3">
        <v>3</v>
      </c>
      <c r="E223" s="3">
        <v>0</v>
      </c>
      <c r="F223" s="3">
        <v>30542695.523400001</v>
      </c>
      <c r="G223" s="3">
        <v>88353889.656199992</v>
      </c>
    </row>
    <row r="224" spans="1:7">
      <c r="A224" s="2" t="s">
        <v>20</v>
      </c>
      <c r="B224" s="3">
        <v>2002</v>
      </c>
      <c r="C224" s="3">
        <v>4</v>
      </c>
      <c r="D224" s="3">
        <v>7</v>
      </c>
      <c r="E224" s="3">
        <v>57.14</v>
      </c>
      <c r="F224" s="3">
        <v>72139820.007799998</v>
      </c>
      <c r="G224" s="3">
        <v>88353889.656199992</v>
      </c>
    </row>
    <row r="225" spans="1:7">
      <c r="A225" s="2" t="s">
        <v>20</v>
      </c>
      <c r="B225" s="3">
        <v>2003</v>
      </c>
      <c r="C225" s="3">
        <v>4</v>
      </c>
      <c r="D225" s="3">
        <v>6</v>
      </c>
      <c r="E225" s="3">
        <v>66.67</v>
      </c>
      <c r="F225" s="3">
        <v>57811194.132799998</v>
      </c>
      <c r="G225" s="3">
        <v>88353889.656199992</v>
      </c>
    </row>
    <row r="226" spans="1:7">
      <c r="A226" s="2" t="s">
        <v>20</v>
      </c>
      <c r="B226" s="3">
        <v>2004</v>
      </c>
      <c r="C226" s="3">
        <v>3</v>
      </c>
      <c r="D226" s="3">
        <v>3</v>
      </c>
      <c r="E226" s="3">
        <v>100</v>
      </c>
      <c r="F226" s="3">
        <v>57811194.132799998</v>
      </c>
      <c r="G226" s="3">
        <v>88353889.656199992</v>
      </c>
    </row>
    <row r="227" spans="1:7">
      <c r="A227" s="2" t="s">
        <v>20</v>
      </c>
      <c r="B227" s="3">
        <v>2006</v>
      </c>
      <c r="C227" s="3">
        <v>1</v>
      </c>
      <c r="D227" s="3">
        <v>4</v>
      </c>
      <c r="E227" s="3">
        <v>25</v>
      </c>
      <c r="F227" s="3">
        <v>72139820.007799998</v>
      </c>
      <c r="G227" s="3">
        <v>88353889.656199992</v>
      </c>
    </row>
    <row r="228" spans="1:7">
      <c r="A228" s="2" t="s">
        <v>20</v>
      </c>
      <c r="B228" s="3">
        <v>2007</v>
      </c>
      <c r="C228" s="3">
        <v>7</v>
      </c>
      <c r="D228" s="3">
        <v>9</v>
      </c>
      <c r="E228" s="3">
        <v>77.78</v>
      </c>
      <c r="F228" s="3">
        <v>72139820.007799998</v>
      </c>
      <c r="G228" s="3">
        <v>88353889.656199992</v>
      </c>
    </row>
    <row r="229" spans="1:7">
      <c r="A229" s="2" t="s">
        <v>20</v>
      </c>
      <c r="B229" s="3">
        <v>2008</v>
      </c>
      <c r="C229" s="3">
        <v>9</v>
      </c>
      <c r="D229" s="3">
        <v>10</v>
      </c>
      <c r="E229" s="3">
        <v>90</v>
      </c>
      <c r="F229" s="3">
        <v>72139820.007799998</v>
      </c>
      <c r="G229" s="3">
        <v>88353889.656199992</v>
      </c>
    </row>
    <row r="230" spans="1:7">
      <c r="A230" s="2" t="s">
        <v>20</v>
      </c>
      <c r="B230" s="3">
        <v>2009</v>
      </c>
      <c r="C230" s="3">
        <v>6</v>
      </c>
      <c r="D230" s="3">
        <v>8</v>
      </c>
      <c r="E230" s="3">
        <v>75</v>
      </c>
      <c r="F230" s="3">
        <v>88353889.656199992</v>
      </c>
      <c r="G230" s="3">
        <v>88353889.656199992</v>
      </c>
    </row>
    <row r="231" spans="1:7">
      <c r="A231" s="2" t="s">
        <v>20</v>
      </c>
      <c r="B231" s="3">
        <v>2010</v>
      </c>
      <c r="C231" s="3">
        <v>1</v>
      </c>
      <c r="D231" s="3">
        <v>4</v>
      </c>
      <c r="E231" s="3">
        <v>25</v>
      </c>
      <c r="F231" s="3">
        <v>72139820.007799998</v>
      </c>
      <c r="G231" s="3">
        <v>88353889.656199992</v>
      </c>
    </row>
    <row r="232" spans="1:7">
      <c r="A232" s="2" t="s">
        <v>20</v>
      </c>
      <c r="B232" s="3">
        <v>2011</v>
      </c>
      <c r="C232" s="3">
        <v>4</v>
      </c>
      <c r="D232" s="3">
        <v>8</v>
      </c>
      <c r="E232" s="3">
        <v>50</v>
      </c>
      <c r="F232" s="3">
        <v>88353889.656199992</v>
      </c>
      <c r="G232" s="3">
        <v>88353889.656199992</v>
      </c>
    </row>
    <row r="233" spans="1:7">
      <c r="A233" s="2" t="s">
        <v>20</v>
      </c>
      <c r="B233" s="3">
        <v>2012</v>
      </c>
      <c r="C233" s="4"/>
      <c r="D233" s="3">
        <v>0</v>
      </c>
      <c r="E233" s="3">
        <v>0</v>
      </c>
      <c r="F233" s="3">
        <v>46756765.171800002</v>
      </c>
      <c r="G233" s="3">
        <v>88353889.656199992</v>
      </c>
    </row>
    <row r="234" spans="1:7">
      <c r="A234" s="2" t="s">
        <v>21</v>
      </c>
      <c r="B234" s="3">
        <v>1996</v>
      </c>
      <c r="C234" s="3">
        <v>9</v>
      </c>
      <c r="D234" s="3">
        <v>22</v>
      </c>
      <c r="E234" s="3">
        <v>40.909999999999997</v>
      </c>
      <c r="F234" s="3">
        <v>185053190.92188999</v>
      </c>
      <c r="G234" s="3">
        <v>210559413.48828</v>
      </c>
    </row>
    <row r="235" spans="1:7">
      <c r="A235" s="2" t="s">
        <v>21</v>
      </c>
      <c r="B235" s="3">
        <v>1997</v>
      </c>
      <c r="C235" s="3">
        <v>11</v>
      </c>
      <c r="D235" s="3">
        <v>26</v>
      </c>
      <c r="E235" s="3">
        <v>42.31</v>
      </c>
      <c r="F235" s="3">
        <v>186381296.42578998</v>
      </c>
      <c r="G235" s="3">
        <v>210559413.48828</v>
      </c>
    </row>
    <row r="236" spans="1:7">
      <c r="A236" s="2" t="s">
        <v>21</v>
      </c>
      <c r="B236" s="3">
        <v>1998</v>
      </c>
      <c r="C236" s="3">
        <v>12</v>
      </c>
      <c r="D236" s="3">
        <v>25</v>
      </c>
      <c r="E236" s="3">
        <v>48</v>
      </c>
      <c r="F236" s="3">
        <v>180239628.39848</v>
      </c>
      <c r="G236" s="3">
        <v>210559413.48828</v>
      </c>
    </row>
    <row r="237" spans="1:7">
      <c r="A237" s="2" t="s">
        <v>21</v>
      </c>
      <c r="B237" s="3">
        <v>1999</v>
      </c>
      <c r="C237" s="3">
        <v>8</v>
      </c>
      <c r="D237" s="3">
        <v>25</v>
      </c>
      <c r="E237" s="3">
        <v>32</v>
      </c>
      <c r="F237" s="3">
        <v>201279169.49219</v>
      </c>
      <c r="G237" s="3">
        <v>210559413.48828</v>
      </c>
    </row>
    <row r="238" spans="1:7">
      <c r="A238" s="2" t="s">
        <v>21</v>
      </c>
      <c r="B238" s="3">
        <v>2000</v>
      </c>
      <c r="C238" s="3">
        <v>16</v>
      </c>
      <c r="D238" s="3">
        <v>25</v>
      </c>
      <c r="E238" s="3">
        <v>64</v>
      </c>
      <c r="F238" s="3">
        <v>210559413.48828</v>
      </c>
      <c r="G238" s="3">
        <v>210559413.48828</v>
      </c>
    </row>
    <row r="239" spans="1:7">
      <c r="A239" s="2" t="s">
        <v>21</v>
      </c>
      <c r="B239" s="3">
        <v>2001</v>
      </c>
      <c r="C239" s="3">
        <v>6</v>
      </c>
      <c r="D239" s="3">
        <v>25</v>
      </c>
      <c r="E239" s="3">
        <v>24</v>
      </c>
      <c r="F239" s="3">
        <v>185053190.92188999</v>
      </c>
      <c r="G239" s="3">
        <v>210559413.48828</v>
      </c>
    </row>
    <row r="240" spans="1:7">
      <c r="A240" s="2" t="s">
        <v>21</v>
      </c>
      <c r="B240" s="3">
        <v>2002</v>
      </c>
      <c r="C240" s="3">
        <v>16</v>
      </c>
      <c r="D240" s="3">
        <v>25</v>
      </c>
      <c r="E240" s="3">
        <v>64</v>
      </c>
      <c r="F240" s="3">
        <v>185053190.92188999</v>
      </c>
      <c r="G240" s="3">
        <v>210559413.48828</v>
      </c>
    </row>
    <row r="241" spans="1:7">
      <c r="A241" s="2" t="s">
        <v>21</v>
      </c>
      <c r="B241" s="3">
        <v>2003</v>
      </c>
      <c r="C241" s="3">
        <v>4</v>
      </c>
      <c r="D241" s="3">
        <v>25</v>
      </c>
      <c r="E241" s="3">
        <v>16</v>
      </c>
      <c r="F241" s="3">
        <v>201279169.49219</v>
      </c>
      <c r="G241" s="3">
        <v>210559413.48828</v>
      </c>
    </row>
    <row r="242" spans="1:7">
      <c r="A242" s="2" t="s">
        <v>21</v>
      </c>
      <c r="B242" s="3">
        <v>2004</v>
      </c>
      <c r="C242" s="3">
        <v>13</v>
      </c>
      <c r="D242" s="3">
        <v>25</v>
      </c>
      <c r="E242" s="3">
        <v>52</v>
      </c>
      <c r="F242" s="3">
        <v>210559413.48828</v>
      </c>
      <c r="G242" s="3">
        <v>210559413.48828</v>
      </c>
    </row>
    <row r="243" spans="1:7">
      <c r="A243" s="2" t="s">
        <v>21</v>
      </c>
      <c r="B243" s="3">
        <v>2005</v>
      </c>
      <c r="C243" s="3">
        <v>8</v>
      </c>
      <c r="D243" s="3">
        <v>26</v>
      </c>
      <c r="E243" s="3">
        <v>30.77</v>
      </c>
      <c r="F243" s="3">
        <v>201279169.49219</v>
      </c>
      <c r="G243" s="3">
        <v>210559413.48828</v>
      </c>
    </row>
    <row r="244" spans="1:7">
      <c r="A244" s="2" t="s">
        <v>21</v>
      </c>
      <c r="B244" s="3">
        <v>2006</v>
      </c>
      <c r="C244" s="3">
        <v>15</v>
      </c>
      <c r="D244" s="3">
        <v>34</v>
      </c>
      <c r="E244" s="3">
        <v>44.12</v>
      </c>
      <c r="F244" s="3">
        <v>201279169.49219</v>
      </c>
      <c r="G244" s="3">
        <v>210559413.48828</v>
      </c>
    </row>
    <row r="245" spans="1:7">
      <c r="A245" s="2" t="s">
        <v>21</v>
      </c>
      <c r="B245" s="3">
        <v>2007</v>
      </c>
      <c r="C245" s="3">
        <v>6</v>
      </c>
      <c r="D245" s="3">
        <v>27</v>
      </c>
      <c r="E245" s="3">
        <v>22.22</v>
      </c>
      <c r="F245" s="3">
        <v>210559413.48828</v>
      </c>
      <c r="G245" s="3">
        <v>210559413.48828</v>
      </c>
    </row>
    <row r="246" spans="1:7">
      <c r="A246" s="2" t="s">
        <v>21</v>
      </c>
      <c r="B246" s="3">
        <v>2008</v>
      </c>
      <c r="C246" s="3">
        <v>9</v>
      </c>
      <c r="D246" s="3">
        <v>28</v>
      </c>
      <c r="E246" s="3">
        <v>32.14</v>
      </c>
      <c r="F246" s="3">
        <v>210559413.48828</v>
      </c>
      <c r="G246" s="3">
        <v>210559413.48828</v>
      </c>
    </row>
    <row r="247" spans="1:7">
      <c r="A247" s="2" t="s">
        <v>21</v>
      </c>
      <c r="B247" s="3">
        <v>2009</v>
      </c>
      <c r="C247" s="3">
        <v>12</v>
      </c>
      <c r="D247" s="3">
        <v>25</v>
      </c>
      <c r="E247" s="3">
        <v>48</v>
      </c>
      <c r="F247" s="3">
        <v>201279169.49219</v>
      </c>
      <c r="G247" s="3">
        <v>210559413.48828</v>
      </c>
    </row>
    <row r="248" spans="1:7">
      <c r="A248" s="2" t="s">
        <v>21</v>
      </c>
      <c r="B248" s="3">
        <v>2010</v>
      </c>
      <c r="C248" s="3">
        <v>11</v>
      </c>
      <c r="D248" s="3">
        <v>25</v>
      </c>
      <c r="E248" s="3">
        <v>44</v>
      </c>
      <c r="F248" s="3">
        <v>201279169.49219</v>
      </c>
      <c r="G248" s="3">
        <v>210559413.48828</v>
      </c>
    </row>
    <row r="249" spans="1:7">
      <c r="A249" s="2" t="s">
        <v>21</v>
      </c>
      <c r="B249" s="3">
        <v>2011</v>
      </c>
      <c r="C249" s="3">
        <v>8</v>
      </c>
      <c r="D249" s="3">
        <v>25</v>
      </c>
      <c r="E249" s="3">
        <v>32</v>
      </c>
      <c r="F249" s="3">
        <v>210559413.48828</v>
      </c>
      <c r="G249" s="3">
        <v>210559413.48828</v>
      </c>
    </row>
    <row r="250" spans="1:7">
      <c r="A250" s="2" t="s">
        <v>21</v>
      </c>
      <c r="B250" s="3">
        <v>2012</v>
      </c>
      <c r="C250" s="4"/>
      <c r="D250" s="3">
        <v>0</v>
      </c>
      <c r="E250" s="3">
        <v>0</v>
      </c>
      <c r="F250" s="3">
        <v>202607274.99608999</v>
      </c>
      <c r="G250" s="3">
        <v>210559413.48828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K34"/>
  <sheetViews>
    <sheetView workbookViewId="0">
      <selection activeCell="F3" sqref="F3"/>
    </sheetView>
  </sheetViews>
  <sheetFormatPr defaultRowHeight="15"/>
  <cols>
    <col min="2" max="2" width="13.85546875" customWidth="1"/>
    <col min="3" max="3" width="18.7109375" customWidth="1"/>
    <col min="6" max="6" width="17.28515625" customWidth="1"/>
    <col min="7" max="7" width="15.85546875" customWidth="1"/>
    <col min="8" max="8" width="19" customWidth="1"/>
    <col min="9" max="9" width="18" customWidth="1"/>
  </cols>
  <sheetData>
    <row r="1" spans="1:11">
      <c r="A1" s="23" t="s">
        <v>22</v>
      </c>
      <c r="B1" s="23" t="s">
        <v>23</v>
      </c>
      <c r="C1" s="23" t="s">
        <v>24</v>
      </c>
      <c r="D1" s="23" t="s">
        <v>462</v>
      </c>
      <c r="E1" s="23" t="s">
        <v>3</v>
      </c>
      <c r="F1" s="23" t="s">
        <v>463</v>
      </c>
      <c r="G1" s="23" t="s">
        <v>464</v>
      </c>
      <c r="H1" s="23" t="s">
        <v>6</v>
      </c>
      <c r="I1" s="26" t="s">
        <v>465</v>
      </c>
      <c r="J1" s="27" t="s">
        <v>466</v>
      </c>
      <c r="K1" s="27" t="s">
        <v>467</v>
      </c>
    </row>
    <row r="2" spans="1:11">
      <c r="A2" s="24">
        <v>2012</v>
      </c>
      <c r="B2" s="25" t="s">
        <v>25</v>
      </c>
      <c r="C2" s="25" t="s">
        <v>20</v>
      </c>
      <c r="D2" s="24">
        <v>1</v>
      </c>
      <c r="E2" s="24">
        <v>3</v>
      </c>
      <c r="F2" s="24">
        <v>0.33333333333333331</v>
      </c>
      <c r="G2" s="24">
        <v>30542695.523399998</v>
      </c>
      <c r="H2" s="24">
        <v>88353889.656199992</v>
      </c>
      <c r="I2" s="5">
        <v>11312414956.000799</v>
      </c>
      <c r="J2" s="28">
        <f t="shared" ref="J2" si="0">G2/H2</f>
        <v>0.34568591877784688</v>
      </c>
      <c r="K2" s="28">
        <f t="shared" ref="K2" si="1">+F2*J2</f>
        <v>0.11522863959261562</v>
      </c>
    </row>
    <row r="3" spans="1:11">
      <c r="A3" s="24">
        <v>2012</v>
      </c>
      <c r="B3" s="25" t="s">
        <v>26</v>
      </c>
      <c r="C3" s="25" t="s">
        <v>18</v>
      </c>
      <c r="D3" s="24">
        <v>5</v>
      </c>
      <c r="E3" s="24">
        <v>6</v>
      </c>
      <c r="F3" s="24">
        <v>0.83333333333333337</v>
      </c>
      <c r="G3" s="24">
        <v>151620941.21899998</v>
      </c>
      <c r="H3" s="24">
        <v>788446218</v>
      </c>
      <c r="I3" s="5">
        <v>11312414956.000799</v>
      </c>
      <c r="J3" s="28">
        <f t="shared" ref="J3:J34" si="2">G3/H3</f>
        <v>0.19230346694237041</v>
      </c>
      <c r="K3" s="28">
        <f t="shared" ref="K3:K34" si="3">+F3*J3</f>
        <v>0.16025288911864202</v>
      </c>
    </row>
    <row r="4" spans="1:11">
      <c r="A4" s="24">
        <v>2012</v>
      </c>
      <c r="B4" s="25" t="s">
        <v>27</v>
      </c>
      <c r="C4" s="25" t="s">
        <v>18</v>
      </c>
      <c r="D4" s="24">
        <v>3</v>
      </c>
      <c r="E4" s="24">
        <v>4</v>
      </c>
      <c r="F4" s="24">
        <v>0.75</v>
      </c>
      <c r="G4" s="24">
        <v>275239534.75</v>
      </c>
      <c r="H4" s="24">
        <v>788446218</v>
      </c>
      <c r="I4" s="5">
        <v>11312414956.000799</v>
      </c>
      <c r="J4" s="28">
        <f t="shared" si="2"/>
        <v>0.34909107110461146</v>
      </c>
      <c r="K4" s="28">
        <f t="shared" si="3"/>
        <v>0.26181830332845857</v>
      </c>
    </row>
    <row r="5" spans="1:11">
      <c r="A5" s="24">
        <v>2012</v>
      </c>
      <c r="B5" s="25" t="s">
        <v>28</v>
      </c>
      <c r="C5" s="25" t="s">
        <v>18</v>
      </c>
      <c r="D5" s="24">
        <v>7</v>
      </c>
      <c r="E5" s="24">
        <v>14</v>
      </c>
      <c r="F5" s="24">
        <v>0.5</v>
      </c>
      <c r="G5" s="24">
        <v>361585742.03099996</v>
      </c>
      <c r="H5" s="24">
        <v>788446218</v>
      </c>
      <c r="I5" s="5">
        <v>11312414956.000799</v>
      </c>
      <c r="J5" s="28">
        <f t="shared" si="2"/>
        <v>0.45860546195301805</v>
      </c>
      <c r="K5" s="28">
        <f t="shared" si="3"/>
        <v>0.22930273097650902</v>
      </c>
    </row>
    <row r="6" spans="1:11">
      <c r="A6" s="24">
        <v>2012</v>
      </c>
      <c r="B6" s="25" t="s">
        <v>29</v>
      </c>
      <c r="C6" s="25" t="s">
        <v>13</v>
      </c>
      <c r="D6" s="24">
        <v>6</v>
      </c>
      <c r="E6" s="24">
        <v>15</v>
      </c>
      <c r="F6" s="24">
        <v>0.4</v>
      </c>
      <c r="G6" s="24">
        <v>1474623347.9199998</v>
      </c>
      <c r="H6" s="24">
        <v>2383470586.881</v>
      </c>
      <c r="I6" s="5">
        <v>11312414956.000799</v>
      </c>
      <c r="J6" s="28">
        <f t="shared" si="2"/>
        <v>0.61868745351277277</v>
      </c>
      <c r="K6" s="28">
        <f t="shared" si="3"/>
        <v>0.24747498140510912</v>
      </c>
    </row>
    <row r="7" spans="1:11">
      <c r="A7" s="24">
        <v>2012</v>
      </c>
      <c r="B7" s="25" t="s">
        <v>30</v>
      </c>
      <c r="C7" s="25" t="s">
        <v>10</v>
      </c>
      <c r="D7" s="24">
        <v>7</v>
      </c>
      <c r="E7" s="24">
        <v>9</v>
      </c>
      <c r="F7" s="24">
        <v>0.77777777777777779</v>
      </c>
      <c r="G7" s="24">
        <v>1520776615.5699999</v>
      </c>
      <c r="H7" s="24">
        <v>3108632449.1480999</v>
      </c>
      <c r="I7" s="5">
        <v>11312414956.000799</v>
      </c>
      <c r="J7" s="28">
        <f t="shared" si="2"/>
        <v>0.48921081551045337</v>
      </c>
      <c r="K7" s="28">
        <f t="shared" si="3"/>
        <v>0.38049730095257484</v>
      </c>
    </row>
    <row r="8" spans="1:11">
      <c r="A8" s="24">
        <v>2012</v>
      </c>
      <c r="B8" s="25" t="s">
        <v>31</v>
      </c>
      <c r="C8" s="25" t="s">
        <v>10</v>
      </c>
      <c r="D8" s="24">
        <v>4</v>
      </c>
      <c r="E8" s="24">
        <v>5</v>
      </c>
      <c r="F8" s="24">
        <v>0.8</v>
      </c>
      <c r="G8" s="24">
        <v>412427728.92999995</v>
      </c>
      <c r="H8" s="24">
        <v>3108632449.1480999</v>
      </c>
      <c r="I8" s="5">
        <v>11312414956.000799</v>
      </c>
      <c r="J8" s="28">
        <f t="shared" si="2"/>
        <v>0.13267175701103648</v>
      </c>
      <c r="K8" s="28">
        <f t="shared" si="3"/>
        <v>0.10613740560882919</v>
      </c>
    </row>
    <row r="9" spans="1:11">
      <c r="A9" s="24">
        <v>2012</v>
      </c>
      <c r="B9" s="25" t="s">
        <v>32</v>
      </c>
      <c r="C9" s="25" t="s">
        <v>7</v>
      </c>
      <c r="D9" s="24">
        <v>1</v>
      </c>
      <c r="E9" s="24">
        <v>1</v>
      </c>
      <c r="F9" s="24">
        <v>1</v>
      </c>
      <c r="G9" s="24">
        <v>242057252.78899997</v>
      </c>
      <c r="H9" s="24">
        <v>429774698.03907996</v>
      </c>
      <c r="I9" s="5">
        <v>11312414956.000799</v>
      </c>
      <c r="J9" s="28">
        <f t="shared" si="2"/>
        <v>0.5632189467956753</v>
      </c>
      <c r="K9" s="28">
        <f t="shared" si="3"/>
        <v>0.5632189467956753</v>
      </c>
    </row>
    <row r="10" spans="1:11">
      <c r="A10" s="24">
        <v>2012</v>
      </c>
      <c r="B10" s="25" t="s">
        <v>33</v>
      </c>
      <c r="C10" s="25" t="s">
        <v>7</v>
      </c>
      <c r="D10" s="24">
        <v>5</v>
      </c>
      <c r="E10" s="24">
        <v>6</v>
      </c>
      <c r="F10" s="24">
        <v>0.83333333333333337</v>
      </c>
      <c r="G10" s="24">
        <v>74200117.093799993</v>
      </c>
      <c r="H10" s="24">
        <v>429774698.03907996</v>
      </c>
      <c r="I10" s="5">
        <v>11312414956.000799</v>
      </c>
      <c r="J10" s="28">
        <f t="shared" si="2"/>
        <v>0.17264887261244236</v>
      </c>
      <c r="K10" s="28">
        <f t="shared" si="3"/>
        <v>0.14387406051036863</v>
      </c>
    </row>
    <row r="11" spans="1:11">
      <c r="A11" s="24">
        <v>2012</v>
      </c>
      <c r="B11" s="25" t="s">
        <v>34</v>
      </c>
      <c r="C11" s="25" t="s">
        <v>19</v>
      </c>
      <c r="D11" s="24">
        <v>4</v>
      </c>
      <c r="E11" s="24">
        <v>7</v>
      </c>
      <c r="F11" s="24">
        <v>0.5714285714285714</v>
      </c>
      <c r="G11" s="24">
        <v>119290258.13299999</v>
      </c>
      <c r="H11" s="24">
        <v>474375775.53963</v>
      </c>
      <c r="I11" s="5">
        <v>11312414956.000799</v>
      </c>
      <c r="J11" s="28">
        <f t="shared" si="2"/>
        <v>0.25146785372271674</v>
      </c>
      <c r="K11" s="28">
        <f t="shared" si="3"/>
        <v>0.14369591641298099</v>
      </c>
    </row>
    <row r="12" spans="1:11">
      <c r="A12" s="24">
        <v>2012</v>
      </c>
      <c r="B12" s="25" t="s">
        <v>35</v>
      </c>
      <c r="C12" s="25" t="s">
        <v>17</v>
      </c>
      <c r="D12" s="24">
        <v>1</v>
      </c>
      <c r="E12" s="24">
        <v>4</v>
      </c>
      <c r="F12" s="24">
        <v>0.25</v>
      </c>
      <c r="G12" s="24">
        <v>23483607.011699997</v>
      </c>
      <c r="H12" s="24">
        <v>403354125.10169995</v>
      </c>
      <c r="I12" s="5">
        <v>11312414956.000799</v>
      </c>
      <c r="J12" s="28">
        <f t="shared" si="2"/>
        <v>5.82208177634949E-2</v>
      </c>
      <c r="K12" s="28">
        <f t="shared" si="3"/>
        <v>1.4555204440873725E-2</v>
      </c>
    </row>
    <row r="13" spans="1:11">
      <c r="A13" s="24">
        <v>2012</v>
      </c>
      <c r="B13" s="25" t="s">
        <v>36</v>
      </c>
      <c r="C13" s="25" t="s">
        <v>19</v>
      </c>
      <c r="D13" s="24">
        <v>1</v>
      </c>
      <c r="E13" s="24">
        <v>4</v>
      </c>
      <c r="F13" s="24">
        <v>0.25</v>
      </c>
      <c r="G13" s="24">
        <v>37270004.367199995</v>
      </c>
      <c r="H13" s="24">
        <v>474375775.53963</v>
      </c>
      <c r="I13" s="5">
        <v>11312414956.000799</v>
      </c>
      <c r="J13" s="28">
        <f t="shared" si="2"/>
        <v>7.8566415675006177E-2</v>
      </c>
      <c r="K13" s="28">
        <f t="shared" si="3"/>
        <v>1.9641603918751544E-2</v>
      </c>
    </row>
    <row r="14" spans="1:11">
      <c r="A14" s="24">
        <v>2012</v>
      </c>
      <c r="B14" s="25" t="s">
        <v>37</v>
      </c>
      <c r="C14" s="25" t="s">
        <v>11</v>
      </c>
      <c r="D14" s="24">
        <v>1</v>
      </c>
      <c r="E14" s="24">
        <v>2</v>
      </c>
      <c r="F14" s="24">
        <v>0.5</v>
      </c>
      <c r="G14" s="24">
        <v>83505549.773399994</v>
      </c>
      <c r="H14" s="24">
        <v>1482222099.17172</v>
      </c>
      <c r="I14" s="5">
        <v>11312414956.000799</v>
      </c>
      <c r="J14" s="28">
        <f t="shared" si="2"/>
        <v>5.6338081735566953E-2</v>
      </c>
      <c r="K14" s="28">
        <f t="shared" si="3"/>
        <v>2.8169040867783476E-2</v>
      </c>
    </row>
    <row r="15" spans="1:11">
      <c r="A15" s="24">
        <v>2012</v>
      </c>
      <c r="B15" s="25" t="s">
        <v>38</v>
      </c>
      <c r="C15" s="25" t="s">
        <v>9</v>
      </c>
      <c r="D15" s="24">
        <v>5</v>
      </c>
      <c r="E15" s="24">
        <v>11</v>
      </c>
      <c r="F15" s="24">
        <v>0.45454545454545453</v>
      </c>
      <c r="G15" s="24">
        <v>304241056.43399996</v>
      </c>
      <c r="H15" s="24">
        <v>639834720.23848999</v>
      </c>
      <c r="I15" s="5">
        <v>11312414956.000799</v>
      </c>
      <c r="J15" s="28">
        <f t="shared" si="2"/>
        <v>0.47549944823344081</v>
      </c>
      <c r="K15" s="28">
        <f t="shared" si="3"/>
        <v>0.21613611283338219</v>
      </c>
    </row>
    <row r="16" spans="1:11">
      <c r="A16" s="24">
        <v>2012</v>
      </c>
      <c r="B16" s="25" t="s">
        <v>39</v>
      </c>
      <c r="C16" s="25" t="s">
        <v>9</v>
      </c>
      <c r="D16" s="24">
        <v>3</v>
      </c>
      <c r="E16" s="24">
        <v>4</v>
      </c>
      <c r="F16" s="24">
        <v>0.75</v>
      </c>
      <c r="G16" s="24">
        <v>76561900.441399992</v>
      </c>
      <c r="H16" s="24">
        <v>639834720.23848999</v>
      </c>
      <c r="I16" s="5">
        <v>11312414956.000799</v>
      </c>
      <c r="J16" s="28">
        <f t="shared" si="2"/>
        <v>0.11965887129861059</v>
      </c>
      <c r="K16" s="28">
        <f t="shared" si="3"/>
        <v>8.9744153473957949E-2</v>
      </c>
    </row>
    <row r="17" spans="1:11">
      <c r="A17" s="24">
        <v>2012</v>
      </c>
      <c r="B17" s="25" t="s">
        <v>40</v>
      </c>
      <c r="C17" s="25" t="s">
        <v>9</v>
      </c>
      <c r="D17" s="24">
        <v>1</v>
      </c>
      <c r="E17" s="24">
        <v>4</v>
      </c>
      <c r="F17" s="24">
        <v>0.25</v>
      </c>
      <c r="G17" s="24">
        <v>95301846.343799993</v>
      </c>
      <c r="H17" s="24">
        <v>639834720.23848999</v>
      </c>
      <c r="I17" s="5">
        <v>11312414956.000799</v>
      </c>
      <c r="J17" s="28">
        <f t="shared" si="2"/>
        <v>0.14894760057453194</v>
      </c>
      <c r="K17" s="28">
        <f t="shared" si="3"/>
        <v>3.7236900143632984E-2</v>
      </c>
    </row>
    <row r="18" spans="1:11">
      <c r="A18" s="24">
        <v>2012</v>
      </c>
      <c r="B18" s="25" t="s">
        <v>41</v>
      </c>
      <c r="C18" s="25" t="s">
        <v>11</v>
      </c>
      <c r="D18" s="24">
        <v>2</v>
      </c>
      <c r="E18" s="24">
        <v>3</v>
      </c>
      <c r="F18" s="24">
        <v>0.66666666666666663</v>
      </c>
      <c r="G18" s="24">
        <v>60788917.328099996</v>
      </c>
      <c r="H18" s="24">
        <v>1482222099.17172</v>
      </c>
      <c r="I18" s="5">
        <v>11312414956.000799</v>
      </c>
      <c r="J18" s="28">
        <f t="shared" si="2"/>
        <v>4.1012016594590937E-2</v>
      </c>
      <c r="K18" s="28">
        <f t="shared" si="3"/>
        <v>2.7341344396393956E-2</v>
      </c>
    </row>
    <row r="19" spans="1:11">
      <c r="A19" s="24">
        <v>2012</v>
      </c>
      <c r="B19" s="25" t="s">
        <v>42</v>
      </c>
      <c r="C19" s="25" t="s">
        <v>10</v>
      </c>
      <c r="D19" s="24">
        <v>2</v>
      </c>
      <c r="E19" s="24">
        <v>3</v>
      </c>
      <c r="F19" s="24">
        <v>0.66666666666666663</v>
      </c>
      <c r="G19" s="24">
        <v>342697690.78099996</v>
      </c>
      <c r="H19" s="24">
        <v>3108632449.1480999</v>
      </c>
      <c r="I19" s="5">
        <v>11312414956.000799</v>
      </c>
      <c r="J19" s="28">
        <f t="shared" si="2"/>
        <v>0.11024065932108312</v>
      </c>
      <c r="K19" s="28">
        <f t="shared" si="3"/>
        <v>7.3493772880722077E-2</v>
      </c>
    </row>
    <row r="20" spans="1:11">
      <c r="A20" s="24">
        <v>2012</v>
      </c>
      <c r="B20" s="25" t="s">
        <v>43</v>
      </c>
      <c r="C20" s="25" t="s">
        <v>15</v>
      </c>
      <c r="D20" s="24">
        <v>2</v>
      </c>
      <c r="E20" s="24">
        <v>20</v>
      </c>
      <c r="F20" s="24">
        <v>0.1</v>
      </c>
      <c r="G20" s="24">
        <v>107535918.45299999</v>
      </c>
      <c r="H20" s="24">
        <v>126319506.70305298</v>
      </c>
      <c r="I20" s="5">
        <v>11312414956.000799</v>
      </c>
      <c r="J20" s="28">
        <f t="shared" si="2"/>
        <v>0.8513009689452895</v>
      </c>
      <c r="K20" s="28">
        <f t="shared" si="3"/>
        <v>8.5130096894528953E-2</v>
      </c>
    </row>
    <row r="21" spans="1:11">
      <c r="A21" s="24">
        <v>2012</v>
      </c>
      <c r="B21" s="25" t="s">
        <v>44</v>
      </c>
      <c r="C21" s="25" t="s">
        <v>15</v>
      </c>
      <c r="D21" s="24">
        <v>1</v>
      </c>
      <c r="E21" s="24">
        <v>1</v>
      </c>
      <c r="F21" s="24">
        <v>1</v>
      </c>
      <c r="G21" s="24">
        <v>4408621.7734399997</v>
      </c>
      <c r="H21" s="24">
        <v>126319506.70305298</v>
      </c>
      <c r="I21" s="5">
        <v>11312414956.000799</v>
      </c>
      <c r="J21" s="28">
        <f t="shared" si="2"/>
        <v>3.4900561983697558E-2</v>
      </c>
      <c r="K21" s="28">
        <f t="shared" si="3"/>
        <v>3.4900561983697558E-2</v>
      </c>
    </row>
    <row r="22" spans="1:11">
      <c r="A22" s="24">
        <v>2012</v>
      </c>
      <c r="B22" s="25" t="s">
        <v>45</v>
      </c>
      <c r="C22" s="25" t="s">
        <v>21</v>
      </c>
      <c r="D22" s="24">
        <v>2</v>
      </c>
      <c r="E22" s="24">
        <v>2</v>
      </c>
      <c r="F22" s="24">
        <v>1</v>
      </c>
      <c r="G22" s="24">
        <v>14093806.519499999</v>
      </c>
      <c r="H22" s="24">
        <v>210559413.48828</v>
      </c>
      <c r="I22" s="5">
        <v>11312414956.000799</v>
      </c>
      <c r="J22" s="28">
        <f t="shared" si="2"/>
        <v>6.6935057834801942E-2</v>
      </c>
      <c r="K22" s="28">
        <f t="shared" si="3"/>
        <v>6.6935057834801942E-2</v>
      </c>
    </row>
    <row r="23" spans="1:11">
      <c r="A23" s="24">
        <v>2012</v>
      </c>
      <c r="B23" s="25" t="s">
        <v>46</v>
      </c>
      <c r="C23" s="25" t="s">
        <v>21</v>
      </c>
      <c r="D23" s="24">
        <v>1</v>
      </c>
      <c r="E23" s="24">
        <v>1</v>
      </c>
      <c r="F23" s="24">
        <v>1</v>
      </c>
      <c r="G23" s="24">
        <v>16225978.5703</v>
      </c>
      <c r="H23" s="24">
        <v>210559413.48828</v>
      </c>
      <c r="I23" s="5">
        <v>11312414956.000799</v>
      </c>
      <c r="J23" s="28">
        <f t="shared" si="2"/>
        <v>7.7061283091022476E-2</v>
      </c>
      <c r="K23" s="28">
        <f t="shared" si="3"/>
        <v>7.7061283091022476E-2</v>
      </c>
    </row>
    <row r="24" spans="1:11">
      <c r="A24" s="24">
        <v>2012</v>
      </c>
      <c r="B24" s="25" t="s">
        <v>47</v>
      </c>
      <c r="C24" s="25" t="s">
        <v>11</v>
      </c>
      <c r="D24" s="24">
        <v>2</v>
      </c>
      <c r="E24" s="24">
        <v>2</v>
      </c>
      <c r="F24" s="24">
        <v>1</v>
      </c>
      <c r="G24" s="24">
        <v>190859307.45699999</v>
      </c>
      <c r="H24" s="24">
        <v>1482222099.17172</v>
      </c>
      <c r="I24" s="5">
        <v>11312414956.000799</v>
      </c>
      <c r="J24" s="28">
        <f t="shared" si="2"/>
        <v>0.12876566039843421</v>
      </c>
      <c r="K24" s="28">
        <f t="shared" si="3"/>
        <v>0.12876566039843421</v>
      </c>
    </row>
    <row r="25" spans="1:11">
      <c r="A25" s="24">
        <v>2012</v>
      </c>
      <c r="B25" s="25" t="s">
        <v>48</v>
      </c>
      <c r="C25" s="25" t="s">
        <v>16</v>
      </c>
      <c r="D25" s="24">
        <v>2</v>
      </c>
      <c r="E25" s="24">
        <v>20</v>
      </c>
      <c r="F25" s="24">
        <v>0.1</v>
      </c>
      <c r="G25" s="24">
        <v>887864652.61199999</v>
      </c>
      <c r="H25" s="24">
        <v>1267659855.3538802</v>
      </c>
      <c r="I25" s="5">
        <v>11312414956.000799</v>
      </c>
      <c r="J25" s="28">
        <f t="shared" si="2"/>
        <v>0.70039659997290327</v>
      </c>
      <c r="K25" s="28">
        <f t="shared" si="3"/>
        <v>7.0039659997290324E-2</v>
      </c>
    </row>
    <row r="26" spans="1:11">
      <c r="A26" s="24">
        <v>2012</v>
      </c>
      <c r="B26" s="25" t="s">
        <v>49</v>
      </c>
      <c r="C26" s="25" t="s">
        <v>16</v>
      </c>
      <c r="D26" s="24">
        <v>1</v>
      </c>
      <c r="E26" s="24">
        <v>2</v>
      </c>
      <c r="F26" s="24">
        <v>0.5</v>
      </c>
      <c r="G26" s="24">
        <v>150435099.57499999</v>
      </c>
      <c r="H26" s="24">
        <v>1267659855.3538802</v>
      </c>
      <c r="I26" s="5">
        <v>11312414956.000799</v>
      </c>
      <c r="J26" s="28">
        <f t="shared" si="2"/>
        <v>0.11867150240630164</v>
      </c>
      <c r="K26" s="28">
        <f t="shared" si="3"/>
        <v>5.9335751203150822E-2</v>
      </c>
    </row>
    <row r="27" spans="1:11">
      <c r="A27" s="24">
        <v>2012</v>
      </c>
      <c r="B27" s="25" t="s">
        <v>50</v>
      </c>
      <c r="C27" s="25" t="s">
        <v>17</v>
      </c>
      <c r="D27" s="24">
        <v>6</v>
      </c>
      <c r="E27" s="24">
        <v>18</v>
      </c>
      <c r="F27" s="24">
        <v>0.33333333333333331</v>
      </c>
      <c r="G27" s="24">
        <v>323830678.46499997</v>
      </c>
      <c r="H27" s="24">
        <v>403354125.10169995</v>
      </c>
      <c r="I27" s="5">
        <v>11312414956.000799</v>
      </c>
      <c r="J27" s="28">
        <f t="shared" si="2"/>
        <v>0.80284459315582979</v>
      </c>
      <c r="K27" s="28">
        <f t="shared" si="3"/>
        <v>0.2676148643852766</v>
      </c>
    </row>
    <row r="28" spans="1:11">
      <c r="A28" s="24">
        <v>2012</v>
      </c>
      <c r="B28" s="25" t="s">
        <v>51</v>
      </c>
      <c r="C28" s="25" t="s">
        <v>19</v>
      </c>
      <c r="D28" s="24">
        <v>1</v>
      </c>
      <c r="E28" s="24">
        <v>2</v>
      </c>
      <c r="F28" s="24">
        <v>0.5</v>
      </c>
      <c r="G28" s="24">
        <v>33085712.164099999</v>
      </c>
      <c r="H28" s="24">
        <v>474375775.53963</v>
      </c>
      <c r="I28" s="5">
        <v>11312414956.000799</v>
      </c>
      <c r="J28" s="28">
        <f t="shared" si="2"/>
        <v>6.9745787770176676E-2</v>
      </c>
      <c r="K28" s="28">
        <f t="shared" si="3"/>
        <v>3.4872893885088338E-2</v>
      </c>
    </row>
    <row r="29" spans="1:11">
      <c r="A29" s="24">
        <v>2012</v>
      </c>
      <c r="B29" s="25" t="s">
        <v>52</v>
      </c>
      <c r="C29" s="25" t="s">
        <v>8</v>
      </c>
      <c r="D29" s="24">
        <v>1</v>
      </c>
      <c r="E29" s="24">
        <v>1</v>
      </c>
      <c r="F29" s="24">
        <v>1</v>
      </c>
      <c r="G29" s="24">
        <v>8392958.1796899997</v>
      </c>
      <c r="H29" s="24">
        <v>47077819.796849981</v>
      </c>
      <c r="I29" s="5">
        <v>11312414956.000799</v>
      </c>
      <c r="J29" s="28">
        <f t="shared" si="2"/>
        <v>0.17827839555670291</v>
      </c>
      <c r="K29" s="28">
        <f t="shared" si="3"/>
        <v>0.17827839555670291</v>
      </c>
    </row>
    <row r="30" spans="1:11">
      <c r="A30" s="24">
        <v>2012</v>
      </c>
      <c r="B30" s="25" t="s">
        <v>53</v>
      </c>
      <c r="C30" s="25" t="s">
        <v>12</v>
      </c>
      <c r="D30" s="24">
        <v>1</v>
      </c>
      <c r="E30" s="24">
        <v>5</v>
      </c>
      <c r="F30" s="24">
        <v>0.2</v>
      </c>
      <c r="G30" s="24">
        <v>23980380.960899998</v>
      </c>
      <c r="H30" s="24">
        <v>100312947.02345</v>
      </c>
      <c r="I30" s="5">
        <v>11312414956.000799</v>
      </c>
      <c r="J30" s="28">
        <f t="shared" si="2"/>
        <v>0.23905569193669629</v>
      </c>
      <c r="K30" s="28">
        <f t="shared" si="3"/>
        <v>4.7811138387339261E-2</v>
      </c>
    </row>
    <row r="31" spans="1:11">
      <c r="A31" s="24">
        <v>2012</v>
      </c>
      <c r="B31" s="25" t="s">
        <v>54</v>
      </c>
      <c r="C31" s="25" t="s">
        <v>11</v>
      </c>
      <c r="D31" s="24">
        <v>3</v>
      </c>
      <c r="E31" s="24">
        <v>3</v>
      </c>
      <c r="F31" s="24">
        <v>1</v>
      </c>
      <c r="G31" s="24">
        <v>897925884.8319999</v>
      </c>
      <c r="H31" s="24">
        <v>1482222099.17172</v>
      </c>
      <c r="I31" s="5">
        <v>11312414956.000799</v>
      </c>
      <c r="J31" s="28">
        <f t="shared" si="2"/>
        <v>0.60579712401654884</v>
      </c>
      <c r="K31" s="28">
        <f t="shared" si="3"/>
        <v>0.60579712401654884</v>
      </c>
    </row>
    <row r="32" spans="1:11">
      <c r="A32" s="24">
        <v>2012</v>
      </c>
      <c r="B32" s="25" t="s">
        <v>55</v>
      </c>
      <c r="C32" s="25" t="s">
        <v>12</v>
      </c>
      <c r="D32" s="24">
        <v>2</v>
      </c>
      <c r="E32" s="24">
        <v>3</v>
      </c>
      <c r="F32" s="24">
        <v>0.66666666666666663</v>
      </c>
      <c r="G32" s="24">
        <v>11303988.773399999</v>
      </c>
      <c r="H32" s="24">
        <v>100312947.02345</v>
      </c>
      <c r="I32" s="5">
        <v>11312414956.000799</v>
      </c>
      <c r="J32" s="28">
        <f t="shared" si="2"/>
        <v>0.11268723638193466</v>
      </c>
      <c r="K32" s="28">
        <f t="shared" si="3"/>
        <v>7.5124824254623107E-2</v>
      </c>
    </row>
    <row r="33" spans="1:11">
      <c r="A33" s="24">
        <v>2012</v>
      </c>
      <c r="B33" s="25" t="s">
        <v>56</v>
      </c>
      <c r="C33" s="25" t="s">
        <v>21</v>
      </c>
      <c r="D33" s="24">
        <v>4</v>
      </c>
      <c r="E33" s="24">
        <v>9</v>
      </c>
      <c r="F33" s="24">
        <v>0.44444444444444442</v>
      </c>
      <c r="G33" s="24">
        <v>94592514.691399992</v>
      </c>
      <c r="H33" s="24">
        <v>210559413.48828</v>
      </c>
      <c r="I33" s="5">
        <v>11312414956.000799</v>
      </c>
      <c r="J33" s="28">
        <f t="shared" si="2"/>
        <v>0.44924381733550528</v>
      </c>
      <c r="K33" s="28">
        <f t="shared" si="3"/>
        <v>0.19966391881578011</v>
      </c>
    </row>
    <row r="34" spans="1:11">
      <c r="A34" s="24">
        <v>2012</v>
      </c>
      <c r="B34" s="25" t="s">
        <v>57</v>
      </c>
      <c r="C34" s="25" t="s">
        <v>21</v>
      </c>
      <c r="D34" s="24">
        <v>4</v>
      </c>
      <c r="E34" s="24">
        <v>11</v>
      </c>
      <c r="F34" s="24">
        <v>0.36363636363636365</v>
      </c>
      <c r="G34" s="24">
        <v>68414731.218799993</v>
      </c>
      <c r="H34" s="24">
        <v>210559413.48828</v>
      </c>
      <c r="I34" s="5">
        <v>11312414956.000799</v>
      </c>
      <c r="J34" s="28">
        <f t="shared" si="2"/>
        <v>0.32491889146817005</v>
      </c>
      <c r="K34" s="28">
        <f t="shared" si="3"/>
        <v>0.11815232417024366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Q28"/>
  <sheetViews>
    <sheetView workbookViewId="0">
      <selection activeCell="K1" sqref="K1:P18"/>
    </sheetView>
  </sheetViews>
  <sheetFormatPr defaultRowHeight="15"/>
  <sheetData>
    <row r="1" spans="1:251" s="9" customFormat="1" ht="29.25">
      <c r="A1" s="31" t="s">
        <v>1</v>
      </c>
      <c r="B1" s="31" t="s">
        <v>18</v>
      </c>
      <c r="C1" s="31" t="s">
        <v>13</v>
      </c>
      <c r="D1" s="31" t="s">
        <v>10</v>
      </c>
      <c r="E1" s="31" t="s">
        <v>8</v>
      </c>
      <c r="F1" s="31" t="s">
        <v>9</v>
      </c>
      <c r="G1" s="31" t="s">
        <v>17</v>
      </c>
      <c r="H1" s="31" t="s">
        <v>11</v>
      </c>
      <c r="I1" s="31" t="s">
        <v>12</v>
      </c>
      <c r="J1" s="31" t="s">
        <v>21</v>
      </c>
      <c r="K1" s="31" t="s">
        <v>14</v>
      </c>
      <c r="L1" s="31" t="s">
        <v>15</v>
      </c>
      <c r="M1" s="31" t="s">
        <v>16</v>
      </c>
      <c r="N1" s="31" t="s">
        <v>7</v>
      </c>
      <c r="O1" s="31" t="s">
        <v>19</v>
      </c>
      <c r="P1" s="31" t="s">
        <v>20</v>
      </c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</row>
    <row r="2" spans="1:251">
      <c r="A2" s="29">
        <v>1996</v>
      </c>
      <c r="B2" s="29">
        <v>65.38</v>
      </c>
      <c r="C2" s="29">
        <v>12.5</v>
      </c>
      <c r="D2" s="29">
        <v>76.19</v>
      </c>
      <c r="E2" s="30"/>
      <c r="F2" s="29">
        <v>80</v>
      </c>
      <c r="G2" s="29">
        <v>52</v>
      </c>
      <c r="H2" s="29">
        <v>66.67</v>
      </c>
      <c r="I2" s="29">
        <v>55.56</v>
      </c>
      <c r="J2" s="29">
        <v>40.909999999999997</v>
      </c>
      <c r="K2" s="29">
        <v>33.33</v>
      </c>
      <c r="L2" s="29">
        <v>52</v>
      </c>
      <c r="M2" s="29">
        <v>40</v>
      </c>
      <c r="N2" s="29">
        <v>77.78</v>
      </c>
      <c r="O2" s="29">
        <v>58.33</v>
      </c>
      <c r="P2" s="29">
        <v>50</v>
      </c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</row>
    <row r="3" spans="1:251">
      <c r="A3" s="29">
        <v>1997</v>
      </c>
      <c r="B3" s="29">
        <v>70.83</v>
      </c>
      <c r="C3" s="29">
        <v>36.36</v>
      </c>
      <c r="D3" s="29">
        <v>65</v>
      </c>
      <c r="E3" s="30"/>
      <c r="F3" s="29">
        <v>44</v>
      </c>
      <c r="G3" s="29">
        <v>40</v>
      </c>
      <c r="H3" s="29">
        <v>78.95</v>
      </c>
      <c r="I3" s="29">
        <v>50</v>
      </c>
      <c r="J3" s="29">
        <v>42.31</v>
      </c>
      <c r="K3" s="29">
        <v>55.56</v>
      </c>
      <c r="L3" s="29">
        <v>72</v>
      </c>
      <c r="M3" s="29">
        <v>32</v>
      </c>
      <c r="N3" s="29">
        <v>80</v>
      </c>
      <c r="O3" s="29">
        <v>33.33</v>
      </c>
      <c r="P3" s="29">
        <v>50</v>
      </c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</row>
    <row r="4" spans="1:251">
      <c r="A4" s="29">
        <v>1998</v>
      </c>
      <c r="B4" s="29">
        <v>54.17</v>
      </c>
      <c r="C4" s="29">
        <v>12.5</v>
      </c>
      <c r="D4" s="29">
        <v>82.35</v>
      </c>
      <c r="E4" s="30"/>
      <c r="F4" s="29">
        <v>32</v>
      </c>
      <c r="G4" s="29">
        <v>40</v>
      </c>
      <c r="H4" s="29">
        <v>68.180000000000007</v>
      </c>
      <c r="I4" s="29">
        <v>50</v>
      </c>
      <c r="J4" s="29">
        <v>48</v>
      </c>
      <c r="K4" s="29">
        <v>50</v>
      </c>
      <c r="L4" s="29">
        <v>52</v>
      </c>
      <c r="M4" s="29">
        <v>8</v>
      </c>
      <c r="N4" s="29">
        <v>28.57</v>
      </c>
      <c r="O4" s="29">
        <v>57.14</v>
      </c>
      <c r="P4" s="29">
        <v>80</v>
      </c>
    </row>
    <row r="5" spans="1:251">
      <c r="A5" s="29">
        <v>1999</v>
      </c>
      <c r="B5" s="29">
        <v>64</v>
      </c>
      <c r="C5" s="29">
        <v>57.89</v>
      </c>
      <c r="D5" s="29">
        <v>73.680000000000007</v>
      </c>
      <c r="E5" s="29">
        <v>50</v>
      </c>
      <c r="F5" s="29">
        <v>47.83</v>
      </c>
      <c r="G5" s="29">
        <v>28</v>
      </c>
      <c r="H5" s="29">
        <v>52.63</v>
      </c>
      <c r="I5" s="29">
        <v>60</v>
      </c>
      <c r="J5" s="29">
        <v>32</v>
      </c>
      <c r="K5" s="29">
        <v>16.670000000000002</v>
      </c>
      <c r="L5" s="29">
        <v>68</v>
      </c>
      <c r="M5" s="29">
        <v>28</v>
      </c>
      <c r="N5" s="29">
        <v>50</v>
      </c>
      <c r="O5" s="29">
        <v>30.77</v>
      </c>
      <c r="P5" s="29">
        <v>50</v>
      </c>
    </row>
    <row r="6" spans="1:251">
      <c r="A6" s="29">
        <v>2000</v>
      </c>
      <c r="B6" s="29">
        <v>73.91</v>
      </c>
      <c r="C6" s="29">
        <v>25</v>
      </c>
      <c r="D6" s="29">
        <v>88.24</v>
      </c>
      <c r="E6" s="29">
        <v>100</v>
      </c>
      <c r="F6" s="29">
        <v>79.17</v>
      </c>
      <c r="G6" s="29">
        <v>24</v>
      </c>
      <c r="H6" s="29">
        <v>51.85</v>
      </c>
      <c r="I6" s="29">
        <v>40</v>
      </c>
      <c r="J6" s="29">
        <v>64</v>
      </c>
      <c r="K6" s="29">
        <v>0</v>
      </c>
      <c r="L6" s="29">
        <v>32</v>
      </c>
      <c r="M6" s="29">
        <v>32</v>
      </c>
      <c r="N6" s="29">
        <v>28.57</v>
      </c>
      <c r="O6" s="29">
        <v>57.14</v>
      </c>
      <c r="P6" s="29">
        <v>62.5</v>
      </c>
    </row>
    <row r="7" spans="1:251">
      <c r="A7" s="29">
        <v>2001</v>
      </c>
      <c r="B7" s="29">
        <v>75</v>
      </c>
      <c r="C7" s="29">
        <v>56.25</v>
      </c>
      <c r="D7" s="29">
        <v>65</v>
      </c>
      <c r="E7" s="29">
        <v>30.19</v>
      </c>
      <c r="F7" s="29">
        <v>40.909999999999997</v>
      </c>
      <c r="G7" s="29">
        <v>60</v>
      </c>
      <c r="H7" s="29">
        <v>61.11</v>
      </c>
      <c r="I7" s="29">
        <v>61.54</v>
      </c>
      <c r="J7" s="29">
        <v>24</v>
      </c>
      <c r="K7" s="29">
        <v>66.67</v>
      </c>
      <c r="L7" s="29">
        <v>28</v>
      </c>
      <c r="M7" s="29">
        <v>20</v>
      </c>
      <c r="N7" s="29">
        <v>44.44</v>
      </c>
      <c r="O7" s="29">
        <v>46.15</v>
      </c>
      <c r="P7" s="29">
        <v>0</v>
      </c>
    </row>
    <row r="8" spans="1:251">
      <c r="A8" s="29">
        <v>2002</v>
      </c>
      <c r="B8" s="29">
        <v>68</v>
      </c>
      <c r="C8" s="29">
        <v>30.77</v>
      </c>
      <c r="D8" s="29">
        <v>75</v>
      </c>
      <c r="E8" s="29">
        <v>39.29</v>
      </c>
      <c r="F8" s="29">
        <v>63.64</v>
      </c>
      <c r="G8" s="29">
        <v>56</v>
      </c>
      <c r="H8" s="29">
        <v>45.83</v>
      </c>
      <c r="I8" s="29">
        <v>28.57</v>
      </c>
      <c r="J8" s="29">
        <v>64</v>
      </c>
      <c r="K8" s="29">
        <v>27.27</v>
      </c>
      <c r="L8" s="29">
        <v>36</v>
      </c>
      <c r="M8" s="29">
        <v>28</v>
      </c>
      <c r="N8" s="29">
        <v>55.56</v>
      </c>
      <c r="O8" s="29">
        <v>61.54</v>
      </c>
      <c r="P8" s="29">
        <v>57.14</v>
      </c>
    </row>
    <row r="9" spans="1:251">
      <c r="A9" s="29">
        <v>2003</v>
      </c>
      <c r="B9" s="29">
        <v>54.17</v>
      </c>
      <c r="C9" s="29">
        <v>33.33</v>
      </c>
      <c r="D9" s="29">
        <v>55.56</v>
      </c>
      <c r="E9" s="29">
        <v>22.22</v>
      </c>
      <c r="F9" s="29">
        <v>34.78</v>
      </c>
      <c r="G9" s="29">
        <v>48</v>
      </c>
      <c r="H9" s="29">
        <v>54.17</v>
      </c>
      <c r="I9" s="29">
        <v>18.18</v>
      </c>
      <c r="J9" s="29">
        <v>16</v>
      </c>
      <c r="K9" s="29">
        <v>55.56</v>
      </c>
      <c r="L9" s="29">
        <v>24</v>
      </c>
      <c r="M9" s="29">
        <v>20</v>
      </c>
      <c r="N9" s="29">
        <v>28.57</v>
      </c>
      <c r="O9" s="29">
        <v>27.27</v>
      </c>
      <c r="P9" s="29">
        <v>66.67</v>
      </c>
    </row>
    <row r="10" spans="1:251">
      <c r="A10" s="29">
        <v>2004</v>
      </c>
      <c r="B10" s="29">
        <v>66.67</v>
      </c>
      <c r="C10" s="29">
        <v>43.75</v>
      </c>
      <c r="D10" s="29">
        <v>70</v>
      </c>
      <c r="E10" s="29">
        <v>14.29</v>
      </c>
      <c r="F10" s="29">
        <v>59.09</v>
      </c>
      <c r="G10" s="29">
        <v>52</v>
      </c>
      <c r="H10" s="29">
        <v>61.9</v>
      </c>
      <c r="I10" s="29">
        <v>30</v>
      </c>
      <c r="J10" s="29">
        <v>52</v>
      </c>
      <c r="K10" s="29">
        <v>25</v>
      </c>
      <c r="L10" s="29">
        <v>36</v>
      </c>
      <c r="M10" s="29">
        <v>36</v>
      </c>
      <c r="N10" s="29">
        <v>70</v>
      </c>
      <c r="O10" s="29">
        <v>55.56</v>
      </c>
      <c r="P10" s="29">
        <v>100</v>
      </c>
    </row>
    <row r="11" spans="1:251">
      <c r="A11" s="29">
        <v>2005</v>
      </c>
      <c r="B11" s="29">
        <v>96</v>
      </c>
      <c r="C11" s="29">
        <v>15.79</v>
      </c>
      <c r="D11" s="29">
        <v>50</v>
      </c>
      <c r="E11" s="29">
        <v>21.43</v>
      </c>
      <c r="F11" s="29">
        <v>61.29</v>
      </c>
      <c r="G11" s="29">
        <v>12.9</v>
      </c>
      <c r="H11" s="29">
        <v>56.25</v>
      </c>
      <c r="I11" s="29">
        <v>50</v>
      </c>
      <c r="J11" s="29">
        <v>30.77</v>
      </c>
      <c r="K11" s="29">
        <v>29.41</v>
      </c>
      <c r="L11" s="29">
        <v>28</v>
      </c>
      <c r="M11" s="29">
        <v>12</v>
      </c>
      <c r="N11" s="29">
        <v>75</v>
      </c>
      <c r="O11" s="29">
        <v>56.25</v>
      </c>
      <c r="P11" s="30"/>
    </row>
    <row r="12" spans="1:251">
      <c r="A12" s="29">
        <v>2006</v>
      </c>
      <c r="B12" s="29">
        <v>68</v>
      </c>
      <c r="C12" s="29">
        <v>31.58</v>
      </c>
      <c r="D12" s="29">
        <v>61.11</v>
      </c>
      <c r="E12" s="29">
        <v>19.23</v>
      </c>
      <c r="F12" s="29">
        <v>37.21</v>
      </c>
      <c r="G12" s="29">
        <v>30</v>
      </c>
      <c r="H12" s="29">
        <v>76.92</v>
      </c>
      <c r="I12" s="29">
        <v>14.29</v>
      </c>
      <c r="J12" s="29">
        <v>44.12</v>
      </c>
      <c r="K12" s="29">
        <v>14.29</v>
      </c>
      <c r="L12" s="29">
        <v>20</v>
      </c>
      <c r="M12" s="29">
        <v>12.5</v>
      </c>
      <c r="N12" s="29">
        <v>12.5</v>
      </c>
      <c r="O12" s="29">
        <v>36.840000000000003</v>
      </c>
      <c r="P12" s="29">
        <v>25</v>
      </c>
    </row>
    <row r="13" spans="1:251">
      <c r="A13" s="29">
        <v>2007</v>
      </c>
      <c r="B13" s="29">
        <v>72</v>
      </c>
      <c r="C13" s="29">
        <v>11.11</v>
      </c>
      <c r="D13" s="29">
        <v>54.55</v>
      </c>
      <c r="E13" s="29">
        <v>30.77</v>
      </c>
      <c r="F13" s="29">
        <v>27.59</v>
      </c>
      <c r="G13" s="29">
        <v>10.34</v>
      </c>
      <c r="H13" s="29">
        <v>38.1</v>
      </c>
      <c r="I13" s="29">
        <v>10</v>
      </c>
      <c r="J13" s="29">
        <v>22.22</v>
      </c>
      <c r="K13" s="29">
        <v>83.33</v>
      </c>
      <c r="L13" s="29">
        <v>28</v>
      </c>
      <c r="M13" s="29">
        <v>19.350000000000001</v>
      </c>
      <c r="N13" s="29">
        <v>55.56</v>
      </c>
      <c r="O13" s="29">
        <v>16.670000000000002</v>
      </c>
      <c r="P13" s="29">
        <v>77.78</v>
      </c>
    </row>
    <row r="14" spans="1:251">
      <c r="A14" s="29">
        <v>2008</v>
      </c>
      <c r="B14" s="29">
        <v>52</v>
      </c>
      <c r="C14" s="29">
        <v>44.44</v>
      </c>
      <c r="D14" s="29">
        <v>44.83</v>
      </c>
      <c r="E14" s="29">
        <v>0</v>
      </c>
      <c r="F14" s="29">
        <v>21.43</v>
      </c>
      <c r="G14" s="29">
        <v>25</v>
      </c>
      <c r="H14" s="29">
        <v>54.17</v>
      </c>
      <c r="I14" s="29">
        <v>16.670000000000002</v>
      </c>
      <c r="J14" s="29">
        <v>32.14</v>
      </c>
      <c r="K14" s="29">
        <v>37.5</v>
      </c>
      <c r="L14" s="29">
        <v>28</v>
      </c>
      <c r="M14" s="29">
        <v>41.94</v>
      </c>
      <c r="N14" s="29">
        <v>20</v>
      </c>
      <c r="O14" s="29">
        <v>27.27</v>
      </c>
      <c r="P14" s="29">
        <v>90</v>
      </c>
    </row>
    <row r="15" spans="1:251">
      <c r="A15" s="29">
        <v>2009</v>
      </c>
      <c r="B15" s="29">
        <v>84</v>
      </c>
      <c r="C15" s="29">
        <v>50</v>
      </c>
      <c r="D15" s="29">
        <v>85</v>
      </c>
      <c r="E15" s="30"/>
      <c r="F15" s="29">
        <v>34.78</v>
      </c>
      <c r="G15" s="29">
        <v>28</v>
      </c>
      <c r="H15" s="29">
        <v>41.67</v>
      </c>
      <c r="I15" s="29">
        <v>33.33</v>
      </c>
      <c r="J15" s="29">
        <v>48</v>
      </c>
      <c r="K15" s="29">
        <v>54.55</v>
      </c>
      <c r="L15" s="29">
        <v>16</v>
      </c>
      <c r="M15" s="29">
        <v>44</v>
      </c>
      <c r="N15" s="29">
        <v>37.5</v>
      </c>
      <c r="O15" s="29">
        <v>45.45</v>
      </c>
      <c r="P15" s="29">
        <v>75</v>
      </c>
    </row>
    <row r="16" spans="1:251">
      <c r="A16" s="29">
        <v>2010</v>
      </c>
      <c r="B16" s="29">
        <v>75</v>
      </c>
      <c r="C16" s="29">
        <v>21.43</v>
      </c>
      <c r="D16" s="29">
        <v>71.430000000000007</v>
      </c>
      <c r="E16" s="30"/>
      <c r="F16" s="29">
        <v>60</v>
      </c>
      <c r="G16" s="29">
        <v>23.08</v>
      </c>
      <c r="H16" s="29">
        <v>50</v>
      </c>
      <c r="I16" s="29">
        <v>0</v>
      </c>
      <c r="J16" s="29">
        <v>44</v>
      </c>
      <c r="K16" s="29">
        <v>41.67</v>
      </c>
      <c r="L16" s="29">
        <v>24</v>
      </c>
      <c r="M16" s="29">
        <v>32</v>
      </c>
      <c r="N16" s="29">
        <v>25</v>
      </c>
      <c r="O16" s="29">
        <v>29.41</v>
      </c>
      <c r="P16" s="29">
        <v>25</v>
      </c>
    </row>
    <row r="17" spans="1:16">
      <c r="A17" s="29">
        <v>2011</v>
      </c>
      <c r="B17" s="29">
        <v>73.08</v>
      </c>
      <c r="C17" s="29">
        <v>26.67</v>
      </c>
      <c r="D17" s="29">
        <v>72.73</v>
      </c>
      <c r="E17" s="29">
        <v>0</v>
      </c>
      <c r="F17" s="29">
        <v>18.18</v>
      </c>
      <c r="G17" s="29">
        <v>24</v>
      </c>
      <c r="H17" s="29">
        <v>27.78</v>
      </c>
      <c r="I17" s="29">
        <v>75</v>
      </c>
      <c r="J17" s="29">
        <v>32</v>
      </c>
      <c r="K17" s="29">
        <v>50</v>
      </c>
      <c r="L17" s="29">
        <v>32</v>
      </c>
      <c r="M17" s="29">
        <v>16</v>
      </c>
      <c r="N17" s="29">
        <v>62.5</v>
      </c>
      <c r="O17" s="29">
        <v>66.67</v>
      </c>
      <c r="P17" s="29">
        <v>50</v>
      </c>
    </row>
    <row r="18" spans="1:16">
      <c r="A18" s="29">
        <v>2012</v>
      </c>
      <c r="B18" s="29">
        <v>62.5</v>
      </c>
      <c r="C18" s="29">
        <v>21.4</v>
      </c>
      <c r="D18" s="29">
        <v>76.5</v>
      </c>
      <c r="E18" s="29">
        <v>50</v>
      </c>
      <c r="F18" s="29">
        <v>39.1</v>
      </c>
      <c r="G18" s="29">
        <v>28</v>
      </c>
      <c r="H18" s="29">
        <v>80.400000000000006</v>
      </c>
      <c r="I18" s="29">
        <v>20</v>
      </c>
      <c r="J18" s="29">
        <v>44</v>
      </c>
      <c r="K18" s="29">
        <v>0</v>
      </c>
      <c r="L18" s="29">
        <v>12</v>
      </c>
      <c r="M18" s="29">
        <v>12</v>
      </c>
      <c r="N18" s="29">
        <v>83.3</v>
      </c>
      <c r="O18" s="29">
        <v>20.9</v>
      </c>
      <c r="P18" s="29">
        <v>20</v>
      </c>
    </row>
    <row r="20" spans="1:16">
      <c r="A20" s="5"/>
      <c r="B20" s="5"/>
      <c r="C20" s="5"/>
      <c r="D20" s="5"/>
    </row>
    <row r="21" spans="1:16">
      <c r="A21" s="5"/>
      <c r="B21" s="5"/>
      <c r="C21" s="5"/>
      <c r="D21" s="8"/>
    </row>
    <row r="22" spans="1:16">
      <c r="A22" s="5"/>
      <c r="B22" s="5"/>
      <c r="C22" s="5"/>
      <c r="D22" s="7"/>
    </row>
    <row r="23" spans="1:16">
      <c r="A23" s="5"/>
      <c r="B23" s="5"/>
      <c r="C23" s="5"/>
      <c r="D23" s="7"/>
    </row>
    <row r="24" spans="1:16">
      <c r="A24" s="5"/>
      <c r="B24" s="5"/>
      <c r="C24" s="5"/>
      <c r="D24" s="8"/>
    </row>
    <row r="25" spans="1:16">
      <c r="A25" s="5"/>
      <c r="B25" s="5"/>
      <c r="C25" s="5"/>
      <c r="D25" s="8"/>
    </row>
    <row r="26" spans="1:16">
      <c r="A26" s="5"/>
      <c r="B26" s="5"/>
      <c r="C26" s="5"/>
      <c r="D26" s="8"/>
    </row>
    <row r="27" spans="1:16">
      <c r="A27" s="5"/>
      <c r="B27" s="5"/>
      <c r="C27" s="5"/>
      <c r="D27" s="8"/>
    </row>
    <row r="28" spans="1:16">
      <c r="A28" s="5"/>
      <c r="B28" s="5"/>
      <c r="C28" s="5"/>
      <c r="D28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Charts</vt:lpstr>
      </vt:variant>
      <vt:variant>
        <vt:i4>4</vt:i4>
      </vt:variant>
    </vt:vector>
  </HeadingPairs>
  <TitlesOfParts>
    <vt:vector size="10" baseType="lpstr">
      <vt:lpstr>raw_data</vt:lpstr>
      <vt:lpstr>bay_wide</vt:lpstr>
      <vt:lpstr>area_results</vt:lpstr>
      <vt:lpstr>by_trib</vt:lpstr>
      <vt:lpstr>segment_results</vt:lpstr>
      <vt:lpstr>by_trib_graphing</vt:lpstr>
      <vt:lpstr>baywide_annual</vt:lpstr>
      <vt:lpstr>mainstem_graph</vt:lpstr>
      <vt:lpstr>va_trib_chart</vt:lpstr>
      <vt:lpstr>md_trib_chart</vt:lpstr>
    </vt:vector>
  </TitlesOfParts>
  <Company>U.S. EPA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jjohnson</dc:creator>
  <cp:lastModifiedBy>jjohnson</cp:lastModifiedBy>
  <cp:lastPrinted>2013-03-07T13:21:19Z</cp:lastPrinted>
  <dcterms:created xsi:type="dcterms:W3CDTF">2013-03-05T18:43:59Z</dcterms:created>
  <dcterms:modified xsi:type="dcterms:W3CDTF">2013-03-07T13:22:05Z</dcterms:modified>
</cp:coreProperties>
</file>