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4\SAV planted 2013\"/>
    </mc:Choice>
  </mc:AlternateContent>
  <bookViews>
    <workbookView xWindow="-12" yWindow="-12" windowWidth="7656" windowHeight="8520" firstSheet="1" activeTab="1"/>
  </bookViews>
  <sheets>
    <sheet name="Bay Grasses Planted Summary" sheetId="2" r:id="rId1"/>
    <sheet name="SAV Planted Details" sheetId="4" r:id="rId2"/>
    <sheet name="2012-Future" sheetId="5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2" i="4" l="1"/>
  <c r="D12" i="4"/>
  <c r="D5" i="5"/>
  <c r="E5" i="5" s="1"/>
  <c r="D4" i="5" l="1"/>
  <c r="E4" i="5" s="1"/>
  <c r="B11" i="4"/>
  <c r="D11" i="4" s="1"/>
  <c r="E11" i="4" s="1"/>
  <c r="D10" i="4"/>
  <c r="E10" i="4" s="1"/>
  <c r="B10" i="4"/>
  <c r="D9" i="4"/>
  <c r="E9" i="4"/>
  <c r="B8" i="4"/>
  <c r="D8" i="4"/>
  <c r="E8" i="4"/>
  <c r="E7" i="4"/>
  <c r="D7" i="4"/>
  <c r="D6" i="4"/>
  <c r="E6" i="4" s="1"/>
  <c r="E5" i="4"/>
  <c r="D5" i="4"/>
  <c r="D4" i="4"/>
  <c r="E4" i="4" s="1"/>
  <c r="D3" i="4"/>
  <c r="E3" i="4" s="1"/>
  <c r="D2" i="4"/>
  <c r="E2" i="4"/>
</calcChain>
</file>

<file path=xl/sharedStrings.xml><?xml version="1.0" encoding="utf-8"?>
<sst xmlns="http://schemas.openxmlformats.org/spreadsheetml/2006/main" count="39" uniqueCount="31">
  <si>
    <t>Year</t>
  </si>
  <si>
    <t>cumulative total acres planted</t>
  </si>
  <si>
    <t>goal</t>
  </si>
  <si>
    <t>Prop. of goal achieved</t>
  </si>
  <si>
    <t>% of goal</t>
  </si>
  <si>
    <t>SAV Planted (in MD and VA)</t>
  </si>
  <si>
    <t>acres</t>
  </si>
  <si>
    <t xml:space="preserve">2008 acres from: MD DNR -- 2 acres, Potomac (NCBO funding)
</t>
  </si>
  <si>
    <t>VIMS -- 6.5 acres, James, York and Rappahannock rivers (other funding)</t>
  </si>
  <si>
    <t>8.5 ac total, or about 5 ac short of "realistic target"</t>
  </si>
  <si>
    <t>Bay Grasses Planted (percent of goal achieved)</t>
  </si>
  <si>
    <t xml:space="preserve">2009 acres from: MD DNR -- 3 acres, Potomac (NCBO funding)
</t>
  </si>
  <si>
    <t>Version used in 2007 report (same data)</t>
  </si>
  <si>
    <t>VIMS -- 6 acres: 3 acres for the James (10/6/08), and 3 acres for the York (10/16/08) (other funding)</t>
  </si>
  <si>
    <t>9 ac total</t>
  </si>
  <si>
    <t>2010 acres from MD DNR--150 sq m (0.04 ac)</t>
  </si>
  <si>
    <t>VIMS: 2 acres - Poquoson Flats</t>
  </si>
  <si>
    <t>2 acres - Ware River</t>
  </si>
  <si>
    <t>2 acres - Hunts Pt, mouth of Poquoson River</t>
  </si>
  <si>
    <t>1.1 acre - mouth of Cherrystone Inlet</t>
  </si>
  <si>
    <t>3.3 acres - York R.</t>
  </si>
  <si>
    <t>2 acres - James R.</t>
  </si>
  <si>
    <t>Total 12.4 acres; baywide 12.44 ac</t>
  </si>
  <si>
    <t>contact: Lee Karrh</t>
  </si>
  <si>
    <t>lkarrh@dnr.state.md.us</t>
  </si>
  <si>
    <t xml:space="preserve">and Brooke Landry  - 0.02 ac in Mill Creek on Magothy </t>
  </si>
  <si>
    <t xml:space="preserve">2011 - Peter Bergstrom (NOAA) w/ Mark Lewandowski </t>
  </si>
  <si>
    <t>total acres planted (not cumulative)</t>
  </si>
  <si>
    <t xml:space="preserve">2012 Acres: 2.0 acres in the York River at the Coast Guard site, centered on W -76.4785,  N 37.2224 on 9-24-12.  The plot received 100,000 seeds/acre. FYI, video transects across the site in April 2013 showed sparse but healthy-looking seedlings present. (source: Scott Marion, VIMS) </t>
  </si>
  <si>
    <t xml:space="preserve">Planting Goal was revised  based on a 2011 STAC Report. The previous goal was to plant 1,000 acres by 2025. The current SAV Goal is to plant 20 acres per year. </t>
  </si>
  <si>
    <t>2013 Acres: 400 sq meters in Blackwater NWR (MDNR), 38.43851, -76.156069.   1.0 acre on York River (VIMS) coordinates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</si>
</sst>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3" fontId="0" fillId="0" borderId="0" xfId="0" applyNumberFormat="1"/>
    <xf numFmtId="10" fontId="0" fillId="3" borderId="0" xfId="0" applyNumberFormat="1" applyFill="1"/>
    <xf numFmtId="164" fontId="0" fillId="3" borderId="0" xfId="0" applyNumberFormat="1" applyFill="1"/>
    <xf numFmtId="0" fontId="1" fillId="0" borderId="0" xfId="1" applyAlignment="1" applyProtection="1"/>
    <xf numFmtId="0" fontId="0" fillId="2" borderId="0" xfId="0" applyFill="1" applyAlignment="1"/>
    <xf numFmtId="0" fontId="0" fillId="4" borderId="0" xfId="0" applyFill="1"/>
    <xf numFmtId="0" fontId="0" fillId="4" borderId="0" xfId="0" applyFill="1" applyAlignment="1"/>
    <xf numFmtId="0" fontId="0" fillId="0" borderId="0" xfId="0" applyFill="1"/>
    <xf numFmtId="10" fontId="0" fillId="0" borderId="0" xfId="0" applyNumberFormat="1" applyFill="1"/>
    <xf numFmtId="0" fontId="0" fillId="5" borderId="0" xfId="0" applyFill="1"/>
    <xf numFmtId="0" fontId="4" fillId="4" borderId="0" xfId="0" applyFont="1" applyFill="1"/>
    <xf numFmtId="0" fontId="5" fillId="5" borderId="0" xfId="0" applyFont="1" applyFill="1"/>
    <xf numFmtId="0" fontId="5" fillId="5" borderId="0" xfId="0" applyFont="1" applyFill="1" applyAlignment="1"/>
    <xf numFmtId="0" fontId="0" fillId="6" borderId="0" xfId="0" applyFill="1"/>
    <xf numFmtId="3" fontId="0" fillId="6" borderId="0" xfId="0" applyNumberFormat="1" applyFill="1"/>
    <xf numFmtId="164" fontId="0" fillId="6" borderId="0" xfId="0" applyNumberFormat="1" applyFill="1"/>
    <xf numFmtId="10" fontId="0" fillId="6" borderId="0" xfId="0" applyNumberFormat="1" applyFill="1"/>
    <xf numFmtId="0" fontId="3" fillId="0" borderId="0" xfId="0" applyFont="1"/>
    <xf numFmtId="0" fontId="3" fillId="7" borderId="0" xfId="0" applyFont="1" applyFill="1"/>
    <xf numFmtId="0" fontId="0" fillId="7" borderId="0" xfId="0" applyFill="1"/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Submerged aquatic vegetation planted in Chesapeake Bay (CBP indicator format) </a:t>
            </a:r>
          </a:p>
        </c:rich>
      </c:tx>
      <c:layout>
        <c:manualLayout>
          <c:xMode val="edge"/>
          <c:yMode val="edge"/>
          <c:x val="0.11538488458173496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59035354155048"/>
          <c:y val="0.30303158410944342"/>
          <c:w val="0.72051462468605942"/>
          <c:h val="0.424244217753220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'[1]SAV planted 2009 report level'!$A$2:$A$9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'[1]SAV planted 2009 report level'!$D$2:$D$9</c:f>
              <c:numCache>
                <c:formatCode>General</c:formatCode>
                <c:ptCount val="8"/>
                <c:pt idx="0">
                  <c:v>5.4999999999999997E-3</c:v>
                </c:pt>
                <c:pt idx="1">
                  <c:v>6.8190000000000001E-2</c:v>
                </c:pt>
                <c:pt idx="2">
                  <c:v>0.11469</c:v>
                </c:pt>
                <c:pt idx="3">
                  <c:v>0.13371</c:v>
                </c:pt>
                <c:pt idx="4">
                  <c:v>0.13955000000000001</c:v>
                </c:pt>
                <c:pt idx="5">
                  <c:v>0.14805000000000001</c:v>
                </c:pt>
                <c:pt idx="6">
                  <c:v>0.15705000000000002</c:v>
                </c:pt>
                <c:pt idx="7">
                  <c:v>0.16949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6976"/>
        <c:axId val="248515800"/>
      </c:lineChart>
      <c:catAx>
        <c:axId val="24851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6666801265226463"/>
              <c:y val="0.844159480064992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15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515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SAV planted (% of goal)</a:t>
                </a:r>
              </a:p>
            </c:rich>
          </c:tx>
          <c:layout>
            <c:manualLayout>
              <c:xMode val="edge"/>
              <c:yMode val="edge"/>
              <c:x val="4.1025641025641033E-2"/>
              <c:y val="0.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169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47625</xdr:rowOff>
    </xdr:from>
    <xdr:to>
      <xdr:col>3</xdr:col>
      <xdr:colOff>809625</xdr:colOff>
      <xdr:row>29</xdr:row>
      <xdr:rowOff>142875</xdr:rowOff>
    </xdr:to>
    <xdr:graphicFrame macro="">
      <xdr:nvGraphicFramePr>
        <xdr:cNvPr id="4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638175</xdr:colOff>
      <xdr:row>24</xdr:row>
      <xdr:rowOff>19050</xdr:rowOff>
    </xdr:from>
    <xdr:to>
      <xdr:col>7</xdr:col>
      <xdr:colOff>200025</xdr:colOff>
      <xdr:row>41</xdr:row>
      <xdr:rowOff>76200</xdr:rowOff>
    </xdr:to>
    <xdr:pic>
      <xdr:nvPicPr>
        <xdr:cNvPr id="4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43300" y="3905250"/>
          <a:ext cx="445770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3</xdr:col>
      <xdr:colOff>752475</xdr:colOff>
      <xdr:row>73</xdr:row>
      <xdr:rowOff>28575</xdr:rowOff>
    </xdr:to>
    <xdr:pic>
      <xdr:nvPicPr>
        <xdr:cNvPr id="4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448550"/>
          <a:ext cx="3657600" cy="440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GIT2/Organizational/Data%20Call/2011%20data%20call/SAV%20planted%202010%20report%20le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 planted 2009 report level"/>
    </sheetNames>
    <sheetDataSet>
      <sheetData sheetId="0">
        <row r="2">
          <cell r="A2">
            <v>2003</v>
          </cell>
          <cell r="D2">
            <v>5.4999999999999997E-3</v>
          </cell>
        </row>
        <row r="3">
          <cell r="A3">
            <v>2004</v>
          </cell>
          <cell r="D3">
            <v>6.8190000000000001E-2</v>
          </cell>
        </row>
        <row r="4">
          <cell r="A4">
            <v>2005</v>
          </cell>
          <cell r="D4">
            <v>0.11469</v>
          </cell>
        </row>
        <row r="5">
          <cell r="A5">
            <v>2006</v>
          </cell>
          <cell r="D5">
            <v>0.13371</v>
          </cell>
        </row>
        <row r="6">
          <cell r="A6">
            <v>2007</v>
          </cell>
          <cell r="D6">
            <v>0.13955000000000001</v>
          </cell>
        </row>
        <row r="7">
          <cell r="A7">
            <v>2008</v>
          </cell>
          <cell r="D7">
            <v>0.14805000000000001</v>
          </cell>
        </row>
        <row r="8">
          <cell r="A8">
            <v>2009</v>
          </cell>
          <cell r="D8">
            <v>0.15705000000000002</v>
          </cell>
        </row>
        <row r="9">
          <cell r="A9">
            <v>2010</v>
          </cell>
          <cell r="D9">
            <v>0.16949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karrh@dnr.state.md.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karrh@dnr.state.m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opLeftCell="P1" workbookViewId="0">
      <selection activeCell="AD9" sqref="AD9"/>
    </sheetView>
  </sheetViews>
  <sheetFormatPr defaultRowHeight="13.2" x14ac:dyDescent="0.25"/>
  <cols>
    <col min="1" max="1" width="14.33203125" customWidth="1"/>
    <col min="2" max="21" width="5" customWidth="1"/>
    <col min="22" max="25" width="6" customWidth="1"/>
    <col min="26" max="26" width="6" bestFit="1" customWidth="1"/>
  </cols>
  <sheetData>
    <row r="1" spans="1:30" x14ac:dyDescent="0.25">
      <c r="B1">
        <v>1985</v>
      </c>
      <c r="C1">
        <v>1986</v>
      </c>
      <c r="D1">
        <v>1987</v>
      </c>
      <c r="E1">
        <v>1988</v>
      </c>
      <c r="F1">
        <v>1989</v>
      </c>
      <c r="G1">
        <v>1990</v>
      </c>
      <c r="H1">
        <v>1991</v>
      </c>
      <c r="I1">
        <v>1992</v>
      </c>
      <c r="J1">
        <v>1993</v>
      </c>
      <c r="K1">
        <v>1994</v>
      </c>
      <c r="L1">
        <v>1995</v>
      </c>
      <c r="M1">
        <v>1996</v>
      </c>
      <c r="N1">
        <v>1997</v>
      </c>
      <c r="O1">
        <v>1998</v>
      </c>
      <c r="P1">
        <v>1999</v>
      </c>
      <c r="Q1">
        <v>2000</v>
      </c>
      <c r="R1">
        <v>2001</v>
      </c>
      <c r="S1">
        <v>2002</v>
      </c>
      <c r="T1">
        <v>2003</v>
      </c>
      <c r="U1">
        <v>2004</v>
      </c>
      <c r="V1">
        <v>2005</v>
      </c>
      <c r="W1">
        <v>2006</v>
      </c>
      <c r="X1">
        <v>2007</v>
      </c>
      <c r="Y1">
        <v>2008</v>
      </c>
      <c r="Z1">
        <v>2009</v>
      </c>
      <c r="AA1">
        <v>2010</v>
      </c>
      <c r="AB1">
        <v>2011</v>
      </c>
      <c r="AC1">
        <v>2012</v>
      </c>
      <c r="AD1">
        <v>2013</v>
      </c>
    </row>
    <row r="2" spans="1:30" x14ac:dyDescent="0.25">
      <c r="A2" t="s">
        <v>10</v>
      </c>
      <c r="T2">
        <v>0.55000000000000004</v>
      </c>
      <c r="U2">
        <v>6.82</v>
      </c>
      <c r="V2">
        <v>11.47</v>
      </c>
      <c r="W2">
        <v>13.37</v>
      </c>
      <c r="X2">
        <v>13.96</v>
      </c>
      <c r="Y2">
        <v>14.81</v>
      </c>
      <c r="Z2">
        <v>15.77</v>
      </c>
      <c r="AA2">
        <v>16.95</v>
      </c>
      <c r="AB2">
        <v>16.95</v>
      </c>
      <c r="AC2">
        <v>17.149999999999999</v>
      </c>
      <c r="AD2">
        <v>17.260000000000002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5" sqref="E15"/>
    </sheetView>
  </sheetViews>
  <sheetFormatPr defaultRowHeight="13.2" x14ac:dyDescent="0.25"/>
  <cols>
    <col min="2" max="2" width="25.33203125" customWidth="1"/>
    <col min="4" max="5" width="19.5546875" customWidth="1"/>
    <col min="6" max="6" width="25.109375" customWidth="1"/>
  </cols>
  <sheetData>
    <row r="1" spans="1:14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5</v>
      </c>
    </row>
    <row r="2" spans="1:14" x14ac:dyDescent="0.25">
      <c r="A2">
        <v>2003</v>
      </c>
      <c r="B2">
        <v>5.5</v>
      </c>
      <c r="C2" s="3">
        <v>1000</v>
      </c>
      <c r="D2" s="5">
        <f t="shared" ref="D2:D7" si="0">SUM(B2/C2)</f>
        <v>5.4999999999999997E-3</v>
      </c>
      <c r="E2" s="4">
        <f t="shared" ref="E2:E12" si="1">D2</f>
        <v>5.4999999999999997E-3</v>
      </c>
      <c r="F2" t="s">
        <v>6</v>
      </c>
    </row>
    <row r="3" spans="1:14" x14ac:dyDescent="0.25">
      <c r="A3">
        <v>2004</v>
      </c>
      <c r="B3">
        <v>68.19</v>
      </c>
      <c r="C3" s="3">
        <v>1000</v>
      </c>
      <c r="D3" s="5">
        <f t="shared" si="0"/>
        <v>6.8190000000000001E-2</v>
      </c>
      <c r="E3" s="4">
        <f t="shared" si="1"/>
        <v>6.8190000000000001E-2</v>
      </c>
      <c r="F3" s="20" t="s">
        <v>23</v>
      </c>
    </row>
    <row r="4" spans="1:14" x14ac:dyDescent="0.25">
      <c r="A4">
        <v>2005</v>
      </c>
      <c r="B4">
        <v>114.69</v>
      </c>
      <c r="C4" s="3">
        <v>1000</v>
      </c>
      <c r="D4" s="5">
        <f t="shared" si="0"/>
        <v>0.11469</v>
      </c>
      <c r="E4" s="4">
        <f t="shared" si="1"/>
        <v>0.11469</v>
      </c>
      <c r="F4" s="6" t="s">
        <v>24</v>
      </c>
    </row>
    <row r="5" spans="1:14" x14ac:dyDescent="0.25">
      <c r="A5">
        <v>2006</v>
      </c>
      <c r="B5">
        <v>133.71</v>
      </c>
      <c r="C5" s="3">
        <v>1000</v>
      </c>
      <c r="D5" s="5">
        <f t="shared" si="0"/>
        <v>0.13371</v>
      </c>
      <c r="E5" s="4">
        <f t="shared" si="1"/>
        <v>0.13371</v>
      </c>
    </row>
    <row r="6" spans="1:14" x14ac:dyDescent="0.25">
      <c r="A6">
        <v>2007</v>
      </c>
      <c r="B6" s="10">
        <v>139.55000000000001</v>
      </c>
      <c r="C6" s="3">
        <v>1000</v>
      </c>
      <c r="D6" s="5">
        <f t="shared" si="0"/>
        <v>0.13955000000000001</v>
      </c>
      <c r="E6" s="4">
        <f t="shared" si="1"/>
        <v>0.13955000000000001</v>
      </c>
    </row>
    <row r="7" spans="1:14" x14ac:dyDescent="0.25">
      <c r="A7">
        <v>2008</v>
      </c>
      <c r="B7" s="10">
        <v>148.05000000000001</v>
      </c>
      <c r="C7" s="3">
        <v>1000</v>
      </c>
      <c r="D7" s="5">
        <f t="shared" si="0"/>
        <v>0.14805000000000001</v>
      </c>
      <c r="E7" s="4">
        <f t="shared" si="1"/>
        <v>0.14805000000000001</v>
      </c>
      <c r="G7" s="7" t="s">
        <v>7</v>
      </c>
      <c r="H7" s="1"/>
      <c r="I7" s="1"/>
      <c r="J7" s="1"/>
      <c r="K7" s="1"/>
      <c r="L7" s="1"/>
      <c r="M7" s="1"/>
    </row>
    <row r="8" spans="1:14" x14ac:dyDescent="0.25">
      <c r="A8">
        <v>2009</v>
      </c>
      <c r="B8" s="10">
        <f>B7+9</f>
        <v>157.05000000000001</v>
      </c>
      <c r="C8" s="3">
        <v>1000</v>
      </c>
      <c r="D8" s="5">
        <f>SUM(B8/C8)</f>
        <v>0.15705000000000002</v>
      </c>
      <c r="E8" s="11">
        <f t="shared" si="1"/>
        <v>0.15705000000000002</v>
      </c>
      <c r="G8" s="1" t="s">
        <v>8</v>
      </c>
      <c r="H8" s="1"/>
      <c r="I8" s="1"/>
      <c r="J8" s="1"/>
      <c r="K8" s="1"/>
      <c r="L8" s="1"/>
      <c r="M8" s="1"/>
    </row>
    <row r="9" spans="1:14" x14ac:dyDescent="0.25">
      <c r="A9" s="16">
        <v>2010</v>
      </c>
      <c r="B9" s="16">
        <v>169.49</v>
      </c>
      <c r="C9" s="17">
        <v>1000</v>
      </c>
      <c r="D9" s="18">
        <f>SUM(B9/C9)</f>
        <v>0.16949</v>
      </c>
      <c r="E9" s="19">
        <f t="shared" si="1"/>
        <v>0.16949</v>
      </c>
      <c r="G9" s="1" t="s">
        <v>9</v>
      </c>
      <c r="H9" s="1"/>
      <c r="I9" s="1"/>
      <c r="J9" s="1"/>
      <c r="K9" s="1"/>
    </row>
    <row r="10" spans="1:14" x14ac:dyDescent="0.25">
      <c r="A10">
        <v>2011</v>
      </c>
      <c r="B10">
        <f>B9+0.02</f>
        <v>169.51000000000002</v>
      </c>
      <c r="C10" s="3">
        <v>1000</v>
      </c>
      <c r="D10" s="5">
        <f>B10/C10</f>
        <v>0.16951000000000002</v>
      </c>
      <c r="E10" s="4">
        <f t="shared" si="1"/>
        <v>0.16951000000000002</v>
      </c>
      <c r="G10" s="9" t="s">
        <v>11</v>
      </c>
      <c r="H10" s="8"/>
      <c r="I10" s="8"/>
      <c r="J10" s="8"/>
      <c r="K10" s="8"/>
      <c r="L10" s="8"/>
      <c r="M10" s="8"/>
      <c r="N10" s="8"/>
    </row>
    <row r="11" spans="1:14" x14ac:dyDescent="0.25">
      <c r="A11">
        <v>2012</v>
      </c>
      <c r="B11">
        <f>B10+2</f>
        <v>171.51000000000002</v>
      </c>
      <c r="C11" s="3">
        <v>1000</v>
      </c>
      <c r="D11" s="5">
        <f>B11/C11</f>
        <v>0.17151000000000002</v>
      </c>
      <c r="E11" s="4">
        <f t="shared" si="1"/>
        <v>0.17151000000000002</v>
      </c>
      <c r="G11" s="8" t="s">
        <v>13</v>
      </c>
      <c r="H11" s="8"/>
      <c r="I11" s="8"/>
      <c r="J11" s="8"/>
      <c r="K11" s="8"/>
      <c r="L11" s="8"/>
      <c r="M11" s="8"/>
      <c r="N11" s="8"/>
    </row>
    <row r="12" spans="1:14" x14ac:dyDescent="0.25">
      <c r="A12">
        <v>2013</v>
      </c>
      <c r="B12">
        <v>172.608</v>
      </c>
      <c r="C12" s="3">
        <v>1000</v>
      </c>
      <c r="D12" s="5">
        <f>B12/C12</f>
        <v>0.17260800000000001</v>
      </c>
      <c r="E12" s="4">
        <f t="shared" si="1"/>
        <v>0.17260800000000001</v>
      </c>
      <c r="G12" s="13" t="s">
        <v>14</v>
      </c>
      <c r="H12" s="8"/>
      <c r="I12" s="8"/>
      <c r="J12" s="8"/>
      <c r="K12" s="8"/>
      <c r="L12" s="8"/>
      <c r="M12" s="8"/>
      <c r="N12" s="8"/>
    </row>
    <row r="13" spans="1:14" x14ac:dyDescent="0.25">
      <c r="G13" s="14" t="s">
        <v>15</v>
      </c>
      <c r="H13" s="12"/>
      <c r="I13" s="12"/>
      <c r="J13" s="12"/>
      <c r="K13" s="12"/>
    </row>
    <row r="14" spans="1:14" x14ac:dyDescent="0.25">
      <c r="G14" s="15" t="s">
        <v>16</v>
      </c>
      <c r="H14" s="12"/>
      <c r="I14" s="12"/>
      <c r="J14" s="12"/>
      <c r="K14" s="12"/>
    </row>
    <row r="15" spans="1:14" x14ac:dyDescent="0.25">
      <c r="G15" s="12" t="s">
        <v>17</v>
      </c>
      <c r="H15" s="12"/>
      <c r="I15" s="12"/>
      <c r="J15" s="12"/>
      <c r="K15" s="12"/>
    </row>
    <row r="16" spans="1:14" x14ac:dyDescent="0.25">
      <c r="G16" s="12" t="s">
        <v>18</v>
      </c>
      <c r="H16" s="12"/>
      <c r="I16" s="12"/>
      <c r="J16" s="12"/>
      <c r="K16" s="12"/>
    </row>
    <row r="17" spans="5:11" x14ac:dyDescent="0.25">
      <c r="G17" s="12" t="s">
        <v>19</v>
      </c>
      <c r="H17" s="12"/>
      <c r="I17" s="12"/>
      <c r="J17" s="12"/>
      <c r="K17" s="12"/>
    </row>
    <row r="18" spans="5:11" x14ac:dyDescent="0.25">
      <c r="G18" s="12" t="s">
        <v>20</v>
      </c>
      <c r="H18" s="12"/>
      <c r="I18" s="12"/>
      <c r="J18" s="12"/>
      <c r="K18" s="12"/>
    </row>
    <row r="19" spans="5:11" x14ac:dyDescent="0.25">
      <c r="G19" s="12" t="s">
        <v>21</v>
      </c>
      <c r="H19" s="12"/>
      <c r="I19" s="12"/>
      <c r="J19" s="12"/>
      <c r="K19" s="12"/>
    </row>
    <row r="20" spans="5:11" x14ac:dyDescent="0.25">
      <c r="G20" s="14" t="s">
        <v>22</v>
      </c>
      <c r="H20" s="12"/>
      <c r="I20" s="12"/>
      <c r="J20" s="12"/>
      <c r="K20" s="12"/>
    </row>
    <row r="21" spans="5:11" x14ac:dyDescent="0.25">
      <c r="G21" s="21" t="s">
        <v>26</v>
      </c>
      <c r="H21" s="22"/>
      <c r="I21" s="22"/>
      <c r="J21" s="22"/>
      <c r="K21" s="22"/>
    </row>
    <row r="22" spans="5:11" x14ac:dyDescent="0.25">
      <c r="G22" s="21" t="s">
        <v>25</v>
      </c>
      <c r="H22" s="22"/>
      <c r="I22" s="22"/>
      <c r="J22" s="22"/>
      <c r="K22" s="22"/>
    </row>
    <row r="24" spans="5:11" x14ac:dyDescent="0.25">
      <c r="E24" t="s">
        <v>12</v>
      </c>
    </row>
  </sheetData>
  <hyperlinks>
    <hyperlink ref="F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7" sqref="K7"/>
    </sheetView>
  </sheetViews>
  <sheetFormatPr defaultRowHeight="13.2" x14ac:dyDescent="0.25"/>
  <cols>
    <col min="2" max="2" width="30.33203125" customWidth="1"/>
    <col min="5" max="5" width="9.33203125" bestFit="1" customWidth="1"/>
  </cols>
  <sheetData>
    <row r="1" spans="1:11" x14ac:dyDescent="0.25">
      <c r="A1" t="s">
        <v>29</v>
      </c>
    </row>
    <row r="3" spans="1:11" x14ac:dyDescent="0.25">
      <c r="A3" t="s">
        <v>0</v>
      </c>
      <c r="B3" s="20" t="s">
        <v>27</v>
      </c>
      <c r="C3" t="s">
        <v>2</v>
      </c>
      <c r="D3" s="2" t="s">
        <v>3</v>
      </c>
      <c r="E3" s="2" t="s">
        <v>4</v>
      </c>
      <c r="G3" t="s">
        <v>5</v>
      </c>
    </row>
    <row r="4" spans="1:11" x14ac:dyDescent="0.25">
      <c r="A4">
        <v>2012</v>
      </c>
      <c r="B4">
        <v>2</v>
      </c>
      <c r="C4">
        <v>20</v>
      </c>
      <c r="D4">
        <f>B4/C4</f>
        <v>0.1</v>
      </c>
      <c r="E4" s="23">
        <f>D4</f>
        <v>0.1</v>
      </c>
      <c r="G4" t="s">
        <v>6</v>
      </c>
    </row>
    <row r="5" spans="1:11" x14ac:dyDescent="0.25">
      <c r="A5">
        <v>2013</v>
      </c>
      <c r="B5">
        <v>1.0980000000000001</v>
      </c>
      <c r="C5">
        <v>20</v>
      </c>
      <c r="D5">
        <f>B5/C5</f>
        <v>5.4900000000000004E-2</v>
      </c>
      <c r="E5" s="23">
        <f>D5</f>
        <v>5.4900000000000004E-2</v>
      </c>
      <c r="G5" s="20" t="s">
        <v>23</v>
      </c>
      <c r="K5" t="s">
        <v>28</v>
      </c>
    </row>
    <row r="6" spans="1:11" x14ac:dyDescent="0.25">
      <c r="A6">
        <v>2014</v>
      </c>
      <c r="C6">
        <v>20</v>
      </c>
      <c r="G6" s="6" t="s">
        <v>24</v>
      </c>
      <c r="K6" s="20" t="s">
        <v>30</v>
      </c>
    </row>
    <row r="7" spans="1:11" x14ac:dyDescent="0.25">
      <c r="A7">
        <v>2015</v>
      </c>
      <c r="C7">
        <v>20</v>
      </c>
    </row>
    <row r="8" spans="1:11" x14ac:dyDescent="0.25">
      <c r="A8">
        <v>2016</v>
      </c>
      <c r="C8">
        <v>20</v>
      </c>
    </row>
    <row r="9" spans="1:11" x14ac:dyDescent="0.25">
      <c r="A9">
        <v>2017</v>
      </c>
      <c r="C9">
        <v>20</v>
      </c>
    </row>
    <row r="10" spans="1:11" x14ac:dyDescent="0.25">
      <c r="A10">
        <v>2018</v>
      </c>
      <c r="C10">
        <v>20</v>
      </c>
    </row>
    <row r="11" spans="1:11" x14ac:dyDescent="0.25">
      <c r="A11">
        <v>2019</v>
      </c>
      <c r="C11">
        <v>20</v>
      </c>
    </row>
  </sheetData>
  <hyperlinks>
    <hyperlink ref="G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Bay Grasses Planted Summary</vt:lpstr>
      <vt:lpstr>SAV Planted Details</vt:lpstr>
      <vt:lpstr>2012-Future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Hannah</dc:creator>
  <cp:lastModifiedBy>nsylvest</cp:lastModifiedBy>
  <dcterms:created xsi:type="dcterms:W3CDTF">2009-01-15T13:47:16Z</dcterms:created>
  <dcterms:modified xsi:type="dcterms:W3CDTF">2014-04-23T12:09:28Z</dcterms:modified>
</cp:coreProperties>
</file>