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16" yWindow="64636" windowWidth="34660" windowHeight="15160" activeTab="0"/>
  </bookViews>
  <sheets>
    <sheet name="FBUFREST Details" sheetId="1" r:id="rId1"/>
    <sheet name="Annual progress grap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<sst xmlns="http://schemas.openxmlformats.org/spreadsheetml/2006/main" count="105" uniqueCount="55">
  <si>
    <t>MD cum</t>
  </si>
  <si>
    <t>PA cum</t>
  </si>
  <si>
    <t>VA cum</t>
  </si>
  <si>
    <t>Fed cum</t>
  </si>
  <si>
    <t>Source:  CBPO</t>
  </si>
  <si>
    <t>Miles include those buffered by at least 35 feet of forest on one side of stream.</t>
  </si>
  <si>
    <t>Miles count once the forest is planted</t>
  </si>
  <si>
    <t>The forest planted can include trees with shrubs and grasses, however the</t>
  </si>
  <si>
    <t>canopy at maturity must be from trees.  The species must be natives.</t>
  </si>
  <si>
    <t xml:space="preserve">The buffer can be managed to encourage natural succession to </t>
  </si>
  <si>
    <t>woody species resulting in a mature canopy of trees</t>
  </si>
  <si>
    <t>to attribute them to any particular year.  They were not able to confirm any</t>
  </si>
  <si>
    <t>year</t>
  </si>
  <si>
    <t>*note - Beginning in 2004, federal progress is captured in the state totals</t>
  </si>
  <si>
    <t>*note - PA's 2004 #s include miles from previous year, but can not be apportioned at this time</t>
  </si>
  <si>
    <t>*note - PA reported 436 cumulative miles from 2000-2002, but was not able</t>
  </si>
  <si>
    <t>miles planted from 1996-1999.</t>
  </si>
  <si>
    <t>note - federal miles for 1998, 1999, 2000 were revised in 2003, affecting totals</t>
  </si>
  <si>
    <t>note - MD annual miles for 1996-2002 were revised 1/7/05, affecting totals</t>
  </si>
  <si>
    <t>Contact: Julie Mawhorter, USDA Forest Service, CBPO</t>
  </si>
  <si>
    <t>no data</t>
  </si>
  <si>
    <t>updated 042012</t>
  </si>
  <si>
    <t>WV cum</t>
  </si>
  <si>
    <t>NY cum</t>
  </si>
  <si>
    <t>DE cum</t>
  </si>
  <si>
    <t>N/A</t>
  </si>
  <si>
    <t>% E.O. Outcome goal achievement</t>
  </si>
  <si>
    <t>% 10,000 mile goal achievement</t>
  </si>
  <si>
    <t>forestbuffers2011.xls</t>
  </si>
  <si>
    <t xml:space="preserve">Beginning in 2010, began tracking the Executive Order Outcome goal to plant </t>
  </si>
  <si>
    <t>Year 2010 goal: 10,000 restored miles of riparian forested buffer since 1996 in MD, PA, VA.</t>
  </si>
  <si>
    <t>14,400 miles 2010-2025 throughout the entire watershed.</t>
  </si>
  <si>
    <t>annual  miles planted in entire watershed since 2010</t>
  </si>
  <si>
    <t>Miles of Riparian Forest Buffer Planted</t>
  </si>
  <si>
    <t>MD miles planted/yr</t>
  </si>
  <si>
    <t>PA miles planted/yr</t>
  </si>
  <si>
    <t>VA miles planted/yr</t>
  </si>
  <si>
    <t>WV miles planted/yr</t>
  </si>
  <si>
    <t>DE miles planted/yr</t>
  </si>
  <si>
    <t>NY miles planted/yr</t>
  </si>
  <si>
    <t>FED miles planted/yr</t>
  </si>
  <si>
    <t xml:space="preserve">900 miles/ yr Annual Target </t>
  </si>
  <si>
    <t>Cumulative Miles Planted in Watershed since 1996</t>
  </si>
  <si>
    <t>Cumulative Miles Planted in MD, PA, VA (1996-2010)</t>
  </si>
  <si>
    <t>10,000-mile CBP Goal (MD, PA, VA; 1996-2010)</t>
  </si>
  <si>
    <t>Cumulative Miles Planted in Watershed since 2010</t>
  </si>
  <si>
    <t>14,400-mile E.O. Outcome Goal (entire watershed; 2010-2025)</t>
  </si>
  <si>
    <t>*</t>
  </si>
  <si>
    <t>annual miles planted in MD, PA, VA 2003-2010</t>
  </si>
  <si>
    <t>ALL STATES</t>
  </si>
  <si>
    <t>MD, PA, VA</t>
  </si>
  <si>
    <t>Year</t>
  </si>
  <si>
    <t>Miles</t>
  </si>
  <si>
    <t>Note</t>
  </si>
  <si>
    <t>note - DE adjusted NEIEN past year progress data in 2014, which included new 267 acres (44.5 miles) for years 2010-2013; these were distributed across this years as a proxy until we get the actual annual data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</si>
</sst>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3" fontId="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 horizontal="right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173" fontId="0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ill="1" applyAlignment="1">
      <alignment horizontal="righ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9" fontId="0" fillId="0" borderId="0" xfId="0" applyNumberFormat="1" applyFont="1" applyFill="1" applyAlignment="1">
      <alignment horizontal="right" wrapText="1"/>
    </xf>
    <xf numFmtId="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Miles of Riparian Forest Buffers Planted in Chesapeake Bay Watershed, 1996-2013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93"/>
          <c:w val="0.9662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progress graph'!$B$1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progress graph'!$A$2:$A$20</c:f>
              <c:numCache/>
            </c:numRef>
          </c:cat>
          <c:val>
            <c:numRef>
              <c:f>'Annual progress graph'!$B$2:$B$20</c:f>
              <c:numCache/>
            </c:numRef>
          </c:val>
        </c:ser>
        <c:axId val="43249215"/>
        <c:axId val="53698616"/>
      </c:bar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0.366</cdr:y>
    </cdr:from>
    <cdr:to>
      <cdr:x>0.96825</cdr:x>
      <cdr:y>0.3695</cdr:y>
    </cdr:to>
    <cdr:sp>
      <cdr:nvSpPr>
        <cdr:cNvPr id="1" name="Straight Connector 5"/>
        <cdr:cNvSpPr>
          <a:spLocks/>
        </cdr:cNvSpPr>
      </cdr:nvSpPr>
      <cdr:spPr>
        <a:xfrm>
          <a:off x="428625" y="952500"/>
          <a:ext cx="3848100" cy="952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</xdr:row>
      <xdr:rowOff>76200</xdr:rowOff>
    </xdr:from>
    <xdr:to>
      <xdr:col>13</xdr:col>
      <xdr:colOff>209550</xdr:colOff>
      <xdr:row>20</xdr:row>
      <xdr:rowOff>66675</xdr:rowOff>
    </xdr:to>
    <xdr:graphicFrame>
      <xdr:nvGraphicFramePr>
        <xdr:cNvPr id="1" name="Chart 4"/>
        <xdr:cNvGraphicFramePr/>
      </xdr:nvGraphicFramePr>
      <xdr:xfrm>
        <a:off x="4038600" y="533400"/>
        <a:ext cx="4419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485775</xdr:colOff>
      <xdr:row>8</xdr:row>
      <xdr:rowOff>133350</xdr:rowOff>
    </xdr:from>
    <xdr:ext cx="1304925" cy="276225"/>
    <xdr:sp>
      <xdr:nvSpPr>
        <xdr:cNvPr id="2" name="TextBox 6"/>
        <xdr:cNvSpPr txBox="1">
          <a:spLocks noChangeArrowheads="1"/>
        </xdr:cNvSpPr>
      </xdr:nvSpPr>
      <xdr:spPr>
        <a:xfrm>
          <a:off x="6962775" y="1352550"/>
          <a:ext cx="1304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900 miles/year target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" sqref="A20"/>
    </sheetView>
  </sheetViews>
  <sheetFormatPr defaultColWidth="9.140625" defaultRowHeight="12.75"/>
  <cols>
    <col min="1" max="1" width="6.00390625" style="1" customWidth="1"/>
    <col min="2" max="2" width="9.421875" style="15" customWidth="1"/>
    <col min="3" max="3" width="7.28125" style="16" customWidth="1"/>
    <col min="4" max="4" width="7.421875" style="3" customWidth="1"/>
    <col min="5" max="5" width="8.140625" style="22" customWidth="1"/>
    <col min="6" max="6" width="11.00390625" style="16" customWidth="1"/>
    <col min="7" max="7" width="10.00390625" style="16" customWidth="1"/>
    <col min="8" max="8" width="9.7109375" style="16" customWidth="1"/>
    <col min="9" max="9" width="11.421875" style="1" customWidth="1"/>
    <col min="10" max="10" width="7.00390625" style="19" customWidth="1"/>
    <col min="11" max="11" width="76.8515625" style="2" customWidth="1"/>
    <col min="12" max="12" width="8.8515625" style="0" customWidth="1"/>
    <col min="13" max="13" width="9.421875" style="1" customWidth="1"/>
    <col min="14" max="14" width="8.8515625" style="1" customWidth="1"/>
    <col min="15" max="15" width="9.28125" style="1" customWidth="1"/>
    <col min="16" max="18" width="9.140625" style="1" customWidth="1"/>
    <col min="19" max="20" width="9.7109375" style="1" customWidth="1"/>
    <col min="21" max="21" width="7.7109375" style="1" customWidth="1"/>
    <col min="22" max="23" width="7.140625" style="1" customWidth="1"/>
    <col min="24" max="24" width="7.7109375" style="1" customWidth="1"/>
    <col min="25" max="26" width="8.8515625" style="2" customWidth="1"/>
    <col min="27" max="27" width="7.28125" style="2" customWidth="1"/>
    <col min="28" max="16384" width="9.140625" style="1" customWidth="1"/>
  </cols>
  <sheetData>
    <row r="1" spans="1:27" ht="96">
      <c r="A1" s="1" t="s">
        <v>12</v>
      </c>
      <c r="B1" s="13" t="s">
        <v>43</v>
      </c>
      <c r="C1" s="14" t="s">
        <v>48</v>
      </c>
      <c r="D1" s="9" t="s">
        <v>44</v>
      </c>
      <c r="E1" s="18" t="s">
        <v>27</v>
      </c>
      <c r="F1" s="23" t="s">
        <v>42</v>
      </c>
      <c r="G1" s="23" t="s">
        <v>45</v>
      </c>
      <c r="H1" s="23" t="s">
        <v>32</v>
      </c>
      <c r="I1" s="9" t="s">
        <v>46</v>
      </c>
      <c r="J1" s="30" t="s">
        <v>26</v>
      </c>
      <c r="K1" s="8" t="s">
        <v>33</v>
      </c>
      <c r="L1" s="1" t="s">
        <v>12</v>
      </c>
      <c r="M1" s="32" t="s">
        <v>34</v>
      </c>
      <c r="N1" s="32" t="s">
        <v>35</v>
      </c>
      <c r="O1" s="32" t="s">
        <v>36</v>
      </c>
      <c r="P1" s="32" t="s">
        <v>37</v>
      </c>
      <c r="Q1" s="32" t="s">
        <v>38</v>
      </c>
      <c r="R1" s="32" t="s">
        <v>39</v>
      </c>
      <c r="S1" s="32" t="s">
        <v>40</v>
      </c>
      <c r="T1" s="33" t="s">
        <v>41</v>
      </c>
      <c r="U1" s="1" t="s">
        <v>0</v>
      </c>
      <c r="V1" s="1" t="s">
        <v>1</v>
      </c>
      <c r="W1" s="1" t="s">
        <v>2</v>
      </c>
      <c r="X1" s="1" t="s">
        <v>3</v>
      </c>
      <c r="Y1" s="6" t="s">
        <v>22</v>
      </c>
      <c r="Z1" s="6" t="s">
        <v>24</v>
      </c>
      <c r="AA1" s="6" t="s">
        <v>23</v>
      </c>
    </row>
    <row r="2" spans="1:24" ht="12">
      <c r="A2" s="1">
        <v>1996</v>
      </c>
      <c r="B2" s="15">
        <v>10.7</v>
      </c>
      <c r="C2" s="16">
        <v>10.7</v>
      </c>
      <c r="D2" s="3">
        <v>10000</v>
      </c>
      <c r="E2" s="19">
        <f>(B2/D2)</f>
        <v>0.00107</v>
      </c>
      <c r="F2" s="24">
        <f>SUM(U2:AA2)</f>
        <v>10.700000000000001</v>
      </c>
      <c r="G2" s="24"/>
      <c r="H2" s="24"/>
      <c r="I2" s="4"/>
      <c r="J2" s="31" t="s">
        <v>25</v>
      </c>
      <c r="K2" s="2" t="s">
        <v>4</v>
      </c>
      <c r="L2" s="1">
        <v>1996</v>
      </c>
      <c r="M2" s="1">
        <v>8.5</v>
      </c>
      <c r="O2" s="1">
        <v>1.9</v>
      </c>
      <c r="S2" s="1">
        <v>0.3</v>
      </c>
      <c r="U2" s="1">
        <v>8.5</v>
      </c>
      <c r="V2" s="1">
        <v>0</v>
      </c>
      <c r="W2" s="1">
        <v>1.9</v>
      </c>
      <c r="X2" s="1">
        <v>0.3</v>
      </c>
    </row>
    <row r="3" spans="1:24" ht="12">
      <c r="A3" s="1">
        <v>1997</v>
      </c>
      <c r="B3" s="15">
        <v>78.8</v>
      </c>
      <c r="C3" s="16">
        <f aca="true" t="shared" si="0" ref="C3:C8">B3-B2</f>
        <v>68.1</v>
      </c>
      <c r="D3" s="3">
        <v>10000</v>
      </c>
      <c r="E3" s="19">
        <f aca="true" t="shared" si="1" ref="E3:E16">(B3/D3)</f>
        <v>0.00788</v>
      </c>
      <c r="F3" s="24">
        <f aca="true" t="shared" si="2" ref="F3:F19">SUM(U3:AA3)</f>
        <v>78.80000000000001</v>
      </c>
      <c r="G3" s="24"/>
      <c r="H3" s="24"/>
      <c r="I3" s="4"/>
      <c r="J3" s="31" t="s">
        <v>25</v>
      </c>
      <c r="K3" s="2" t="s">
        <v>19</v>
      </c>
      <c r="L3" s="1">
        <v>1997</v>
      </c>
      <c r="M3" s="1">
        <v>47.3</v>
      </c>
      <c r="O3" s="1">
        <v>15.7</v>
      </c>
      <c r="S3" s="1">
        <v>5.1</v>
      </c>
      <c r="U3" s="1">
        <v>55.8</v>
      </c>
      <c r="V3" s="1">
        <v>0</v>
      </c>
      <c r="W3" s="1">
        <v>17.6</v>
      </c>
      <c r="X3" s="1">
        <v>5.4</v>
      </c>
    </row>
    <row r="4" spans="1:24" ht="12">
      <c r="A4" s="1">
        <v>1998</v>
      </c>
      <c r="B4" s="15">
        <v>233.6</v>
      </c>
      <c r="C4" s="16">
        <f t="shared" si="0"/>
        <v>154.8</v>
      </c>
      <c r="D4" s="3">
        <v>10000</v>
      </c>
      <c r="E4" s="19">
        <f t="shared" si="1"/>
        <v>0.02336</v>
      </c>
      <c r="F4" s="24">
        <f t="shared" si="2"/>
        <v>233.6</v>
      </c>
      <c r="G4" s="24"/>
      <c r="H4" s="24"/>
      <c r="I4" s="4"/>
      <c r="J4" s="31" t="s">
        <v>25</v>
      </c>
      <c r="K4" s="2" t="s">
        <v>21</v>
      </c>
      <c r="L4" s="1">
        <v>1998</v>
      </c>
      <c r="M4" s="1">
        <v>90.1</v>
      </c>
      <c r="O4" s="1">
        <v>54.7</v>
      </c>
      <c r="S4" s="1">
        <v>10</v>
      </c>
      <c r="U4" s="1">
        <v>145.9</v>
      </c>
      <c r="V4" s="1">
        <v>0</v>
      </c>
      <c r="W4" s="1">
        <v>72.3</v>
      </c>
      <c r="X4" s="1">
        <v>15.4</v>
      </c>
    </row>
    <row r="5" spans="1:24" ht="12">
      <c r="A5" s="1">
        <v>1999</v>
      </c>
      <c r="B5" s="15">
        <v>457.1</v>
      </c>
      <c r="C5" s="16">
        <f t="shared" si="0"/>
        <v>223.50000000000003</v>
      </c>
      <c r="D5" s="3">
        <v>10000</v>
      </c>
      <c r="E5" s="19">
        <f t="shared" si="1"/>
        <v>0.04571</v>
      </c>
      <c r="F5" s="24">
        <f t="shared" si="2"/>
        <v>457.1</v>
      </c>
      <c r="G5" s="24"/>
      <c r="H5" s="24"/>
      <c r="I5" s="4"/>
      <c r="J5" s="31" t="s">
        <v>25</v>
      </c>
      <c r="K5" s="8" t="s">
        <v>28</v>
      </c>
      <c r="L5" s="1">
        <v>1999</v>
      </c>
      <c r="M5" s="1">
        <v>114.8</v>
      </c>
      <c r="O5" s="1">
        <v>94.5</v>
      </c>
      <c r="S5" s="1">
        <v>14.2</v>
      </c>
      <c r="U5" s="1">
        <v>260.7</v>
      </c>
      <c r="V5" s="1">
        <v>0</v>
      </c>
      <c r="W5" s="1">
        <v>166.8</v>
      </c>
      <c r="X5" s="1">
        <v>29.6</v>
      </c>
    </row>
    <row r="6" spans="1:24" ht="12">
      <c r="A6" s="1">
        <v>2000</v>
      </c>
      <c r="B6" s="15">
        <v>669.1</v>
      </c>
      <c r="C6" s="16">
        <f t="shared" si="0"/>
        <v>212</v>
      </c>
      <c r="D6" s="3">
        <v>10000</v>
      </c>
      <c r="E6" s="19">
        <f t="shared" si="1"/>
        <v>0.06691</v>
      </c>
      <c r="F6" s="24">
        <f t="shared" si="2"/>
        <v>669.1</v>
      </c>
      <c r="G6" s="24"/>
      <c r="H6" s="24"/>
      <c r="I6" s="4"/>
      <c r="J6" s="31" t="s">
        <v>25</v>
      </c>
      <c r="K6" s="8" t="s">
        <v>30</v>
      </c>
      <c r="L6" s="1">
        <v>2000</v>
      </c>
      <c r="M6" s="1">
        <v>145.1</v>
      </c>
      <c r="O6" s="1">
        <v>65.3</v>
      </c>
      <c r="Q6" s="3"/>
      <c r="S6" s="1">
        <v>1.6</v>
      </c>
      <c r="U6" s="1">
        <v>405.8</v>
      </c>
      <c r="V6" s="1">
        <v>0</v>
      </c>
      <c r="W6" s="1">
        <v>232.1</v>
      </c>
      <c r="X6" s="1">
        <v>31.2</v>
      </c>
    </row>
    <row r="7" spans="1:24" ht="12">
      <c r="A7" s="1">
        <v>2001</v>
      </c>
      <c r="B7" s="15">
        <v>1189.1</v>
      </c>
      <c r="C7" s="16">
        <f t="shared" si="0"/>
        <v>519.9999999999999</v>
      </c>
      <c r="D7" s="3">
        <v>10000</v>
      </c>
      <c r="E7" s="19">
        <f t="shared" si="1"/>
        <v>0.11890999999999999</v>
      </c>
      <c r="F7" s="24">
        <f t="shared" si="2"/>
        <v>1189.1</v>
      </c>
      <c r="G7" s="24"/>
      <c r="H7" s="24"/>
      <c r="I7" s="4"/>
      <c r="J7" s="31" t="s">
        <v>25</v>
      </c>
      <c r="K7" s="2" t="s">
        <v>5</v>
      </c>
      <c r="L7" s="1">
        <v>2001</v>
      </c>
      <c r="M7" s="1">
        <v>257.8</v>
      </c>
      <c r="O7" s="1">
        <v>260.3</v>
      </c>
      <c r="S7" s="1">
        <v>1.9</v>
      </c>
      <c r="U7" s="1">
        <v>663.6</v>
      </c>
      <c r="V7" s="1">
        <v>0</v>
      </c>
      <c r="W7" s="1">
        <v>492.4</v>
      </c>
      <c r="X7" s="1">
        <v>33.1</v>
      </c>
    </row>
    <row r="8" spans="1:24" ht="12">
      <c r="A8" s="1">
        <v>2002</v>
      </c>
      <c r="B8" s="15">
        <f>SUM(U8:X8)</f>
        <v>2311.3</v>
      </c>
      <c r="C8" s="16">
        <f t="shared" si="0"/>
        <v>1122.2000000000003</v>
      </c>
      <c r="D8" s="3">
        <v>10000</v>
      </c>
      <c r="E8" s="19">
        <f t="shared" si="1"/>
        <v>0.23113000000000003</v>
      </c>
      <c r="F8" s="24">
        <f t="shared" si="2"/>
        <v>2311.3</v>
      </c>
      <c r="G8" s="24"/>
      <c r="H8" s="24"/>
      <c r="I8" s="4"/>
      <c r="J8" s="31" t="s">
        <v>25</v>
      </c>
      <c r="K8" s="2" t="s">
        <v>6</v>
      </c>
      <c r="L8" s="1">
        <v>2002</v>
      </c>
      <c r="M8" s="1">
        <v>251.9</v>
      </c>
      <c r="N8" s="1" t="s">
        <v>47</v>
      </c>
      <c r="O8" s="1">
        <v>434</v>
      </c>
      <c r="S8" s="1">
        <v>0.3</v>
      </c>
      <c r="U8" s="1">
        <v>915.5</v>
      </c>
      <c r="V8" s="1">
        <v>436</v>
      </c>
      <c r="W8" s="1">
        <v>926.4</v>
      </c>
      <c r="X8" s="1">
        <v>33.4</v>
      </c>
    </row>
    <row r="9" spans="1:24" ht="12">
      <c r="A9" s="1">
        <v>2003</v>
      </c>
      <c r="B9" s="15">
        <f aca="true" t="shared" si="3" ref="B9:B16">SUM(U9:X9)</f>
        <v>3037.7000000000003</v>
      </c>
      <c r="C9" s="25">
        <f aca="true" t="shared" si="4" ref="C9:C15">SUM(M9+N9+O9)</f>
        <v>726.4000000000001</v>
      </c>
      <c r="D9" s="3">
        <v>10000</v>
      </c>
      <c r="E9" s="19">
        <f t="shared" si="1"/>
        <v>0.30377000000000004</v>
      </c>
      <c r="F9" s="24">
        <f t="shared" si="2"/>
        <v>3037.7000000000003</v>
      </c>
      <c r="G9" s="24"/>
      <c r="H9" s="24"/>
      <c r="I9" s="4"/>
      <c r="J9" s="31" t="s">
        <v>25</v>
      </c>
      <c r="K9" s="2" t="s">
        <v>7</v>
      </c>
      <c r="L9" s="1">
        <v>2003</v>
      </c>
      <c r="M9" s="1">
        <v>160.9</v>
      </c>
      <c r="N9" s="1">
        <v>336</v>
      </c>
      <c r="O9" s="1">
        <f>W9-W8</f>
        <v>229.5000000000001</v>
      </c>
      <c r="T9" s="1">
        <v>900</v>
      </c>
      <c r="U9" s="1">
        <v>1076.4</v>
      </c>
      <c r="V9" s="1">
        <v>772</v>
      </c>
      <c r="W9" s="1">
        <v>1155.9</v>
      </c>
      <c r="X9" s="1">
        <v>33.4</v>
      </c>
    </row>
    <row r="10" spans="1:24" ht="12">
      <c r="A10" s="1">
        <v>2004</v>
      </c>
      <c r="B10" s="15">
        <f t="shared" si="3"/>
        <v>3791.2999999999997</v>
      </c>
      <c r="C10" s="25">
        <f t="shared" si="4"/>
        <v>753.5999999999997</v>
      </c>
      <c r="D10" s="3">
        <v>10000</v>
      </c>
      <c r="E10" s="19">
        <f t="shared" si="1"/>
        <v>0.37912999999999997</v>
      </c>
      <c r="F10" s="24">
        <f t="shared" si="2"/>
        <v>3791.2999999999997</v>
      </c>
      <c r="G10" s="24"/>
      <c r="H10" s="24"/>
      <c r="I10" s="4"/>
      <c r="J10" s="31" t="s">
        <v>25</v>
      </c>
      <c r="K10" s="2" t="s">
        <v>8</v>
      </c>
      <c r="L10" s="1">
        <v>2004</v>
      </c>
      <c r="M10" s="1">
        <f>U10-U9</f>
        <v>76.69999999999982</v>
      </c>
      <c r="N10" s="1">
        <v>525</v>
      </c>
      <c r="O10" s="1">
        <f>W10-W9</f>
        <v>151.89999999999986</v>
      </c>
      <c r="T10" s="1">
        <v>900</v>
      </c>
      <c r="U10" s="1">
        <v>1153.1</v>
      </c>
      <c r="V10" s="1">
        <v>1297</v>
      </c>
      <c r="W10" s="1">
        <v>1307.8</v>
      </c>
      <c r="X10" s="1">
        <v>33.4</v>
      </c>
    </row>
    <row r="11" spans="1:24" ht="12">
      <c r="A11" s="1">
        <v>2005</v>
      </c>
      <c r="B11" s="15">
        <f t="shared" si="3"/>
        <v>4606.599999999999</v>
      </c>
      <c r="C11" s="25">
        <f t="shared" si="4"/>
        <v>815.3</v>
      </c>
      <c r="D11" s="3">
        <v>10000</v>
      </c>
      <c r="E11" s="19">
        <f t="shared" si="1"/>
        <v>0.46065999999999996</v>
      </c>
      <c r="F11" s="24">
        <f t="shared" si="2"/>
        <v>4606.599999999999</v>
      </c>
      <c r="G11" s="24"/>
      <c r="H11" s="24"/>
      <c r="I11" s="4"/>
      <c r="J11" s="31" t="s">
        <v>25</v>
      </c>
      <c r="K11" s="2" t="s">
        <v>9</v>
      </c>
      <c r="L11" s="1">
        <v>2005</v>
      </c>
      <c r="M11" s="1">
        <v>30.3</v>
      </c>
      <c r="N11" s="1">
        <v>656</v>
      </c>
      <c r="O11" s="1">
        <v>129</v>
      </c>
      <c r="T11" s="1">
        <v>900</v>
      </c>
      <c r="U11" s="1">
        <v>1183.4</v>
      </c>
      <c r="V11" s="1">
        <v>1953</v>
      </c>
      <c r="W11" s="1">
        <v>1436.8</v>
      </c>
      <c r="X11" s="1">
        <v>33.4</v>
      </c>
    </row>
    <row r="12" spans="1:24" ht="12">
      <c r="A12" s="1">
        <v>2006</v>
      </c>
      <c r="B12" s="15">
        <f t="shared" si="3"/>
        <v>5336</v>
      </c>
      <c r="C12" s="25">
        <f t="shared" si="4"/>
        <v>729.4000000000001</v>
      </c>
      <c r="D12" s="5">
        <v>10000</v>
      </c>
      <c r="E12" s="19">
        <f t="shared" si="1"/>
        <v>0.5336</v>
      </c>
      <c r="F12" s="24">
        <f t="shared" si="2"/>
        <v>5336</v>
      </c>
      <c r="G12" s="24"/>
      <c r="H12" s="24"/>
      <c r="I12" s="4"/>
      <c r="J12" s="31" t="s">
        <v>25</v>
      </c>
      <c r="K12" s="2" t="s">
        <v>10</v>
      </c>
      <c r="L12" s="1">
        <v>2006</v>
      </c>
      <c r="M12" s="1">
        <v>28.7</v>
      </c>
      <c r="N12" s="1">
        <v>617</v>
      </c>
      <c r="O12" s="1">
        <v>83.7</v>
      </c>
      <c r="T12" s="1">
        <v>900</v>
      </c>
      <c r="U12" s="1">
        <v>1212.1</v>
      </c>
      <c r="V12" s="1">
        <v>2570</v>
      </c>
      <c r="W12" s="1">
        <v>1520.5</v>
      </c>
      <c r="X12" s="1">
        <v>33.4</v>
      </c>
    </row>
    <row r="13" spans="1:27" ht="12">
      <c r="A13" s="1">
        <v>2007</v>
      </c>
      <c r="B13" s="15">
        <f t="shared" si="3"/>
        <v>5721</v>
      </c>
      <c r="C13" s="25">
        <f t="shared" si="4"/>
        <v>385</v>
      </c>
      <c r="D13" s="3">
        <v>10000</v>
      </c>
      <c r="E13" s="19">
        <f t="shared" si="1"/>
        <v>0.5721</v>
      </c>
      <c r="F13" s="24">
        <f t="shared" si="2"/>
        <v>5721</v>
      </c>
      <c r="G13" s="24"/>
      <c r="H13" s="24"/>
      <c r="I13" s="4"/>
      <c r="J13" s="31" t="s">
        <v>25</v>
      </c>
      <c r="L13" s="1">
        <v>2007</v>
      </c>
      <c r="M13" s="1">
        <v>22</v>
      </c>
      <c r="N13" s="1">
        <v>315</v>
      </c>
      <c r="O13" s="1">
        <v>48</v>
      </c>
      <c r="T13" s="1">
        <v>900</v>
      </c>
      <c r="U13" s="1">
        <v>1234.1</v>
      </c>
      <c r="V13" s="1">
        <v>2885</v>
      </c>
      <c r="W13" s="1">
        <v>1568.5</v>
      </c>
      <c r="X13" s="1">
        <v>33.4</v>
      </c>
      <c r="Y13" s="7"/>
      <c r="Z13" s="7"/>
      <c r="AA13" s="7"/>
    </row>
    <row r="14" spans="1:27" ht="12">
      <c r="A14" s="1">
        <v>2008</v>
      </c>
      <c r="B14" s="15">
        <f t="shared" si="3"/>
        <v>6170.299999999999</v>
      </c>
      <c r="C14" s="25">
        <f t="shared" si="4"/>
        <v>449.3</v>
      </c>
      <c r="D14" s="3">
        <v>10000</v>
      </c>
      <c r="E14" s="19">
        <f t="shared" si="1"/>
        <v>0.61703</v>
      </c>
      <c r="F14" s="24">
        <f t="shared" si="2"/>
        <v>6170.299999999999</v>
      </c>
      <c r="G14" s="24"/>
      <c r="H14" s="24"/>
      <c r="I14" s="4"/>
      <c r="J14" s="31" t="s">
        <v>25</v>
      </c>
      <c r="L14" s="1">
        <v>2008</v>
      </c>
      <c r="M14" s="1">
        <v>17.6</v>
      </c>
      <c r="N14" s="1">
        <v>355</v>
      </c>
      <c r="O14" s="1">
        <v>76.7</v>
      </c>
      <c r="T14" s="1">
        <v>900</v>
      </c>
      <c r="U14" s="1">
        <v>1251.7</v>
      </c>
      <c r="V14" s="1">
        <v>3240</v>
      </c>
      <c r="W14" s="1">
        <v>1645.2</v>
      </c>
      <c r="X14" s="1">
        <v>33.4</v>
      </c>
      <c r="Y14" s="7"/>
      <c r="Z14" s="7"/>
      <c r="AA14" s="7"/>
    </row>
    <row r="15" spans="1:24" ht="12">
      <c r="A15" s="1">
        <v>2009</v>
      </c>
      <c r="B15" s="15">
        <f t="shared" si="3"/>
        <v>6891.8</v>
      </c>
      <c r="C15" s="25">
        <f t="shared" si="4"/>
        <v>721.6500000000001</v>
      </c>
      <c r="D15" s="3">
        <v>10000</v>
      </c>
      <c r="E15" s="19">
        <f t="shared" si="1"/>
        <v>0.68918</v>
      </c>
      <c r="F15" s="24">
        <f t="shared" si="2"/>
        <v>6891.8</v>
      </c>
      <c r="G15" s="24"/>
      <c r="H15" s="24"/>
      <c r="I15" s="4"/>
      <c r="J15" s="31" t="s">
        <v>25</v>
      </c>
      <c r="K15" s="28"/>
      <c r="L15" s="1">
        <v>2009</v>
      </c>
      <c r="M15" s="1">
        <v>9.2</v>
      </c>
      <c r="N15" s="1">
        <v>652.75</v>
      </c>
      <c r="O15" s="1">
        <v>59.7</v>
      </c>
      <c r="T15" s="1">
        <v>900</v>
      </c>
      <c r="U15" s="1">
        <v>1260.9</v>
      </c>
      <c r="V15" s="1">
        <v>3892.8</v>
      </c>
      <c r="W15" s="1">
        <v>1704.7</v>
      </c>
      <c r="X15" s="1">
        <v>33.4</v>
      </c>
    </row>
    <row r="16" spans="1:27" s="10" customFormat="1" ht="12">
      <c r="A16" s="11">
        <v>2010</v>
      </c>
      <c r="B16" s="15">
        <f t="shared" si="3"/>
        <v>7229</v>
      </c>
      <c r="C16" s="15">
        <f>M16+N16+O16</f>
        <v>337.20000000000005</v>
      </c>
      <c r="D16" s="12">
        <v>10000</v>
      </c>
      <c r="E16" s="20">
        <f t="shared" si="1"/>
        <v>0.7229</v>
      </c>
      <c r="F16" s="24">
        <f t="shared" si="2"/>
        <v>7250.7</v>
      </c>
      <c r="G16" s="26">
        <f>SUM(M16:R16)</f>
        <v>358.90000000000003</v>
      </c>
      <c r="H16" s="26">
        <f>SUM(M16:R16)</f>
        <v>358.90000000000003</v>
      </c>
      <c r="I16" s="12">
        <v>14400</v>
      </c>
      <c r="J16" s="20">
        <f>SUM(G16/I16)</f>
        <v>0.024923611111111115</v>
      </c>
      <c r="K16" s="28" t="s">
        <v>29</v>
      </c>
      <c r="L16" s="11">
        <v>2010</v>
      </c>
      <c r="M16" s="10">
        <v>27.6</v>
      </c>
      <c r="N16" s="10">
        <v>279</v>
      </c>
      <c r="O16" s="10">
        <v>30.6</v>
      </c>
      <c r="P16" s="10">
        <v>10.7</v>
      </c>
      <c r="Q16" s="44">
        <v>11</v>
      </c>
      <c r="R16" s="11" t="s">
        <v>20</v>
      </c>
      <c r="T16" s="1">
        <v>900</v>
      </c>
      <c r="U16" s="10">
        <f aca="true" t="shared" si="5" ref="U16:W17">U15+M16</f>
        <v>1288.5</v>
      </c>
      <c r="V16" s="10">
        <f t="shared" si="5"/>
        <v>4171.8</v>
      </c>
      <c r="W16" s="10">
        <f t="shared" si="5"/>
        <v>1735.3</v>
      </c>
      <c r="X16" s="10">
        <v>33.4</v>
      </c>
      <c r="Y16" s="10">
        <v>10.7</v>
      </c>
      <c r="Z16" s="10">
        <v>11</v>
      </c>
      <c r="AA16" s="10" t="s">
        <v>20</v>
      </c>
    </row>
    <row r="17" spans="1:27" s="10" customFormat="1" ht="12">
      <c r="A17" s="11">
        <v>2011</v>
      </c>
      <c r="B17" s="15" t="s">
        <v>25</v>
      </c>
      <c r="C17" s="15" t="s">
        <v>25</v>
      </c>
      <c r="D17" s="12" t="s">
        <v>25</v>
      </c>
      <c r="E17" s="21" t="s">
        <v>25</v>
      </c>
      <c r="F17" s="24">
        <f t="shared" si="2"/>
        <v>7501.299999999999</v>
      </c>
      <c r="G17" s="27">
        <f>SUM(G16+H17)</f>
        <v>609.5</v>
      </c>
      <c r="H17" s="26">
        <f>SUM(M17:R17)</f>
        <v>250.6</v>
      </c>
      <c r="I17" s="12">
        <v>14400</v>
      </c>
      <c r="J17" s="20">
        <f>SUM(G17/I17)</f>
        <v>0.042326388888888886</v>
      </c>
      <c r="K17" s="28" t="s">
        <v>31</v>
      </c>
      <c r="L17" s="11">
        <v>2011</v>
      </c>
      <c r="M17" s="10">
        <v>42.9</v>
      </c>
      <c r="N17" s="10">
        <v>166.2</v>
      </c>
      <c r="O17" s="10">
        <v>27.9</v>
      </c>
      <c r="P17" s="10">
        <v>2.6</v>
      </c>
      <c r="Q17" s="44">
        <v>11</v>
      </c>
      <c r="R17" s="11" t="s">
        <v>20</v>
      </c>
      <c r="T17" s="1">
        <v>900</v>
      </c>
      <c r="U17" s="10">
        <f t="shared" si="5"/>
        <v>1331.4</v>
      </c>
      <c r="V17" s="10">
        <f t="shared" si="5"/>
        <v>4338</v>
      </c>
      <c r="W17" s="10">
        <f t="shared" si="5"/>
        <v>1763.2</v>
      </c>
      <c r="X17" s="10">
        <v>33.4</v>
      </c>
      <c r="Y17" s="10">
        <f aca="true" t="shared" si="6" ref="Y17:Z20">Y16+P17</f>
        <v>13.299999999999999</v>
      </c>
      <c r="Z17" s="10">
        <f t="shared" si="6"/>
        <v>22</v>
      </c>
      <c r="AA17" s="10" t="s">
        <v>20</v>
      </c>
    </row>
    <row r="18" spans="1:27" s="10" customFormat="1" ht="12">
      <c r="A18" s="11">
        <v>2012</v>
      </c>
      <c r="B18" s="15" t="s">
        <v>25</v>
      </c>
      <c r="C18" s="15" t="s">
        <v>25</v>
      </c>
      <c r="D18" s="12" t="s">
        <v>25</v>
      </c>
      <c r="E18" s="21" t="s">
        <v>25</v>
      </c>
      <c r="F18" s="24">
        <f t="shared" si="2"/>
        <v>7797.1</v>
      </c>
      <c r="G18" s="27">
        <f>SUM(G17+H18)</f>
        <v>905.3</v>
      </c>
      <c r="H18" s="26">
        <f>SUM(M18:R18)</f>
        <v>295.79999999999995</v>
      </c>
      <c r="I18" s="12">
        <v>14400</v>
      </c>
      <c r="J18" s="20">
        <f>SUM(G18/I18)</f>
        <v>0.06286805555555555</v>
      </c>
      <c r="K18" s="28"/>
      <c r="L18" s="34">
        <v>2012</v>
      </c>
      <c r="M18" s="11">
        <v>15.7</v>
      </c>
      <c r="N18" s="11">
        <v>170.7</v>
      </c>
      <c r="O18" s="11">
        <v>63.2</v>
      </c>
      <c r="P18" s="11">
        <v>13.4</v>
      </c>
      <c r="Q18" s="44">
        <v>11</v>
      </c>
      <c r="R18" s="11">
        <v>21.8</v>
      </c>
      <c r="T18" s="10">
        <v>900</v>
      </c>
      <c r="U18" s="10">
        <f aca="true" t="shared" si="7" ref="U18:W20">U17+M18</f>
        <v>1347.1000000000001</v>
      </c>
      <c r="V18" s="10">
        <f t="shared" si="7"/>
        <v>4508.7</v>
      </c>
      <c r="W18" s="10">
        <f t="shared" si="7"/>
        <v>1826.4</v>
      </c>
      <c r="X18" s="10">
        <v>33.4</v>
      </c>
      <c r="Y18" s="10">
        <f t="shared" si="6"/>
        <v>26.7</v>
      </c>
      <c r="Z18" s="10">
        <f t="shared" si="6"/>
        <v>33</v>
      </c>
      <c r="AA18" s="10">
        <v>21.8</v>
      </c>
    </row>
    <row r="19" spans="1:27" ht="12">
      <c r="A19" s="1">
        <v>2013</v>
      </c>
      <c r="B19" s="15" t="s">
        <v>25</v>
      </c>
      <c r="C19" s="15" t="s">
        <v>25</v>
      </c>
      <c r="D19" s="12" t="s">
        <v>25</v>
      </c>
      <c r="E19" s="21" t="s">
        <v>25</v>
      </c>
      <c r="F19" s="24">
        <f t="shared" si="2"/>
        <v>8038.499999999999</v>
      </c>
      <c r="G19" s="27">
        <f>SUM(G18+H19)</f>
        <v>1145.6999999999998</v>
      </c>
      <c r="H19" s="45">
        <f>SUM(M19:R19)</f>
        <v>240.39999999999998</v>
      </c>
      <c r="I19" s="12">
        <v>14400</v>
      </c>
      <c r="J19" s="20">
        <f>SUM(G19/I19)</f>
        <v>0.07956249999999998</v>
      </c>
      <c r="K19" s="29"/>
      <c r="L19" s="34">
        <v>2013</v>
      </c>
      <c r="M19" s="6">
        <v>15.9</v>
      </c>
      <c r="N19" s="6">
        <v>138.7</v>
      </c>
      <c r="O19" s="6">
        <v>38.3</v>
      </c>
      <c r="P19" s="6">
        <v>4.7</v>
      </c>
      <c r="Q19" s="42">
        <v>11.5</v>
      </c>
      <c r="R19" s="6">
        <v>31.3</v>
      </c>
      <c r="U19" s="10">
        <f t="shared" si="7"/>
        <v>1363.0000000000002</v>
      </c>
      <c r="V19" s="10">
        <f t="shared" si="7"/>
        <v>4647.4</v>
      </c>
      <c r="W19" s="10">
        <f t="shared" si="7"/>
        <v>1864.7</v>
      </c>
      <c r="X19" s="10">
        <v>34.4</v>
      </c>
      <c r="Y19" s="10">
        <f t="shared" si="6"/>
        <v>31.4</v>
      </c>
      <c r="Z19" s="10">
        <f t="shared" si="6"/>
        <v>44.5</v>
      </c>
      <c r="AA19" s="10">
        <f>AA18+R19</f>
        <v>53.1</v>
      </c>
    </row>
    <row r="20" spans="1:27" ht="12">
      <c r="A20" s="1">
        <v>2014</v>
      </c>
      <c r="B20" s="15" t="s">
        <v>25</v>
      </c>
      <c r="C20" s="15" t="s">
        <v>25</v>
      </c>
      <c r="D20" s="15" t="s">
        <v>25</v>
      </c>
      <c r="E20" s="15" t="s">
        <v>25</v>
      </c>
      <c r="F20" s="24">
        <f>SUM(U20:AA20)</f>
        <v>8152.400000000001</v>
      </c>
      <c r="G20" s="27">
        <f>SUM(G19+H20)</f>
        <v>1259.6</v>
      </c>
      <c r="H20" s="26">
        <f>SUM(M20:R20)</f>
        <v>113.9</v>
      </c>
      <c r="I20" s="12">
        <v>14400</v>
      </c>
      <c r="J20" s="19">
        <f>SUM(G20/I20)</f>
        <v>0.08747222222222222</v>
      </c>
      <c r="L20" s="34">
        <v>2014</v>
      </c>
      <c r="M20" s="41">
        <v>16.9</v>
      </c>
      <c r="N20" s="41">
        <v>34</v>
      </c>
      <c r="O20" s="41">
        <v>23.6</v>
      </c>
      <c r="P20" s="41">
        <v>7.2</v>
      </c>
      <c r="Q20" s="41">
        <v>0</v>
      </c>
      <c r="R20" s="41">
        <v>32.2</v>
      </c>
      <c r="U20" s="10">
        <f t="shared" si="7"/>
        <v>1379.9000000000003</v>
      </c>
      <c r="V20" s="10">
        <f>V19+N20</f>
        <v>4681.4</v>
      </c>
      <c r="W20" s="10">
        <f>W19+O20</f>
        <v>1888.3</v>
      </c>
      <c r="X20" s="10">
        <v>34.4</v>
      </c>
      <c r="Y20" s="10">
        <f t="shared" si="6"/>
        <v>38.6</v>
      </c>
      <c r="Z20" s="10">
        <f t="shared" si="6"/>
        <v>44.5</v>
      </c>
      <c r="AA20" s="10">
        <f>AA19+R20</f>
        <v>85.30000000000001</v>
      </c>
    </row>
    <row r="22" ht="12">
      <c r="L22" s="2" t="s">
        <v>13</v>
      </c>
    </row>
    <row r="23" ht="12">
      <c r="L23" s="2" t="s">
        <v>14</v>
      </c>
    </row>
    <row r="24" ht="12">
      <c r="L24" s="2" t="s">
        <v>15</v>
      </c>
    </row>
    <row r="25" ht="12">
      <c r="L25" s="2" t="s">
        <v>11</v>
      </c>
    </row>
    <row r="26" ht="12">
      <c r="L26" s="2" t="s">
        <v>16</v>
      </c>
    </row>
    <row r="27" spans="12:25" ht="12">
      <c r="L27" s="2" t="s">
        <v>17</v>
      </c>
      <c r="Y27" s="46">
        <f>F20-X20</f>
        <v>8118.000000000001</v>
      </c>
    </row>
    <row r="28" ht="12">
      <c r="L28" s="2" t="s">
        <v>18</v>
      </c>
    </row>
    <row r="29" ht="12">
      <c r="L29" s="43" t="s">
        <v>54</v>
      </c>
    </row>
    <row r="31" ht="12">
      <c r="C31" s="17"/>
    </row>
  </sheetData>
  <sheetProtection/>
  <printOptions/>
  <pageMargins left="0.75" right="0.75" top="1" bottom="1" header="0.5" footer="0.5"/>
  <pageSetup horizontalDpi="300" verticalDpi="300" orientation="landscape" scale="70"/>
  <ignoredErrors>
    <ignoredError sqref="H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421875" style="1" customWidth="1"/>
  </cols>
  <sheetData>
    <row r="1" spans="1:3" ht="12">
      <c r="A1" s="40" t="s">
        <v>51</v>
      </c>
      <c r="B1" s="40" t="s">
        <v>52</v>
      </c>
      <c r="C1" s="40" t="s">
        <v>53</v>
      </c>
    </row>
    <row r="2" spans="1:3" ht="12">
      <c r="A2" s="39">
        <v>1996</v>
      </c>
      <c r="B2" s="3">
        <v>10.7</v>
      </c>
      <c r="C2" s="39" t="s">
        <v>50</v>
      </c>
    </row>
    <row r="3" spans="1:3" ht="12">
      <c r="A3" s="39">
        <v>1997</v>
      </c>
      <c r="B3" s="3">
        <v>68.1</v>
      </c>
      <c r="C3" s="39" t="s">
        <v>50</v>
      </c>
    </row>
    <row r="4" spans="1:3" ht="12">
      <c r="A4" s="39">
        <v>1998</v>
      </c>
      <c r="B4" s="3">
        <v>154.8</v>
      </c>
      <c r="C4" s="39" t="s">
        <v>50</v>
      </c>
    </row>
    <row r="5" spans="1:3" ht="12">
      <c r="A5" s="39">
        <v>1999</v>
      </c>
      <c r="B5" s="3">
        <v>223.50000000000003</v>
      </c>
      <c r="C5" s="39" t="s">
        <v>50</v>
      </c>
    </row>
    <row r="6" spans="1:3" ht="12">
      <c r="A6" s="39">
        <v>2000</v>
      </c>
      <c r="B6" s="3">
        <v>212</v>
      </c>
      <c r="C6" s="39" t="s">
        <v>50</v>
      </c>
    </row>
    <row r="7" spans="1:3" ht="12">
      <c r="A7" s="39">
        <v>2001</v>
      </c>
      <c r="B7" s="3">
        <v>519.9999999999999</v>
      </c>
      <c r="C7" s="39" t="s">
        <v>50</v>
      </c>
    </row>
    <row r="8" spans="1:3" ht="12">
      <c r="A8" s="39">
        <v>2002</v>
      </c>
      <c r="B8" s="3">
        <v>1122.2000000000003</v>
      </c>
      <c r="C8" s="39" t="s">
        <v>50</v>
      </c>
    </row>
    <row r="9" spans="1:3" ht="12.75">
      <c r="A9" s="39">
        <v>2003</v>
      </c>
      <c r="B9" s="36">
        <v>726.4000000000001</v>
      </c>
      <c r="C9" s="39" t="s">
        <v>50</v>
      </c>
    </row>
    <row r="10" spans="1:3" ht="12.75">
      <c r="A10" s="39">
        <v>2004</v>
      </c>
      <c r="B10" s="36">
        <v>753.5999999999997</v>
      </c>
      <c r="C10" s="39" t="s">
        <v>50</v>
      </c>
    </row>
    <row r="11" spans="1:3" ht="12.75">
      <c r="A11" s="39">
        <v>2005</v>
      </c>
      <c r="B11" s="36">
        <v>815.3</v>
      </c>
      <c r="C11" s="39" t="s">
        <v>50</v>
      </c>
    </row>
    <row r="12" spans="1:3" ht="12">
      <c r="A12" s="39">
        <v>2006</v>
      </c>
      <c r="B12" s="36">
        <v>729.4000000000001</v>
      </c>
      <c r="C12" s="39" t="s">
        <v>50</v>
      </c>
    </row>
    <row r="13" spans="1:3" ht="12">
      <c r="A13" s="39">
        <v>2007</v>
      </c>
      <c r="B13" s="36">
        <v>385</v>
      </c>
      <c r="C13" s="39" t="s">
        <v>50</v>
      </c>
    </row>
    <row r="14" spans="1:3" ht="12">
      <c r="A14" s="39">
        <v>2008</v>
      </c>
      <c r="B14" s="36">
        <v>449.3</v>
      </c>
      <c r="C14" s="39" t="s">
        <v>50</v>
      </c>
    </row>
    <row r="15" spans="1:3" ht="12">
      <c r="A15" s="39">
        <v>2009</v>
      </c>
      <c r="B15" s="36">
        <v>721.6500000000001</v>
      </c>
      <c r="C15" s="39" t="s">
        <v>50</v>
      </c>
    </row>
    <row r="16" spans="1:3" ht="12">
      <c r="A16" s="39">
        <v>2010</v>
      </c>
      <c r="B16" s="37">
        <v>347.90000000000003</v>
      </c>
      <c r="C16" s="39" t="s">
        <v>49</v>
      </c>
    </row>
    <row r="17" spans="1:3" ht="12">
      <c r="A17" s="39">
        <v>2011</v>
      </c>
      <c r="B17" s="37">
        <v>239.6</v>
      </c>
      <c r="C17" s="39" t="s">
        <v>49</v>
      </c>
    </row>
    <row r="18" spans="1:3" ht="12">
      <c r="A18" s="39">
        <v>2012</v>
      </c>
      <c r="B18" s="35">
        <v>284.79999999999995</v>
      </c>
      <c r="C18" s="39" t="s">
        <v>49</v>
      </c>
    </row>
    <row r="19" spans="1:3" ht="12">
      <c r="A19" s="39">
        <v>2013</v>
      </c>
      <c r="B19" s="35">
        <v>240</v>
      </c>
      <c r="C19" s="39" t="s">
        <v>49</v>
      </c>
    </row>
    <row r="20" spans="1:3" ht="12">
      <c r="A20" s="39">
        <v>2014</v>
      </c>
      <c r="B20" s="38">
        <v>114</v>
      </c>
      <c r="C20" s="39" t="s">
        <v>49</v>
      </c>
    </row>
    <row r="22" ht="12">
      <c r="B22" s="38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Nita Sylvester</dc:creator>
  <cp:keywords/>
  <dc:description/>
  <cp:lastModifiedBy>Catherine Krikstan</cp:lastModifiedBy>
  <cp:lastPrinted>2010-02-17T18:18:31Z</cp:lastPrinted>
  <dcterms:created xsi:type="dcterms:W3CDTF">2002-11-04T19:56:11Z</dcterms:created>
  <dcterms:modified xsi:type="dcterms:W3CDTF">2015-09-28T13:31:00Z</dcterms:modified>
  <cp:category/>
  <cp:version/>
  <cp:contentType/>
  <cp:contentStatus/>
</cp:coreProperties>
</file>