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900" yWindow="720" windowWidth="15600" windowHeight="11385"/>
  </bookViews>
  <sheets>
    <sheet name="CropsLU Acres sort by acreage" sheetId="3" r:id="rId1"/>
    <sheet name="CropsLU Acres sort by ID No.  " sheetId="4" r:id="rId2"/>
    <sheet name="Sheet1" sheetId="5" r:id="rId3"/>
    <sheet name="CropLU" sheetId="1" r:id="rId4"/>
    <sheet name="Acres" sheetId="2" r:id="rId5"/>
  </sheets>
  <definedNames>
    <definedName name="_xlnm._FilterDatabase" localSheetId="3" hidden="1">CropLU!$A$1:$F$121</definedName>
    <definedName name="_xlnm._FilterDatabase" localSheetId="0" hidden="1">'CropsLU Acres sort by acreage'!$A$1:$H$111</definedName>
    <definedName name="_xlnm._FilterDatabase" localSheetId="1" hidden="1">'CropsLU Acres sort by ID No.  '!$A$1:$H$114</definedName>
  </definedNames>
  <calcPr calcId="125725" concurrentCalc="0"/>
  <pivotCaches>
    <pivotCache cacheId="0" r:id="rId6"/>
  </pivotCaches>
</workbook>
</file>

<file path=xl/calcChain.xml><?xml version="1.0" encoding="utf-8"?>
<calcChain xmlns="http://schemas.openxmlformats.org/spreadsheetml/2006/main">
  <c r="M21" i="4"/>
  <c r="M20"/>
  <c r="M26"/>
  <c r="M25"/>
  <c r="M24"/>
  <c r="M23"/>
  <c r="M22"/>
  <c r="M19"/>
  <c r="M18"/>
  <c r="N14"/>
  <c r="N13"/>
  <c r="H117"/>
  <c r="H116"/>
  <c r="N27"/>
  <c r="N28"/>
  <c r="N15"/>
  <c r="N17"/>
  <c r="N16"/>
  <c r="N12"/>
  <c r="N11"/>
  <c r="N9"/>
  <c r="N7"/>
  <c r="N10"/>
  <c r="N8"/>
  <c r="N32"/>
</calcChain>
</file>

<file path=xl/sharedStrings.xml><?xml version="1.0" encoding="utf-8"?>
<sst xmlns="http://schemas.openxmlformats.org/spreadsheetml/2006/main" count="1768" uniqueCount="238">
  <si>
    <t>CropId</t>
  </si>
  <si>
    <t>CropName</t>
  </si>
  <si>
    <t>DoubleCropGroup</t>
  </si>
  <si>
    <t>YieldUnit</t>
  </si>
  <si>
    <t>Turfgrass</t>
  </si>
  <si>
    <t>NULL</t>
  </si>
  <si>
    <t>tons</t>
  </si>
  <si>
    <t>Alfalfa Hay Harvested Area</t>
  </si>
  <si>
    <t>dry tons</t>
  </si>
  <si>
    <t>Alfalfa seed Harvested Area</t>
  </si>
  <si>
    <t>pounds</t>
  </si>
  <si>
    <t>Aquatic plants Area</t>
  </si>
  <si>
    <t>unit</t>
  </si>
  <si>
    <t>Aquatic plants Protected Area</t>
  </si>
  <si>
    <t>Asparagus Harvested Area</t>
  </si>
  <si>
    <t>Barley for grain Harvested Area</t>
  </si>
  <si>
    <t>bushels</t>
  </si>
  <si>
    <t>Bedding/garden plants Area</t>
  </si>
  <si>
    <t>Bedding/garden plants Protected Area</t>
  </si>
  <si>
    <t>Beets Harvested Area</t>
  </si>
  <si>
    <t>Berries- all Harvested Area</t>
  </si>
  <si>
    <t>Birdsfoot trefoil seed Harvested Area</t>
  </si>
  <si>
    <t>Broccoli Harvested Area</t>
  </si>
  <si>
    <t>Bromegrass seed Harvested Area</t>
  </si>
  <si>
    <t>Brussels Sprouts Harvested Area</t>
  </si>
  <si>
    <t>Buckwheat Harvested Area</t>
  </si>
  <si>
    <t>Bulbs, corms, rhizomes, and tubers – dry Harvested Area</t>
  </si>
  <si>
    <t>cwt</t>
  </si>
  <si>
    <t>Bulbs, corms, rhizomes, and tubers – dry Protected Area</t>
  </si>
  <si>
    <t>Canola Harvested Area</t>
  </si>
  <si>
    <t>Cantaloupe Harvested Area</t>
  </si>
  <si>
    <t>Carrots Harvested Area</t>
  </si>
  <si>
    <t>Cauliflower Harvested Area</t>
  </si>
  <si>
    <t>Celery Harvested Area</t>
  </si>
  <si>
    <t>Chinese Cabbage Harvested Area</t>
  </si>
  <si>
    <t>Collards Harvested Area</t>
  </si>
  <si>
    <t>Corn for Grain Harvested Area</t>
  </si>
  <si>
    <t>Corn for silage or greenchop Harvested Area</t>
  </si>
  <si>
    <t>Cotton Harvested Area</t>
  </si>
  <si>
    <t>bales</t>
  </si>
  <si>
    <t>Cropland idle or used for cover crops or soil improvement but not harvested and not pastured or grazed Area</t>
  </si>
  <si>
    <t>Cropland in cultivated summer fallow Area</t>
  </si>
  <si>
    <t>Cropland on which all crops failed or were abandoned Area</t>
  </si>
  <si>
    <t>Cropland used only for pasture or grazing Area</t>
  </si>
  <si>
    <t>Cucumbers and Pickles Harvested Area</t>
  </si>
  <si>
    <t>Cut Christmas Trees Production Area</t>
  </si>
  <si>
    <t>Cut flowers and cut florist greens Area</t>
  </si>
  <si>
    <t>Cut flowers and cut florist greens Protected Area</t>
  </si>
  <si>
    <t>Dry edible beans, excluding limas Harvested Area</t>
  </si>
  <si>
    <t>Dry Onions Harvested Area</t>
  </si>
  <si>
    <t>Eggplant Harvested Area</t>
  </si>
  <si>
    <t>Emmer and spelt Harvested Area</t>
  </si>
  <si>
    <t>Escarole and Endive Harvested Area</t>
  </si>
  <si>
    <t>Fescue Seed Harvested Area</t>
  </si>
  <si>
    <t>Floriculture crops – bedding/garden plants, cut flowers and cut florist greens, foliage plants, and potted flowering plants, total Area</t>
  </si>
  <si>
    <t>Floriculture crops – bedding/garden plants, cut flowers and cut florist greens, foliage plants, and potted flowering plants, total Protected Area</t>
  </si>
  <si>
    <t>Foliage plants Area</t>
  </si>
  <si>
    <t>Foliage plants Protected Area</t>
  </si>
  <si>
    <t>Garlic Harvested Area</t>
  </si>
  <si>
    <t>Green Lima Beans Harvested Area</t>
  </si>
  <si>
    <t>Green Onions Harvested Area</t>
  </si>
  <si>
    <t>Greenhouse vegetables Area</t>
  </si>
  <si>
    <t>Greenhouse vegetables Protected Area</t>
  </si>
  <si>
    <t>Harvested cropland Area</t>
  </si>
  <si>
    <t>Haylage or greenchop from alfalfa or alfalfa mixtures Harvested Area</t>
  </si>
  <si>
    <t>green tons</t>
  </si>
  <si>
    <t>Head Cabbage Harvested Area</t>
  </si>
  <si>
    <t>Herbs, Fresh Cut Harvested Area</t>
  </si>
  <si>
    <t>Honeydew Melons Harvested Area</t>
  </si>
  <si>
    <t>Kale Harvested Area</t>
  </si>
  <si>
    <t>Land in Orchards Area</t>
  </si>
  <si>
    <t>Lettuce, All Harvested Area</t>
  </si>
  <si>
    <t>Mushrooms Area</t>
  </si>
  <si>
    <t>Mushrooms Protected Area</t>
  </si>
  <si>
    <t>Mustard Greens Harvested Area</t>
  </si>
  <si>
    <t>Nursery stock Area</t>
  </si>
  <si>
    <t>Nursery stock Protected Area</t>
  </si>
  <si>
    <t>Oats for grain Harvested Area</t>
  </si>
  <si>
    <t>Okra Area</t>
  </si>
  <si>
    <t>Orchardgrass seed Harvested Area</t>
  </si>
  <si>
    <t>Other field and grass seed crops Harvested Area</t>
  </si>
  <si>
    <t>Other haylage, grass silage, and greenchop Harvested Area</t>
  </si>
  <si>
    <t>Other managed hay Harvested Area</t>
  </si>
  <si>
    <t>Other nursery and greenhouse crops Area</t>
  </si>
  <si>
    <t>Other nursery and greenhouse crops Protected Area</t>
  </si>
  <si>
    <t>Parsley Harvested Area</t>
  </si>
  <si>
    <t>Pastureland and rangeland other than cropland and woodland pastured Area</t>
  </si>
  <si>
    <t>Peanuts for nuts Harvested Area</t>
  </si>
  <si>
    <t>Peas, Chinese (sugar and Snow) Harvested Area</t>
  </si>
  <si>
    <t>Peas, Green (excluding southern) Harvested Area</t>
  </si>
  <si>
    <t>Peas, Green Southern (cowpeas) – Black-eyed, Crowder, etc. Harvested Area</t>
  </si>
  <si>
    <t>Peppers, Bell Harvested Area</t>
  </si>
  <si>
    <t>Peppers, Chile (all peppers – excluding bell) Harvested Area</t>
  </si>
  <si>
    <t>Popcorn Harvested Area</t>
  </si>
  <si>
    <t>Potatoes Harvested Area</t>
  </si>
  <si>
    <t>Potted flowering plants Area</t>
  </si>
  <si>
    <t>Potted flowering plants Protected Area</t>
  </si>
  <si>
    <t>Pumpkins Harvested Area</t>
  </si>
  <si>
    <t>Radishes Harvested Area</t>
  </si>
  <si>
    <t>Red clover seed Harvested Area</t>
  </si>
  <si>
    <t>Rhubarb Harvested Area</t>
  </si>
  <si>
    <t>Rye for grain Harvested Area</t>
  </si>
  <si>
    <t>Ryegrass seed Harvested Area</t>
  </si>
  <si>
    <t>short-rotation woody crops Harvest Area</t>
  </si>
  <si>
    <t>short-rotation woody crops Production Area</t>
  </si>
  <si>
    <t>Small grain hay Harvested Area</t>
  </si>
  <si>
    <t>Snap Beans Harvested Area</t>
  </si>
  <si>
    <t>Sod harvested Area</t>
  </si>
  <si>
    <t>Sod harvested Protected Area</t>
  </si>
  <si>
    <t>Sorghum for Grain Harvested Area</t>
  </si>
  <si>
    <t>Sorghum for silage or greenchop Area</t>
  </si>
  <si>
    <t>Soybeans for beans Harvested Area</t>
  </si>
  <si>
    <t>Spinach Harvested Area</t>
  </si>
  <si>
    <t>Squash Harvested Area</t>
  </si>
  <si>
    <t>Sunflower seed, non-oil varieties Harvested Area</t>
  </si>
  <si>
    <t>Sunflower seed, oil varieties Harvested Area</t>
  </si>
  <si>
    <t>Sweet Corn Harvested Area</t>
  </si>
  <si>
    <t>Sweet potatoes Harvested Area</t>
  </si>
  <si>
    <t>Timothy seed Harvested Area</t>
  </si>
  <si>
    <t>tobacco Harvested Area</t>
  </si>
  <si>
    <t>Tomatoes Harvested Area</t>
  </si>
  <si>
    <t>Triticale Harvested Area</t>
  </si>
  <si>
    <t>Turnip Greens Harvested Area</t>
  </si>
  <si>
    <t>Turnips Harvested Area</t>
  </si>
  <si>
    <t>Vegetable &amp; flower seeds Area</t>
  </si>
  <si>
    <t>Vegetable &amp; flower seeds Protected Area</t>
  </si>
  <si>
    <t>Vegetables, Mixed Area</t>
  </si>
  <si>
    <t>Vegetables, Other Harvested Area</t>
  </si>
  <si>
    <t>Vetch seed Harvested Area</t>
  </si>
  <si>
    <t>Watermelons Harvested Area</t>
  </si>
  <si>
    <t>Wheat for Grain Harvested Area</t>
  </si>
  <si>
    <t>Wild hay Harvested Area</t>
  </si>
  <si>
    <t>Nursery stock Area on hom</t>
  </si>
  <si>
    <t>alfhay</t>
  </si>
  <si>
    <t>hay</t>
  </si>
  <si>
    <t>fallow</t>
  </si>
  <si>
    <t>pasture</t>
  </si>
  <si>
    <t>landuse</t>
  </si>
  <si>
    <t>nurshi</t>
  </si>
  <si>
    <t>speclohi</t>
  </si>
  <si>
    <t>smbeans</t>
  </si>
  <si>
    <t>speclolo</t>
  </si>
  <si>
    <t>corngsm</t>
  </si>
  <si>
    <t>cornssm</t>
  </si>
  <si>
    <t>spechilo</t>
  </si>
  <si>
    <t>spechihi</t>
  </si>
  <si>
    <t>corngfal</t>
  </si>
  <si>
    <t>cornsfal</t>
  </si>
  <si>
    <t>nurslo</t>
  </si>
  <si>
    <t>imp</t>
  </si>
  <si>
    <t>alf</t>
  </si>
  <si>
    <t>beansfal</t>
  </si>
  <si>
    <t>null</t>
  </si>
  <si>
    <t>Acres</t>
  </si>
  <si>
    <t>landuse2</t>
  </si>
  <si>
    <t>landuse3</t>
  </si>
  <si>
    <t>SampleYear</t>
  </si>
  <si>
    <t>acres</t>
  </si>
  <si>
    <t>AgCensusYr</t>
  </si>
  <si>
    <t>Proposed Crop Land Use Group</t>
  </si>
  <si>
    <t>Forages Legume (Alfalfa and other legumes) for hay and greenchop</t>
  </si>
  <si>
    <t xml:space="preserve">Pastured cropland and Pastureland </t>
  </si>
  <si>
    <t xml:space="preserve">Corn, grain - fall fallow </t>
  </si>
  <si>
    <t xml:space="preserve">Corn, silage - fall fallow </t>
  </si>
  <si>
    <t>Corn, grain - fall small grain</t>
  </si>
  <si>
    <t xml:space="preserve">Corn, silage - fall small grain </t>
  </si>
  <si>
    <t>Soybean (full season) - fall fallow</t>
  </si>
  <si>
    <t>Crop(s) ID No. and calculations</t>
  </si>
  <si>
    <t>Notes</t>
  </si>
  <si>
    <t>Soybean (full season) - fall small grain</t>
  </si>
  <si>
    <t>Forage, non-legumes (Orchardgrass, Ryegrass, Triticale, Small Grains, Sorghum, Wild Hay)</t>
  </si>
  <si>
    <t>Nursery stock Area on hom (note this = #90, double counted?)</t>
  </si>
  <si>
    <t>Small Grain</t>
  </si>
  <si>
    <t>Sb full Seas calc</t>
  </si>
  <si>
    <t>= 67% (?) of Full Seas Sb (Full Seas Sb = Tot Sb less Sb Dbl Crop (Est at 50% (?) of Wht + Bar)), i.e. 0.67*(#145 -(0.50*(#10+#178))</t>
  </si>
  <si>
    <t>= 33% (?) of Full Seas Sb (Full Seas Sb = Tot Sb less Sb Dbl Crop (Est at 50% (?) of Wht + Bar)), i.e. 0.33*(#145 -(0.50*(#10+#178))</t>
  </si>
  <si>
    <t>= Two-thirds (?) of the total corn silage acres get either a small grain or a soil improvement crop (a cover crop), i.e. 0.67* cell H25</t>
  </si>
  <si>
    <t>= One-third (?) of the total corn grain acres get either a small grain or a soil improvement crop (a cover crop), i.e. 0.33* cell H24</t>
  </si>
  <si>
    <t>= Total corn grain less corn gain that has small grain or covers, i.e. #35 - cell N9</t>
  </si>
  <si>
    <t>= Total corn silage less corn silage that has small grain or covers, i.e. #37 - cell N10</t>
  </si>
  <si>
    <t>Corn Grain</t>
  </si>
  <si>
    <t>Corn Silage</t>
  </si>
  <si>
    <t>Forage Legume</t>
  </si>
  <si>
    <t>Forage Grasses</t>
  </si>
  <si>
    <t>= Sum of Grass Hay and seed plus haylage &amp; greenchop from grasses, i.e. Sum ID#s (58+ 97+101+ 103+ 105+ 136+ 143+160+ 180)</t>
  </si>
  <si>
    <t>= Sum of Cropland used only for pasture or grazing plus Pastureland, rangeland, and woodland in pastures, i.e. #45 + #111</t>
  </si>
  <si>
    <t>Pasture Land</t>
  </si>
  <si>
    <t>Other Agr Crop</t>
  </si>
  <si>
    <t>Vegtables High</t>
  </si>
  <si>
    <t>= Sum of Alfalfa for Hay and seed plus haylage &amp; greenchop from legumes and mixtures, i.e. #1 + #2 + #76 + #127 + #175</t>
  </si>
  <si>
    <t>Vegtables Low</t>
  </si>
  <si>
    <t>Crop Fail, Fallow</t>
  </si>
  <si>
    <t>Nursery High</t>
  </si>
  <si>
    <t>Nursery Low</t>
  </si>
  <si>
    <t>Orchards Tree Crops</t>
  </si>
  <si>
    <t xml:space="preserve">Impervious areas (roofs, paved roads &amp; ditches, nursery protected areas, access roads (?), etc) Low Input </t>
  </si>
  <si>
    <t>= Sum of #72 + #107 + #108 plus remote sensing image analysis data</t>
  </si>
  <si>
    <t>Impervious</t>
  </si>
  <si>
    <t>Other Land Use</t>
  </si>
  <si>
    <t xml:space="preserve">   = Cropland idle or used for cover crops or soil improvement but not harvested and not pastured or grazed Area, #41</t>
  </si>
  <si>
    <t>Total Land Use Listed (not including turf) :</t>
  </si>
  <si>
    <t>Total, without Harvested Crop Land:</t>
  </si>
  <si>
    <t>Listed Harvested Crop Land:</t>
  </si>
  <si>
    <t>Note: these need to be updated and double checked again</t>
  </si>
  <si>
    <t>ver 3 Land Uses</t>
  </si>
  <si>
    <t>Small Grain (Wht, Bar, Canola, Rye, Triticale, Oats, Spelt, Emmer)-  forage established</t>
  </si>
  <si>
    <t xml:space="preserve">= 85% of Sum of wheat, barley, canola, rye, triticale, oats, spelt, &amp; emmer, i.e. Sum ID #s (10+ 27+ 54+ 94+ 130+ 166+ 178) </t>
  </si>
  <si>
    <t xml:space="preserve">= 15% Sum of wheat, barley, canola, rye, triticale, oats, spelt, &amp; emmer, i.e. Sum ID #s (10+ 27+ 54+ 94+ 130+ 166+ 178) </t>
  </si>
  <si>
    <t xml:space="preserve">Small Grain (Wht, Bar, Canola, Rye, Triticale, Oats, Spelt, Emmer)- Sb dbl crop - fall fallow </t>
  </si>
  <si>
    <t>Note: these are based on similarities in Nut. Use Intensities or Nut. Mgt. Strategies as well as relative bare soil throughout the year</t>
  </si>
  <si>
    <t>may include sorghum</t>
  </si>
  <si>
    <t>need to pick splits</t>
  </si>
  <si>
    <t>speclowhigh</t>
  </si>
  <si>
    <t>spechighhigh</t>
  </si>
  <si>
    <t>spechighvine</t>
  </si>
  <si>
    <t>spechighlow</t>
  </si>
  <si>
    <t>specmediumhigh</t>
  </si>
  <si>
    <t>specmediumvine</t>
  </si>
  <si>
    <t>specmediumlow</t>
  </si>
  <si>
    <t>speclowlow</t>
  </si>
  <si>
    <t>speclowvine</t>
  </si>
  <si>
    <t>DELETE</t>
  </si>
  <si>
    <t>Row Labels</t>
  </si>
  <si>
    <t>(blank)</t>
  </si>
  <si>
    <t>Grand Total</t>
  </si>
  <si>
    <t>Count of CropId</t>
  </si>
  <si>
    <t>Specialty High Input, Low Cover</t>
  </si>
  <si>
    <t>Specialty Medium Input, Low Cover</t>
  </si>
  <si>
    <t>Specialty Low Input, Low cover</t>
  </si>
  <si>
    <t>Specialty High Input, High Cover</t>
  </si>
  <si>
    <t>Specialty Low Input, High Cover</t>
  </si>
  <si>
    <t>Specialty Medium Input, High Cover</t>
  </si>
  <si>
    <t>Specialty Vines, High Input</t>
  </si>
  <si>
    <t>Specialty Vine, Low Input</t>
  </si>
  <si>
    <t>Specialty Vine, Medium Input</t>
  </si>
  <si>
    <t>Values</t>
  </si>
  <si>
    <t>Sum of acres</t>
  </si>
  <si>
    <t>CROP IDS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</si>
</sst>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indexed="1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3">
    <xf numFmtId="0" fontId="0" fillId="0" borderId="0" xfId="0"/>
    <xf numFmtId="164" fontId="2" fillId="0" borderId="0" xfId="1" applyNumberFormat="1" applyFont="1"/>
    <xf numFmtId="0" fontId="3" fillId="2" borderId="0" xfId="0" applyFont="1" applyFill="1"/>
    <xf numFmtId="164" fontId="3" fillId="2" borderId="0" xfId="1" applyNumberFormat="1" applyFont="1" applyFill="1"/>
    <xf numFmtId="0" fontId="3" fillId="0" borderId="1" xfId="0" applyFont="1" applyBorder="1" applyAlignment="1">
      <alignment horizontal="left" indent="1"/>
    </xf>
    <xf numFmtId="0" fontId="3" fillId="0" borderId="2" xfId="0" applyFont="1" applyBorder="1" applyAlignment="1">
      <alignment horizontal="left" indent="1"/>
    </xf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wrapText="1" indent="1"/>
    </xf>
    <xf numFmtId="0" fontId="3" fillId="0" borderId="6" xfId="0" applyFont="1" applyBorder="1"/>
    <xf numFmtId="0" fontId="3" fillId="0" borderId="7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64" fontId="3" fillId="0" borderId="6" xfId="0" applyNumberFormat="1" applyFont="1" applyBorder="1"/>
    <xf numFmtId="0" fontId="3" fillId="0" borderId="7" xfId="0" applyFont="1" applyFill="1" applyBorder="1" applyAlignment="1">
      <alignment horizontal="left" indent="1"/>
    </xf>
    <xf numFmtId="0" fontId="3" fillId="0" borderId="8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0" fillId="0" borderId="10" xfId="0" applyBorder="1"/>
    <xf numFmtId="0" fontId="0" fillId="0" borderId="11" xfId="0" applyBorder="1"/>
    <xf numFmtId="0" fontId="0" fillId="0" borderId="0" xfId="0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indent="1"/>
    </xf>
    <xf numFmtId="164" fontId="4" fillId="0" borderId="0" xfId="1" applyNumberFormat="1" applyFont="1"/>
    <xf numFmtId="0" fontId="3" fillId="0" borderId="0" xfId="0" quotePrefix="1" applyFont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0" fillId="3" borderId="0" xfId="0" applyFill="1"/>
    <xf numFmtId="164" fontId="2" fillId="3" borderId="0" xfId="1" applyNumberFormat="1" applyFont="1" applyFill="1"/>
    <xf numFmtId="0" fontId="0" fillId="3" borderId="0" xfId="0" applyFill="1" applyBorder="1" applyAlignment="1">
      <alignment horizontal="center"/>
    </xf>
    <xf numFmtId="0" fontId="3" fillId="3" borderId="7" xfId="0" applyFont="1" applyFill="1" applyBorder="1" applyAlignment="1">
      <alignment horizontal="left" indent="1"/>
    </xf>
    <xf numFmtId="0" fontId="3" fillId="3" borderId="0" xfId="0" quotePrefix="1" applyFont="1" applyFill="1" applyBorder="1" applyAlignment="1">
      <alignment horizontal="left" indent="1"/>
    </xf>
    <xf numFmtId="164" fontId="3" fillId="3" borderId="6" xfId="0" applyNumberFormat="1" applyFont="1" applyFill="1" applyBorder="1"/>
    <xf numFmtId="0" fontId="0" fillId="4" borderId="0" xfId="0" applyFill="1"/>
    <xf numFmtId="164" fontId="2" fillId="4" borderId="0" xfId="1" applyNumberFormat="1" applyFont="1" applyFill="1"/>
    <xf numFmtId="0" fontId="0" fillId="4" borderId="0" xfId="0" applyFill="1" applyBorder="1" applyAlignment="1">
      <alignment horizontal="center"/>
    </xf>
    <xf numFmtId="0" fontId="3" fillId="4" borderId="7" xfId="0" applyFont="1" applyFill="1" applyBorder="1" applyAlignment="1">
      <alignment horizontal="left" indent="1"/>
    </xf>
    <xf numFmtId="0" fontId="3" fillId="4" borderId="0" xfId="0" quotePrefix="1" applyFont="1" applyFill="1" applyBorder="1" applyAlignment="1">
      <alignment horizontal="left" indent="1"/>
    </xf>
    <xf numFmtId="164" fontId="3" fillId="4" borderId="6" xfId="0" applyNumberFormat="1" applyFont="1" applyFill="1" applyBorder="1"/>
    <xf numFmtId="164" fontId="0" fillId="4" borderId="0" xfId="0" applyNumberFormat="1" applyFill="1"/>
    <xf numFmtId="0" fontId="0" fillId="5" borderId="0" xfId="0" applyFill="1"/>
    <xf numFmtId="164" fontId="2" fillId="5" borderId="0" xfId="1" applyNumberFormat="1" applyFont="1" applyFill="1"/>
    <xf numFmtId="0" fontId="0" fillId="5" borderId="0" xfId="0" applyFill="1" applyBorder="1" applyAlignment="1">
      <alignment horizontal="center"/>
    </xf>
    <xf numFmtId="0" fontId="3" fillId="5" borderId="7" xfId="0" applyFont="1" applyFill="1" applyBorder="1" applyAlignment="1">
      <alignment horizontal="left" indent="1"/>
    </xf>
    <xf numFmtId="0" fontId="3" fillId="5" borderId="0" xfId="0" quotePrefix="1" applyFont="1" applyFill="1" applyBorder="1" applyAlignment="1">
      <alignment horizontal="left" indent="1"/>
    </xf>
    <xf numFmtId="164" fontId="3" fillId="5" borderId="6" xfId="0" applyNumberFormat="1" applyFont="1" applyFill="1" applyBorder="1"/>
    <xf numFmtId="164" fontId="0" fillId="5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6" borderId="12" xfId="0" applyFont="1" applyFill="1" applyBorder="1"/>
    <xf numFmtId="0" fontId="0" fillId="7" borderId="13" xfId="0" applyFont="1" applyFill="1" applyBorder="1"/>
    <xf numFmtId="0" fontId="0" fillId="6" borderId="13" xfId="0" applyFont="1" applyFill="1" applyBorder="1"/>
    <xf numFmtId="0" fontId="0" fillId="6" borderId="14" xfId="0" applyFont="1" applyFill="1" applyBorder="1"/>
    <xf numFmtId="0" fontId="0" fillId="7" borderId="14" xfId="0" applyFont="1" applyFill="1" applyBorder="1"/>
    <xf numFmtId="0" fontId="0" fillId="0" borderId="0" xfId="0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cer" refreshedDate="41806.481915277778" createdVersion="3" refreshedVersion="3" minRefreshableVersion="3" recordCount="111">
  <cacheSource type="worksheet">
    <worksheetSource ref="A1:H1048576" sheet="CropsLU Acres sort by acreage"/>
  </cacheSource>
  <cacheFields count="8">
    <cacheField name="CropId" numFmtId="0">
      <sharedItems containsString="0" containsBlank="1" containsNumber="1" containsInteger="1" minValue="0" maxValue="249"/>
    </cacheField>
    <cacheField name="CropName" numFmtId="0">
      <sharedItems containsBlank="1"/>
    </cacheField>
    <cacheField name="DoubleCropGroup" numFmtId="0">
      <sharedItems containsBlank="1" containsMixedTypes="1" containsNumber="1" containsInteger="1" minValue="1" maxValue="2"/>
    </cacheField>
    <cacheField name="landuse" numFmtId="0">
      <sharedItems containsBlank="1" count="21">
        <s v="hay"/>
        <s v="alfhay"/>
        <s v="speclowhigh"/>
        <s v="smbeans"/>
        <s v="spechighlow"/>
        <s v="specmediumhigh"/>
        <s v="spechighhigh"/>
        <s v="spechighvine"/>
        <s v="corngsm"/>
        <s v="cornssm"/>
        <s v="fallow"/>
        <s v="pasture"/>
        <s v="specmediumvine"/>
        <s v="specmediumlow"/>
        <s v="imp"/>
        <s v="alf"/>
        <s v="speclowlow"/>
        <s v="speclohi"/>
        <s v="speclowvine"/>
        <s v="DELETE"/>
        <m/>
      </sharedItems>
    </cacheField>
    <cacheField name="landuse2" numFmtId="0">
      <sharedItems containsBlank="1"/>
    </cacheField>
    <cacheField name="landuse3" numFmtId="0">
      <sharedItems containsBlank="1"/>
    </cacheField>
    <cacheField name="AgCensusYr" numFmtId="0">
      <sharedItems containsString="0" containsBlank="1" containsNumber="1" containsInteger="1" minValue="2007" maxValue="2007"/>
    </cacheField>
    <cacheField name="acres" numFmtId="164">
      <sharedItems containsString="0" containsBlank="1" containsNumber="1" minValue="2" maxValue="7996135.0000062296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1">
  <r>
    <n v="0"/>
    <s v="Turfgrass"/>
    <s v="NULL"/>
    <x v="0"/>
    <s v="NULL"/>
    <s v="NULL"/>
    <n v="2007"/>
    <n v="4621995.4432373"/>
  </r>
  <r>
    <n v="1"/>
    <s v="Alfalfa Hay Harvested Area"/>
    <s v="NULL"/>
    <x v="1"/>
    <s v="NULL"/>
    <s v="NULL"/>
    <n v="2007"/>
    <n v="654047.80617085099"/>
  </r>
  <r>
    <n v="3"/>
    <s v="Alfalfa seed Harvested Area"/>
    <s v="NULL"/>
    <x v="1"/>
    <s v="NULL"/>
    <s v="NULL"/>
    <n v="2007"/>
    <n v="27"/>
  </r>
  <r>
    <n v="7"/>
    <s v="Aquatic plants Area"/>
    <s v="NULL"/>
    <x v="2"/>
    <s v="NULL"/>
    <s v="NULL"/>
    <n v="2007"/>
    <n v="44.501000448595697"/>
  </r>
  <r>
    <n v="8"/>
    <s v="Aquatic plants Protected Area"/>
    <s v="NULL"/>
    <x v="2"/>
    <s v="NULL"/>
    <s v="NULL"/>
    <n v="2007"/>
    <n v="2"/>
  </r>
  <r>
    <n v="9"/>
    <s v="Asparagus Harvested Area"/>
    <s v="NULL"/>
    <x v="2"/>
    <s v="NULL"/>
    <s v="NULL"/>
    <n v="2007"/>
    <n v="376.23499967157801"/>
  </r>
  <r>
    <n v="10"/>
    <s v="Barley for grain Harvested Area"/>
    <n v="2"/>
    <x v="3"/>
    <s v="corngsm"/>
    <s v="cornssm"/>
    <n v="2007"/>
    <n v="124804.36999663"/>
  </r>
  <r>
    <n v="12"/>
    <s v="Bedding/garden plants Area"/>
    <s v="NULL"/>
    <x v="4"/>
    <s v="NULL"/>
    <s v="NULL"/>
    <n v="2007"/>
    <n v="1094.32099433243"/>
  </r>
  <r>
    <n v="13"/>
    <s v="Bedding/garden plants Protected Area"/>
    <s v="NULL"/>
    <x v="4"/>
    <s v="NULL"/>
    <s v="NULL"/>
    <n v="2007"/>
    <n v="567"/>
  </r>
  <r>
    <n v="14"/>
    <s v="Beets Harvested Area"/>
    <s v="NULL"/>
    <x v="5"/>
    <s v="NULL"/>
    <s v="NULL"/>
    <n v="2007"/>
    <n v="450.27200247801397"/>
  </r>
  <r>
    <n v="19"/>
    <s v="Broccoli Harvested Area"/>
    <s v="NULL"/>
    <x v="6"/>
    <s v="NULL"/>
    <s v="NULL"/>
    <n v="2007"/>
    <n v="529.35700095444895"/>
  </r>
  <r>
    <n v="22"/>
    <s v="Brussels Sprouts Harvested Area"/>
    <s v="NULL"/>
    <x v="6"/>
    <s v="NULL"/>
    <s v="NULL"/>
    <n v="2007"/>
    <n v="23.636999905109398"/>
  </r>
  <r>
    <n v="23"/>
    <s v="Buckwheat Harvested Area"/>
    <n v="2"/>
    <x v="3"/>
    <s v="corngsm"/>
    <s v="cornssm"/>
    <n v="2007"/>
    <n v="2580.77699947357"/>
  </r>
  <r>
    <n v="25"/>
    <s v="Bulbs, corms, rhizomes, and tubers – dry Harvested Area"/>
    <s v="NULL"/>
    <x v="6"/>
    <s v="NULL"/>
    <s v="NULL"/>
    <n v="2007"/>
    <n v="36.266999753192103"/>
  </r>
  <r>
    <n v="26"/>
    <s v="Bulbs, corms, rhizomes, and tubers – dry Protected Area"/>
    <s v="NULL"/>
    <x v="6"/>
    <s v="NULL"/>
    <s v="NULL"/>
    <n v="2007"/>
    <n v="2"/>
  </r>
  <r>
    <n v="27"/>
    <s v="Canola Harvested Area"/>
    <n v="2"/>
    <x v="3"/>
    <s v="corngsm"/>
    <s v="cornssm"/>
    <n v="2007"/>
    <n v="103.768001556396"/>
  </r>
  <r>
    <n v="29"/>
    <s v="Cantaloupe Harvested Area"/>
    <s v="NULL"/>
    <x v="7"/>
    <s v="NULL"/>
    <s v="NULL"/>
    <n v="2007"/>
    <n v="1946.2049998100799"/>
  </r>
  <r>
    <n v="30"/>
    <s v="Carrots Harvested Area"/>
    <s v="NULL"/>
    <x v="5"/>
    <s v="NULL"/>
    <s v="NULL"/>
    <n v="2007"/>
    <n v="390.06700030341699"/>
  </r>
  <r>
    <n v="31"/>
    <s v="Cauliflower Harvested Area"/>
    <s v="NULL"/>
    <x v="6"/>
    <s v="NULL"/>
    <s v="NULL"/>
    <n v="2007"/>
    <n v="181.326999373734"/>
  </r>
  <r>
    <n v="32"/>
    <s v="Celery Harvested Area"/>
    <s v="NULL"/>
    <x v="6"/>
    <s v="NULL"/>
    <s v="NULL"/>
    <n v="2007"/>
    <n v="27.175000071525599"/>
  </r>
  <r>
    <n v="33"/>
    <s v="Chinese Cabbage Harvested Area"/>
    <s v="NULL"/>
    <x v="6"/>
    <s v="NULL"/>
    <s v="NULL"/>
    <n v="2007"/>
    <n v="75.835000500082998"/>
  </r>
  <r>
    <n v="34"/>
    <s v="Collards Harvested Area"/>
    <s v="NULL"/>
    <x v="6"/>
    <s v="NULL"/>
    <s v="NULL"/>
    <n v="2007"/>
    <n v="580.39800353348301"/>
  </r>
  <r>
    <n v="35"/>
    <s v="Corn for Grain Harvested Area"/>
    <n v="1"/>
    <x v="8"/>
    <s v="corngfal"/>
    <s v="NULL"/>
    <n v="2007"/>
    <n v="1961410.6081066099"/>
  </r>
  <r>
    <n v="37"/>
    <s v="Corn for silage or greenchop Harvested Area"/>
    <n v="1"/>
    <x v="9"/>
    <s v="cornsfal"/>
    <s v="NULL"/>
    <n v="2007"/>
    <n v="730097.37601900101"/>
  </r>
  <r>
    <n v="39"/>
    <s v="Cotton Harvested Area"/>
    <s v="NULL"/>
    <x v="6"/>
    <s v="NULL"/>
    <s v="NULL"/>
    <n v="2007"/>
    <n v="28151.2660045624"/>
  </r>
  <r>
    <n v="41"/>
    <s v="Cropland idle or used for cover crops or soil improvement but not harvested and not pastured or grazed Area"/>
    <s v="NULL"/>
    <x v="0"/>
    <s v="NULL"/>
    <s v="NULL"/>
    <n v="2007"/>
    <n v="609288.818314314"/>
  </r>
  <r>
    <n v="42"/>
    <s v="Cropland in cultivated summer fallow Area"/>
    <s v="NULL"/>
    <x v="10"/>
    <s v="NULL"/>
    <s v="NULL"/>
    <n v="2007"/>
    <n v="57690.328001141497"/>
  </r>
  <r>
    <n v="44"/>
    <s v="Cropland on which all crops failed or were abandoned Area"/>
    <s v="NULL"/>
    <x v="10"/>
    <s v="NULL"/>
    <s v="NULL"/>
    <n v="2007"/>
    <n v="104218.774285894"/>
  </r>
  <r>
    <n v="45"/>
    <s v="Cropland used only for pasture or grazing Area"/>
    <s v="NULL"/>
    <x v="11"/>
    <s v="NULL"/>
    <s v="NULL"/>
    <n v="2007"/>
    <n v="817452.99997755897"/>
  </r>
  <r>
    <n v="46"/>
    <s v="Cucumbers and Pickles Harvested Area"/>
    <s v="NULL"/>
    <x v="12"/>
    <s v="NULL"/>
    <s v="NULL"/>
    <n v="2007"/>
    <n v="9450.8179233148694"/>
  </r>
  <r>
    <n v="47"/>
    <s v="Cut Christmas Trees Production Area"/>
    <s v="NULL"/>
    <x v="2"/>
    <s v="NULL"/>
    <s v="NULL"/>
    <n v="2007"/>
    <n v="46687.4640005529"/>
  </r>
  <r>
    <n v="48"/>
    <s v="Cut flowers and cut florist greens Area"/>
    <s v="NULL"/>
    <x v="4"/>
    <s v="NULL"/>
    <s v="NULL"/>
    <n v="2007"/>
    <n v="586.56300002150203"/>
  </r>
  <r>
    <n v="49"/>
    <s v="Cut flowers and cut florist greens Protected Area"/>
    <s v="NULL"/>
    <x v="4"/>
    <s v="NULL"/>
    <s v="NULL"/>
    <n v="2007"/>
    <n v="26"/>
  </r>
  <r>
    <n v="50"/>
    <s v="Dry edible beans, excluding limas Harvested Area"/>
    <n v="1"/>
    <x v="2"/>
    <s v="NULL"/>
    <s v="NULL"/>
    <n v="2007"/>
    <n v="9812.1690011024493"/>
  </r>
  <r>
    <n v="52"/>
    <s v="Dry Onions Harvested Area"/>
    <s v="NULL"/>
    <x v="13"/>
    <s v="NULL"/>
    <s v="NULL"/>
    <n v="2007"/>
    <n v="796.930997990072"/>
  </r>
  <r>
    <n v="53"/>
    <s v="Eggplant Harvested Area"/>
    <s v="NULL"/>
    <x v="6"/>
    <s v="NULL"/>
    <s v="NULL"/>
    <n v="2007"/>
    <n v="177.78200042247801"/>
  </r>
  <r>
    <n v="54"/>
    <s v="Emmer and spelt Harvested Area"/>
    <n v="2"/>
    <x v="3"/>
    <s v="corngsm"/>
    <s v="cornssm"/>
    <n v="2007"/>
    <n v="3347.7000079155"/>
  </r>
  <r>
    <n v="56"/>
    <s v="Escarole and Endive Harvested Area"/>
    <s v="NULL"/>
    <x v="6"/>
    <s v="NULL"/>
    <s v="NULL"/>
    <n v="2007"/>
    <n v="37.891999483108499"/>
  </r>
  <r>
    <n v="58"/>
    <s v="Fescue Seed Harvested Area"/>
    <s v="NULL"/>
    <x v="0"/>
    <s v="NULL"/>
    <s v="NULL"/>
    <n v="2007"/>
    <n v="581.29098868370102"/>
  </r>
  <r>
    <n v="64"/>
    <s v="Foliage plants Area"/>
    <s v="NULL"/>
    <x v="6"/>
    <s v="NULL"/>
    <s v="NULL"/>
    <n v="2007"/>
    <n v="12.5649997591972"/>
  </r>
  <r>
    <n v="65"/>
    <s v="Foliage plants Protected Area"/>
    <s v="NULL"/>
    <x v="6"/>
    <s v="NULL"/>
    <s v="NULL"/>
    <n v="2007"/>
    <n v="6"/>
  </r>
  <r>
    <n v="68"/>
    <s v="Garlic Harvested Area"/>
    <s v="NULL"/>
    <x v="13"/>
    <s v="NULL"/>
    <s v="NULL"/>
    <n v="2007"/>
    <n v="184.27399999648301"/>
  </r>
  <r>
    <n v="69"/>
    <s v="Green Lima Beans Harvested Area"/>
    <s v="NULL"/>
    <x v="2"/>
    <s v="NULL"/>
    <s v="NULL"/>
    <n v="2007"/>
    <n v="12435.057104863199"/>
  </r>
  <r>
    <n v="70"/>
    <s v="Green Onions Harvested Area"/>
    <s v="NULL"/>
    <x v="5"/>
    <s v="NULL"/>
    <s v="NULL"/>
    <n v="2007"/>
    <n v="68.736999679356799"/>
  </r>
  <r>
    <n v="72"/>
    <s v="Greenhouse vegetables Protected Area"/>
    <s v="NULL"/>
    <x v="14"/>
    <s v="NULL"/>
    <s v="NULL"/>
    <n v="2007"/>
    <n v="87"/>
  </r>
  <r>
    <n v="73"/>
    <s v="Harvested cropland Area"/>
    <s v="NULL"/>
    <x v="10"/>
    <s v="NULL"/>
    <s v="NULL"/>
    <n v="2007"/>
    <n v="7996135.0000062296"/>
  </r>
  <r>
    <n v="76"/>
    <s v="Haylage or greenchop from alfalfa or alfalfa mixtures Harvested Area"/>
    <s v="NULL"/>
    <x v="15"/>
    <s v="NULL"/>
    <s v="NULL"/>
    <n v="2007"/>
    <n v="474591.00727784599"/>
  </r>
  <r>
    <n v="78"/>
    <s v="Head Cabbage Harvested Area"/>
    <s v="NULL"/>
    <x v="6"/>
    <s v="NULL"/>
    <s v="NULL"/>
    <n v="2007"/>
    <n v="4350.2859804667496"/>
  </r>
  <r>
    <n v="79"/>
    <s v="Herbs, Fresh Cut Harvested Area"/>
    <s v="NULL"/>
    <x v="5"/>
    <s v="NULL"/>
    <s v="NULL"/>
    <n v="2007"/>
    <n v="129.85899989306901"/>
  </r>
  <r>
    <n v="80"/>
    <s v="Honeydew Melons Harvested Area"/>
    <s v="NULL"/>
    <x v="7"/>
    <s v="NULL"/>
    <s v="NULL"/>
    <n v="2007"/>
    <n v="22.7699999026954"/>
  </r>
  <r>
    <n v="81"/>
    <s v="Kale Harvested Area"/>
    <s v="NULL"/>
    <x v="6"/>
    <s v="NULL"/>
    <s v="NULL"/>
    <n v="2007"/>
    <n v="168.13100019656099"/>
  </r>
  <r>
    <n v="84"/>
    <s v="Land in Orchards Area"/>
    <s v="NULL"/>
    <x v="16"/>
    <s v="NULL"/>
    <s v="NULL"/>
    <n v="2007"/>
    <n v="71445.172007322297"/>
  </r>
  <r>
    <n v="86"/>
    <s v="Lettuce, All Harvested Area"/>
    <s v="NULL"/>
    <x v="17"/>
    <s v="NULL"/>
    <s v="NULL"/>
    <n v="2007"/>
    <n v="250.41299988329399"/>
  </r>
  <r>
    <n v="88"/>
    <s v="Mushrooms Protected Area"/>
    <s v="NULL"/>
    <x v="14"/>
    <s v="NULL"/>
    <s v="NULL"/>
    <n v="2007"/>
    <n v="423"/>
  </r>
  <r>
    <n v="89"/>
    <s v="Mustard Greens Harvested Area"/>
    <s v="NULL"/>
    <x v="6"/>
    <s v="NULL"/>
    <s v="NULL"/>
    <n v="2007"/>
    <n v="21.278000057674902"/>
  </r>
  <r>
    <n v="90"/>
    <s v="Nursery stock Area"/>
    <s v="NULL"/>
    <x v="16"/>
    <s v="NULL"/>
    <s v="NULL"/>
    <n v="2007"/>
    <n v="19145.7559968233"/>
  </r>
  <r>
    <n v="91"/>
    <s v="Nursery stock Protected Area"/>
    <s v="NULL"/>
    <x v="16"/>
    <s v="NULL"/>
    <s v="NULL"/>
    <n v="2007"/>
    <n v="415"/>
  </r>
  <r>
    <n v="94"/>
    <s v="Oats for grain Harvested Area"/>
    <n v="2"/>
    <x v="3"/>
    <s v="corngsm"/>
    <s v="cornssm"/>
    <n v="2007"/>
    <n v="87462.634008824796"/>
  </r>
  <r>
    <n v="96"/>
    <s v="Okra Area"/>
    <s v="NULL"/>
    <x v="5"/>
    <s v="NULL"/>
    <s v="NULL"/>
    <n v="2007"/>
    <n v="26.9520000517368"/>
  </r>
  <r>
    <n v="97"/>
    <s v="Orchardgrass seed Harvested Area"/>
    <s v="NULL"/>
    <x v="0"/>
    <s v="NULL"/>
    <s v="NULL"/>
    <n v="2007"/>
    <n v="701.53799724578903"/>
  </r>
  <r>
    <n v="101"/>
    <s v="Other field and grass seed crops Harvested Area"/>
    <s v="NULL"/>
    <x v="0"/>
    <s v="NULL"/>
    <s v="NULL"/>
    <n v="2007"/>
    <n v="153.097002029419"/>
  </r>
  <r>
    <n v="103"/>
    <s v="Other haylage, grass silage, and greenchop Harvested Area"/>
    <s v="NULL"/>
    <x v="0"/>
    <s v="NULL"/>
    <s v="NULL"/>
    <n v="2007"/>
    <n v="250939.65074276901"/>
  </r>
  <r>
    <n v="105"/>
    <s v="Other managed hay Harvested Area"/>
    <s v="NULL"/>
    <x v="0"/>
    <s v="NULL"/>
    <s v="NULL"/>
    <n v="2007"/>
    <n v="1723008.0000509601"/>
  </r>
  <r>
    <n v="107"/>
    <s v="Other nursery and greenhouse crops Area"/>
    <s v="NULL"/>
    <x v="14"/>
    <s v="NULL"/>
    <s v="NULL"/>
    <n v="2007"/>
    <n v="4203.9520691931202"/>
  </r>
  <r>
    <n v="108"/>
    <s v="Other nursery and greenhouse crops Protected Area"/>
    <s v="NULL"/>
    <x v="14"/>
    <s v="NULL"/>
    <s v="NULL"/>
    <n v="2007"/>
    <n v="45"/>
  </r>
  <r>
    <n v="109"/>
    <s v="Parsley Harvested Area"/>
    <s v="NULL"/>
    <x v="5"/>
    <s v="NULL"/>
    <s v="NULL"/>
    <n v="2007"/>
    <n v="7.9790000617504102"/>
  </r>
  <r>
    <n v="111"/>
    <s v="Pastureland and rangeland other than cropland and woodland pastured Area"/>
    <s v="NULL"/>
    <x v="11"/>
    <s v="NULL"/>
    <s v="NULL"/>
    <n v="2007"/>
    <n v="2516366"/>
  </r>
  <r>
    <n v="112"/>
    <s v="Peanuts for nuts Harvested Area"/>
    <s v="NULL"/>
    <x v="2"/>
    <s v="NULL"/>
    <s v="NULL"/>
    <n v="2007"/>
    <n v="9071"/>
  </r>
  <r>
    <n v="114"/>
    <s v="Peas, Chinese (sugar and Snow) Harvested Area"/>
    <s v="NULL"/>
    <x v="16"/>
    <s v="NULL"/>
    <s v="NULL"/>
    <n v="2007"/>
    <n v="165.52899914979901"/>
  </r>
  <r>
    <n v="115"/>
    <s v="Peas, Green (excluding southern) Harvested Area"/>
    <s v="NULL"/>
    <x v="2"/>
    <s v="NULL"/>
    <s v="NULL"/>
    <n v="2007"/>
    <n v="10941.2520184517"/>
  </r>
  <r>
    <n v="116"/>
    <s v="Peas, Green Southern (cowpeas) – Black-eyed, Crowder, etc. Harvested Area"/>
    <s v="NULL"/>
    <x v="2"/>
    <s v="NULL"/>
    <s v="NULL"/>
    <n v="2007"/>
    <n v="300.77199998498003"/>
  </r>
  <r>
    <n v="117"/>
    <s v="Peppers, Bell Harvested Area"/>
    <s v="NULL"/>
    <x v="4"/>
    <s v="NULL"/>
    <s v="NULL"/>
    <n v="2007"/>
    <n v="1321.92400655709"/>
  </r>
  <r>
    <n v="118"/>
    <s v="Peppers, Chile (all peppers – excluding bell) Harvested Area"/>
    <s v="NULL"/>
    <x v="4"/>
    <s v="NULL"/>
    <s v="NULL"/>
    <n v="2007"/>
    <n v="704.55600080639101"/>
  </r>
  <r>
    <n v="119"/>
    <s v="Popcorn Harvested Area"/>
    <s v="NULL"/>
    <x v="6"/>
    <s v="NULL"/>
    <s v="NULL"/>
    <n v="2007"/>
    <n v="870.93699991702999"/>
  </r>
  <r>
    <n v="121"/>
    <s v="Potatoes Harvested Area"/>
    <s v="NULL"/>
    <x v="7"/>
    <s v="NULL"/>
    <s v="NULL"/>
    <n v="2007"/>
    <n v="22664.322997279502"/>
  </r>
  <r>
    <n v="123"/>
    <s v="Potted flowering plants Area"/>
    <s v="NULL"/>
    <x v="4"/>
    <s v="NULL"/>
    <s v="NULL"/>
    <n v="2007"/>
    <n v="230.81199909746601"/>
  </r>
  <r>
    <n v="124"/>
    <s v="Potted flowering plants Protected Area"/>
    <s v="NULL"/>
    <x v="6"/>
    <s v="NULL"/>
    <s v="NULL"/>
    <n v="2007"/>
    <n v="173"/>
  </r>
  <r>
    <n v="125"/>
    <s v="Pumpkins Harvested Area"/>
    <s v="NULL"/>
    <x v="7"/>
    <s v="NULL"/>
    <s v="NULL"/>
    <n v="2007"/>
    <n v="10485.3380224844"/>
  </r>
  <r>
    <n v="126"/>
    <s v="Radishes Harvested Area"/>
    <s v="NULL"/>
    <x v="6"/>
    <s v="NULL"/>
    <s v="NULL"/>
    <n v="2007"/>
    <n v="62.905999913811698"/>
  </r>
  <r>
    <n v="127"/>
    <s v="Red clover seed Harvested Area"/>
    <s v="NULL"/>
    <x v="0"/>
    <s v="NULL"/>
    <s v="NULL"/>
    <n v="2007"/>
    <n v="639.02800130844105"/>
  </r>
  <r>
    <n v="129"/>
    <s v="Rhubarb Harvested Area"/>
    <s v="NULL"/>
    <x v="5"/>
    <s v="NULL"/>
    <s v="NULL"/>
    <n v="2007"/>
    <n v="22.263000123202801"/>
  </r>
  <r>
    <n v="130"/>
    <s v="Rye for grain Harvested Area"/>
    <n v="2"/>
    <x v="3"/>
    <s v="corngsm"/>
    <s v="cornssm"/>
    <n v="2007"/>
    <n v="16788.7360191345"/>
  </r>
  <r>
    <n v="134"/>
    <s v="short-rotation woody crops Harvest Area"/>
    <s v="NULL"/>
    <x v="2"/>
    <s v="NULL"/>
    <s v="NULL"/>
    <n v="2007"/>
    <n v="1111.5229972749901"/>
  </r>
  <r>
    <n v="135"/>
    <s v="short-rotation woody crops Production Area"/>
    <s v="NULL"/>
    <x v="2"/>
    <s v="NULL"/>
    <s v="NULL"/>
    <n v="2007"/>
    <n v="4851.8329937458002"/>
  </r>
  <r>
    <n v="136"/>
    <s v="Small grain hay Harvested Area"/>
    <s v="NULL"/>
    <x v="0"/>
    <s v="NULL"/>
    <s v="NULL"/>
    <n v="2007"/>
    <n v="125291.405360088"/>
  </r>
  <r>
    <n v="138"/>
    <s v="Snap Beans Harvested Area"/>
    <s v="NULL"/>
    <x v="18"/>
    <s v="NULL"/>
    <s v="NULL"/>
    <n v="2007"/>
    <n v="29607.664995208401"/>
  </r>
  <r>
    <n v="139"/>
    <s v="Sod harvested Area"/>
    <s v="NULL"/>
    <x v="6"/>
    <s v="NULL"/>
    <s v="NULL"/>
    <n v="2007"/>
    <n v="14532.209184646599"/>
  </r>
  <r>
    <n v="141"/>
    <s v="Sorghum for Grain Harvested Area"/>
    <n v="1"/>
    <x v="8"/>
    <s v="corngfal"/>
    <s v="cornssm"/>
    <n v="2007"/>
    <n v="9882.1127407550794"/>
  </r>
  <r>
    <n v="143"/>
    <s v="Sorghum for silage or greenchop Area"/>
    <n v="1"/>
    <x v="9"/>
    <s v="cornsfal"/>
    <s v="corngsm"/>
    <n v="2007"/>
    <n v="8170.8221726417496"/>
  </r>
  <r>
    <n v="145"/>
    <s v="Soybeans for beans Harvested Area"/>
    <n v="1"/>
    <x v="3"/>
    <s v="beansfal"/>
    <s v="NULL"/>
    <n v="2007"/>
    <n v="1326116.31700074"/>
  </r>
  <r>
    <n v="147"/>
    <s v="Spinach Harvested Area"/>
    <s v="NULL"/>
    <x v="6"/>
    <s v="NULL"/>
    <s v="NULL"/>
    <n v="2007"/>
    <n v="2494.3799887150499"/>
  </r>
  <r>
    <n v="148"/>
    <s v="Squash Harvested Area"/>
    <s v="NULL"/>
    <x v="7"/>
    <s v="NULL"/>
    <s v="NULL"/>
    <n v="2007"/>
    <n v="2297.5589918866799"/>
  </r>
  <r>
    <n v="153"/>
    <s v="Sunflower seed, non-oil varieties Harvested Area"/>
    <s v="NULL"/>
    <x v="16"/>
    <s v="NULL"/>
    <s v="NULL"/>
    <n v="2007"/>
    <n v="259.99300241470303"/>
  </r>
  <r>
    <n v="155"/>
    <s v="Sunflower seed, oil varieties Harvested Area"/>
    <n v="1"/>
    <x v="16"/>
    <s v="NULL"/>
    <s v="NULL"/>
    <n v="2007"/>
    <n v="1042.1940011978099"/>
  </r>
  <r>
    <n v="157"/>
    <s v="Sweet Corn Harvested Area"/>
    <s v="NULL"/>
    <x v="6"/>
    <s v="NULL"/>
    <s v="NULL"/>
    <n v="2007"/>
    <n v="42171.9370031953"/>
  </r>
  <r>
    <n v="158"/>
    <s v="Sweet potatoes Harvested Area"/>
    <s v="NULL"/>
    <x v="6"/>
    <s v="NULL"/>
    <s v="NULL"/>
    <n v="2007"/>
    <n v="261.04699856787897"/>
  </r>
  <r>
    <n v="160"/>
    <s v="Timothy seed Harvested Area"/>
    <s v="NULL"/>
    <x v="0"/>
    <s v="NULL"/>
    <s v="NULL"/>
    <n v="2007"/>
    <n v="234.709000349045"/>
  </r>
  <r>
    <n v="162"/>
    <s v="tobacco Harvested Area"/>
    <s v="NULL"/>
    <x v="6"/>
    <s v="NULL"/>
    <s v="NULL"/>
    <n v="2007"/>
    <n v="9905.1510060057008"/>
  </r>
  <r>
    <n v="164"/>
    <s v="Tomatoes Harvested Area"/>
    <s v="NULL"/>
    <x v="6"/>
    <s v="NULL"/>
    <s v="NULL"/>
    <n v="2007"/>
    <n v="7922.4040203094501"/>
  </r>
  <r>
    <n v="166"/>
    <s v="Triticale Harvested Area"/>
    <n v="2"/>
    <x v="3"/>
    <s v="corngsm"/>
    <s v="cornssm"/>
    <n v="2007"/>
    <n v="1608.93199920654"/>
  </r>
  <r>
    <n v="168"/>
    <s v="Turnip Greens Harvested Area"/>
    <s v="NULL"/>
    <x v="6"/>
    <s v="NULL"/>
    <s v="NULL"/>
    <n v="2007"/>
    <n v="74.921000952832401"/>
  </r>
  <r>
    <n v="169"/>
    <s v="Turnips Harvested Area"/>
    <s v="NULL"/>
    <x v="6"/>
    <s v="NULL"/>
    <s v="NULL"/>
    <n v="2007"/>
    <n v="66.046999856829601"/>
  </r>
  <r>
    <n v="170"/>
    <s v="Vegetable &amp; flower seeds Area"/>
    <s v="NULL"/>
    <x v="6"/>
    <s v="NULL"/>
    <s v="NULL"/>
    <n v="2007"/>
    <n v="278.36099880933801"/>
  </r>
  <r>
    <n v="171"/>
    <s v="Vegetable &amp; flower seeds Protected Area"/>
    <s v="NULL"/>
    <x v="6"/>
    <s v="NULL"/>
    <s v="NULL"/>
    <n v="2007"/>
    <n v="5"/>
  </r>
  <r>
    <n v="174"/>
    <s v="Vegetables, Other Harvested Area"/>
    <s v="NULL"/>
    <x v="4"/>
    <s v="NULL"/>
    <s v="NULL"/>
    <n v="2007"/>
    <n v="2168.6319993287302"/>
  </r>
  <r>
    <n v="175"/>
    <s v="Vetch seed Harvested Area"/>
    <s v="NULL"/>
    <x v="0"/>
    <s v="NULL"/>
    <s v="NULL"/>
    <n v="2007"/>
    <n v="67.000001907348604"/>
  </r>
  <r>
    <n v="177"/>
    <s v="Watermelons Harvested Area"/>
    <s v="NULL"/>
    <x v="7"/>
    <s v="NULL"/>
    <s v="NULL"/>
    <n v="2007"/>
    <n v="6004.7980018463004"/>
  </r>
  <r>
    <n v="178"/>
    <s v="Wheat for Grain Harvested Area"/>
    <n v="2"/>
    <x v="3"/>
    <s v="corngsm"/>
    <s v="cornssm"/>
    <n v="2007"/>
    <n v="559256.74297107803"/>
  </r>
  <r>
    <n v="180"/>
    <s v="Wild hay Harvested Area"/>
    <s v="NULL"/>
    <x v="0"/>
    <s v="NULL"/>
    <s v="NULL"/>
    <n v="2007"/>
    <n v="261071.654085346"/>
  </r>
  <r>
    <n v="249"/>
    <s v="Nursery stock Area on hom"/>
    <s v="NULL"/>
    <x v="19"/>
    <s v="DELETE"/>
    <s v="DELETE"/>
    <n v="2007"/>
    <n v="19145.7559968233"/>
  </r>
  <r>
    <m/>
    <m/>
    <m/>
    <x v="2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26" firstHeaderRow="1" firstDataRow="2" firstDataCol="1"/>
  <pivotFields count="8">
    <pivotField dataField="1" showAll="0"/>
    <pivotField showAll="0"/>
    <pivotField showAll="0"/>
    <pivotField axis="axisRow" showAll="0">
      <items count="22">
        <item x="15"/>
        <item x="1"/>
        <item x="8"/>
        <item x="9"/>
        <item x="19"/>
        <item x="10"/>
        <item x="0"/>
        <item x="14"/>
        <item x="11"/>
        <item x="3"/>
        <item x="6"/>
        <item x="4"/>
        <item x="7"/>
        <item x="17"/>
        <item x="2"/>
        <item x="16"/>
        <item x="18"/>
        <item x="5"/>
        <item x="13"/>
        <item x="12"/>
        <item x="20"/>
        <item t="default"/>
      </items>
    </pivotField>
    <pivotField showAll="0"/>
    <pivotField showAll="0"/>
    <pivotField showAll="0"/>
    <pivotField dataField="1" showAll="0"/>
  </pivotFields>
  <rowFields count="1">
    <field x="3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CropId" fld="0" subtotal="count" baseField="0" baseItem="0"/>
    <dataField name="Sum of acres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1"/>
  <sheetViews>
    <sheetView tabSelected="1" topLeftCell="A39" workbookViewId="0">
      <selection activeCell="D52" sqref="D52"/>
    </sheetView>
  </sheetViews>
  <sheetFormatPr defaultRowHeight="15"/>
  <cols>
    <col min="2" max="2" width="36.42578125" customWidth="1"/>
    <col min="8" max="8" width="13.28515625" style="1" bestFit="1" customWidth="1"/>
  </cols>
  <sheetData>
    <row r="1" spans="1:8">
      <c r="A1" s="2" t="s">
        <v>0</v>
      </c>
      <c r="B1" s="2" t="s">
        <v>1</v>
      </c>
      <c r="C1" s="2" t="s">
        <v>2</v>
      </c>
      <c r="D1" s="2" t="s">
        <v>137</v>
      </c>
      <c r="E1" s="2" t="s">
        <v>154</v>
      </c>
      <c r="F1" s="2" t="s">
        <v>155</v>
      </c>
      <c r="G1" s="2" t="s">
        <v>158</v>
      </c>
      <c r="H1" s="3" t="s">
        <v>157</v>
      </c>
    </row>
    <row r="2" spans="1:8">
      <c r="A2">
        <v>0</v>
      </c>
      <c r="B2" t="s">
        <v>4</v>
      </c>
      <c r="C2" t="s">
        <v>5</v>
      </c>
      <c r="D2" t="s">
        <v>134</v>
      </c>
      <c r="E2" t="s">
        <v>5</v>
      </c>
      <c r="F2" t="s">
        <v>5</v>
      </c>
      <c r="G2">
        <v>2007</v>
      </c>
      <c r="H2" s="1">
        <v>4621995.4432373</v>
      </c>
    </row>
    <row r="3" spans="1:8">
      <c r="A3">
        <v>1</v>
      </c>
      <c r="B3" t="s">
        <v>7</v>
      </c>
      <c r="C3" t="s">
        <v>5</v>
      </c>
      <c r="D3" t="s">
        <v>133</v>
      </c>
      <c r="E3" t="s">
        <v>5</v>
      </c>
      <c r="F3" t="s">
        <v>5</v>
      </c>
      <c r="G3">
        <v>2007</v>
      </c>
      <c r="H3" s="1">
        <v>654047.80617085099</v>
      </c>
    </row>
    <row r="4" spans="1:8">
      <c r="A4">
        <v>3</v>
      </c>
      <c r="B4" t="s">
        <v>9</v>
      </c>
      <c r="C4" t="s">
        <v>5</v>
      </c>
      <c r="D4" t="s">
        <v>133</v>
      </c>
      <c r="E4" t="s">
        <v>5</v>
      </c>
      <c r="F4" t="s">
        <v>5</v>
      </c>
      <c r="G4">
        <v>2007</v>
      </c>
      <c r="H4" s="1">
        <v>27</v>
      </c>
    </row>
    <row r="5" spans="1:8">
      <c r="A5">
        <v>7</v>
      </c>
      <c r="B5" t="s">
        <v>11</v>
      </c>
      <c r="C5" t="s">
        <v>5</v>
      </c>
      <c r="D5" t="s">
        <v>212</v>
      </c>
      <c r="E5" t="s">
        <v>5</v>
      </c>
      <c r="F5" t="s">
        <v>5</v>
      </c>
      <c r="G5">
        <v>2007</v>
      </c>
      <c r="H5" s="1">
        <v>44.501000448595697</v>
      </c>
    </row>
    <row r="6" spans="1:8">
      <c r="A6">
        <v>8</v>
      </c>
      <c r="B6" t="s">
        <v>13</v>
      </c>
      <c r="C6" t="s">
        <v>5</v>
      </c>
      <c r="D6" t="s">
        <v>212</v>
      </c>
      <c r="E6" t="s">
        <v>5</v>
      </c>
      <c r="F6" t="s">
        <v>5</v>
      </c>
      <c r="G6">
        <v>2007</v>
      </c>
      <c r="H6" s="1">
        <v>2</v>
      </c>
    </row>
    <row r="7" spans="1:8">
      <c r="A7">
        <v>9</v>
      </c>
      <c r="B7" t="s">
        <v>14</v>
      </c>
      <c r="C7" t="s">
        <v>5</v>
      </c>
      <c r="D7" t="s">
        <v>212</v>
      </c>
      <c r="E7" t="s">
        <v>5</v>
      </c>
      <c r="F7" t="s">
        <v>5</v>
      </c>
      <c r="G7">
        <v>2007</v>
      </c>
      <c r="H7" s="1">
        <v>376.23499967157801</v>
      </c>
    </row>
    <row r="8" spans="1:8">
      <c r="A8">
        <v>10</v>
      </c>
      <c r="B8" t="s">
        <v>15</v>
      </c>
      <c r="C8">
        <v>2</v>
      </c>
      <c r="D8" t="s">
        <v>140</v>
      </c>
      <c r="E8" t="s">
        <v>142</v>
      </c>
      <c r="F8" t="s">
        <v>143</v>
      </c>
      <c r="G8">
        <v>2007</v>
      </c>
      <c r="H8" s="1">
        <v>124804.36999663</v>
      </c>
    </row>
    <row r="9" spans="1:8">
      <c r="A9">
        <v>12</v>
      </c>
      <c r="B9" t="s">
        <v>17</v>
      </c>
      <c r="C9" t="s">
        <v>5</v>
      </c>
      <c r="D9" t="s">
        <v>215</v>
      </c>
      <c r="E9" t="s">
        <v>5</v>
      </c>
      <c r="F9" t="s">
        <v>5</v>
      </c>
      <c r="G9">
        <v>2007</v>
      </c>
      <c r="H9" s="1">
        <v>1094.32099433243</v>
      </c>
    </row>
    <row r="10" spans="1:8">
      <c r="A10">
        <v>13</v>
      </c>
      <c r="B10" t="s">
        <v>18</v>
      </c>
      <c r="C10" t="s">
        <v>5</v>
      </c>
      <c r="D10" t="s">
        <v>215</v>
      </c>
      <c r="E10" t="s">
        <v>5</v>
      </c>
      <c r="F10" t="s">
        <v>5</v>
      </c>
      <c r="G10">
        <v>2007</v>
      </c>
      <c r="H10" s="1">
        <v>567</v>
      </c>
    </row>
    <row r="11" spans="1:8">
      <c r="A11">
        <v>14</v>
      </c>
      <c r="B11" t="s">
        <v>19</v>
      </c>
      <c r="C11" t="s">
        <v>5</v>
      </c>
      <c r="D11" t="s">
        <v>216</v>
      </c>
      <c r="E11" t="s">
        <v>5</v>
      </c>
      <c r="F11" t="s">
        <v>5</v>
      </c>
      <c r="G11">
        <v>2007</v>
      </c>
      <c r="H11" s="1">
        <v>450.27200247801397</v>
      </c>
    </row>
    <row r="12" spans="1:8">
      <c r="A12">
        <v>19</v>
      </c>
      <c r="B12" t="s">
        <v>22</v>
      </c>
      <c r="C12" t="s">
        <v>5</v>
      </c>
      <c r="D12" t="s">
        <v>213</v>
      </c>
      <c r="E12" t="s">
        <v>5</v>
      </c>
      <c r="F12" t="s">
        <v>5</v>
      </c>
      <c r="G12">
        <v>2007</v>
      </c>
      <c r="H12" s="1">
        <v>529.35700095444895</v>
      </c>
    </row>
    <row r="13" spans="1:8">
      <c r="A13">
        <v>22</v>
      </c>
      <c r="B13" t="s">
        <v>24</v>
      </c>
      <c r="C13" t="s">
        <v>5</v>
      </c>
      <c r="D13" t="s">
        <v>213</v>
      </c>
      <c r="E13" t="s">
        <v>5</v>
      </c>
      <c r="F13" t="s">
        <v>5</v>
      </c>
      <c r="G13">
        <v>2007</v>
      </c>
      <c r="H13" s="1">
        <v>23.636999905109398</v>
      </c>
    </row>
    <row r="14" spans="1:8">
      <c r="A14">
        <v>23</v>
      </c>
      <c r="B14" t="s">
        <v>25</v>
      </c>
      <c r="C14">
        <v>2</v>
      </c>
      <c r="D14" t="s">
        <v>140</v>
      </c>
      <c r="E14" t="s">
        <v>142</v>
      </c>
      <c r="F14" t="s">
        <v>143</v>
      </c>
      <c r="G14">
        <v>2007</v>
      </c>
      <c r="H14" s="1">
        <v>2580.77699947357</v>
      </c>
    </row>
    <row r="15" spans="1:8">
      <c r="A15">
        <v>25</v>
      </c>
      <c r="B15" t="s">
        <v>26</v>
      </c>
      <c r="C15" t="s">
        <v>5</v>
      </c>
      <c r="D15" t="s">
        <v>213</v>
      </c>
      <c r="E15" t="s">
        <v>5</v>
      </c>
      <c r="F15" t="s">
        <v>5</v>
      </c>
      <c r="G15">
        <v>2007</v>
      </c>
      <c r="H15" s="1">
        <v>36.266999753192103</v>
      </c>
    </row>
    <row r="16" spans="1:8">
      <c r="A16">
        <v>26</v>
      </c>
      <c r="B16" t="s">
        <v>28</v>
      </c>
      <c r="C16" t="s">
        <v>5</v>
      </c>
      <c r="D16" t="s">
        <v>213</v>
      </c>
      <c r="E16" t="s">
        <v>5</v>
      </c>
      <c r="F16" t="s">
        <v>5</v>
      </c>
      <c r="G16">
        <v>2007</v>
      </c>
      <c r="H16" s="1">
        <v>2</v>
      </c>
    </row>
    <row r="17" spans="1:8">
      <c r="A17">
        <v>27</v>
      </c>
      <c r="B17" t="s">
        <v>29</v>
      </c>
      <c r="C17">
        <v>2</v>
      </c>
      <c r="D17" t="s">
        <v>140</v>
      </c>
      <c r="E17" t="s">
        <v>142</v>
      </c>
      <c r="F17" t="s">
        <v>143</v>
      </c>
      <c r="G17">
        <v>2007</v>
      </c>
      <c r="H17" s="1">
        <v>103.768001556396</v>
      </c>
    </row>
    <row r="18" spans="1:8">
      <c r="A18">
        <v>29</v>
      </c>
      <c r="B18" t="s">
        <v>30</v>
      </c>
      <c r="C18" t="s">
        <v>5</v>
      </c>
      <c r="D18" t="s">
        <v>214</v>
      </c>
      <c r="E18" t="s">
        <v>5</v>
      </c>
      <c r="F18" t="s">
        <v>5</v>
      </c>
      <c r="G18">
        <v>2007</v>
      </c>
      <c r="H18" s="1">
        <v>1946.2049998100799</v>
      </c>
    </row>
    <row r="19" spans="1:8">
      <c r="A19">
        <v>30</v>
      </c>
      <c r="B19" t="s">
        <v>31</v>
      </c>
      <c r="C19" t="s">
        <v>5</v>
      </c>
      <c r="D19" t="s">
        <v>216</v>
      </c>
      <c r="E19" t="s">
        <v>5</v>
      </c>
      <c r="F19" t="s">
        <v>5</v>
      </c>
      <c r="G19">
        <v>2007</v>
      </c>
      <c r="H19" s="1">
        <v>390.06700030341699</v>
      </c>
    </row>
    <row r="20" spans="1:8">
      <c r="A20">
        <v>31</v>
      </c>
      <c r="B20" t="s">
        <v>32</v>
      </c>
      <c r="C20" t="s">
        <v>5</v>
      </c>
      <c r="D20" t="s">
        <v>213</v>
      </c>
      <c r="E20" t="s">
        <v>5</v>
      </c>
      <c r="F20" t="s">
        <v>5</v>
      </c>
      <c r="G20">
        <v>2007</v>
      </c>
      <c r="H20" s="1">
        <v>181.326999373734</v>
      </c>
    </row>
    <row r="21" spans="1:8">
      <c r="A21">
        <v>32</v>
      </c>
      <c r="B21" t="s">
        <v>33</v>
      </c>
      <c r="C21" t="s">
        <v>5</v>
      </c>
      <c r="D21" t="s">
        <v>213</v>
      </c>
      <c r="E21" t="s">
        <v>5</v>
      </c>
      <c r="F21" t="s">
        <v>5</v>
      </c>
      <c r="G21">
        <v>2007</v>
      </c>
      <c r="H21" s="1">
        <v>27.175000071525599</v>
      </c>
    </row>
    <row r="22" spans="1:8">
      <c r="A22">
        <v>33</v>
      </c>
      <c r="B22" t="s">
        <v>34</v>
      </c>
      <c r="C22" t="s">
        <v>5</v>
      </c>
      <c r="D22" t="s">
        <v>213</v>
      </c>
      <c r="E22" t="s">
        <v>5</v>
      </c>
      <c r="F22" t="s">
        <v>5</v>
      </c>
      <c r="G22">
        <v>2007</v>
      </c>
      <c r="H22" s="1">
        <v>75.835000500082998</v>
      </c>
    </row>
    <row r="23" spans="1:8">
      <c r="A23">
        <v>34</v>
      </c>
      <c r="B23" t="s">
        <v>35</v>
      </c>
      <c r="C23" t="s">
        <v>5</v>
      </c>
      <c r="D23" t="s">
        <v>213</v>
      </c>
      <c r="E23" t="s">
        <v>5</v>
      </c>
      <c r="F23" t="s">
        <v>5</v>
      </c>
      <c r="G23">
        <v>2007</v>
      </c>
      <c r="H23" s="1">
        <v>580.39800353348301</v>
      </c>
    </row>
    <row r="24" spans="1:8">
      <c r="A24">
        <v>35</v>
      </c>
      <c r="B24" t="s">
        <v>36</v>
      </c>
      <c r="C24">
        <v>1</v>
      </c>
      <c r="D24" t="s">
        <v>142</v>
      </c>
      <c r="E24" t="s">
        <v>146</v>
      </c>
      <c r="F24" t="s">
        <v>5</v>
      </c>
      <c r="G24">
        <v>2007</v>
      </c>
      <c r="H24" s="1">
        <v>1961410.6081066099</v>
      </c>
    </row>
    <row r="25" spans="1:8">
      <c r="A25">
        <v>37</v>
      </c>
      <c r="B25" t="s">
        <v>37</v>
      </c>
      <c r="C25">
        <v>1</v>
      </c>
      <c r="D25" t="s">
        <v>143</v>
      </c>
      <c r="E25" t="s">
        <v>147</v>
      </c>
      <c r="F25" t="s">
        <v>5</v>
      </c>
      <c r="G25">
        <v>2007</v>
      </c>
      <c r="H25" s="1">
        <v>730097.37601900101</v>
      </c>
    </row>
    <row r="26" spans="1:8">
      <c r="A26">
        <v>39</v>
      </c>
      <c r="B26" t="s">
        <v>38</v>
      </c>
      <c r="C26" t="s">
        <v>5</v>
      </c>
      <c r="D26" t="s">
        <v>213</v>
      </c>
      <c r="E26" t="s">
        <v>5</v>
      </c>
      <c r="F26" t="s">
        <v>5</v>
      </c>
      <c r="G26">
        <v>2007</v>
      </c>
      <c r="H26" s="1">
        <v>28151.2660045624</v>
      </c>
    </row>
    <row r="27" spans="1:8">
      <c r="A27">
        <v>41</v>
      </c>
      <c r="B27" t="s">
        <v>40</v>
      </c>
      <c r="C27" t="s">
        <v>5</v>
      </c>
      <c r="D27" t="s">
        <v>134</v>
      </c>
      <c r="E27" t="s">
        <v>5</v>
      </c>
      <c r="F27" t="s">
        <v>5</v>
      </c>
      <c r="G27">
        <v>2007</v>
      </c>
      <c r="H27" s="1">
        <v>609288.818314314</v>
      </c>
    </row>
    <row r="28" spans="1:8">
      <c r="A28">
        <v>42</v>
      </c>
      <c r="B28" t="s">
        <v>41</v>
      </c>
      <c r="C28" t="s">
        <v>5</v>
      </c>
      <c r="D28" t="s">
        <v>135</v>
      </c>
      <c r="E28" t="s">
        <v>5</v>
      </c>
      <c r="F28" t="s">
        <v>5</v>
      </c>
      <c r="G28">
        <v>2007</v>
      </c>
      <c r="H28" s="1">
        <v>57690.328001141497</v>
      </c>
    </row>
    <row r="29" spans="1:8">
      <c r="A29">
        <v>44</v>
      </c>
      <c r="B29" t="s">
        <v>42</v>
      </c>
      <c r="C29" t="s">
        <v>5</v>
      </c>
      <c r="D29" t="s">
        <v>135</v>
      </c>
      <c r="E29" t="s">
        <v>5</v>
      </c>
      <c r="F29" t="s">
        <v>5</v>
      </c>
      <c r="G29">
        <v>2007</v>
      </c>
      <c r="H29" s="1">
        <v>104218.774285894</v>
      </c>
    </row>
    <row r="30" spans="1:8">
      <c r="A30">
        <v>45</v>
      </c>
      <c r="B30" t="s">
        <v>43</v>
      </c>
      <c r="C30" t="s">
        <v>5</v>
      </c>
      <c r="D30" t="s">
        <v>136</v>
      </c>
      <c r="E30" t="s">
        <v>5</v>
      </c>
      <c r="F30" t="s">
        <v>5</v>
      </c>
      <c r="G30">
        <v>2007</v>
      </c>
      <c r="H30" s="1">
        <v>817452.99997755897</v>
      </c>
    </row>
    <row r="31" spans="1:8">
      <c r="A31">
        <v>46</v>
      </c>
      <c r="B31" t="s">
        <v>44</v>
      </c>
      <c r="C31" t="s">
        <v>5</v>
      </c>
      <c r="D31" t="s">
        <v>217</v>
      </c>
      <c r="E31" t="s">
        <v>5</v>
      </c>
      <c r="F31" t="s">
        <v>5</v>
      </c>
      <c r="G31">
        <v>2007</v>
      </c>
      <c r="H31" s="1">
        <v>9450.8179233148694</v>
      </c>
    </row>
    <row r="32" spans="1:8">
      <c r="A32">
        <v>47</v>
      </c>
      <c r="B32" t="s">
        <v>45</v>
      </c>
      <c r="C32" t="s">
        <v>5</v>
      </c>
      <c r="D32" t="s">
        <v>212</v>
      </c>
      <c r="E32" t="s">
        <v>5</v>
      </c>
      <c r="F32" t="s">
        <v>5</v>
      </c>
      <c r="G32">
        <v>2007</v>
      </c>
      <c r="H32" s="1">
        <v>46687.4640005529</v>
      </c>
    </row>
    <row r="33" spans="1:8">
      <c r="A33">
        <v>48</v>
      </c>
      <c r="B33" t="s">
        <v>46</v>
      </c>
      <c r="C33" t="s">
        <v>5</v>
      </c>
      <c r="D33" t="s">
        <v>215</v>
      </c>
      <c r="E33" t="s">
        <v>5</v>
      </c>
      <c r="F33" t="s">
        <v>5</v>
      </c>
      <c r="G33">
        <v>2007</v>
      </c>
      <c r="H33" s="1">
        <v>586.56300002150203</v>
      </c>
    </row>
    <row r="34" spans="1:8">
      <c r="A34">
        <v>49</v>
      </c>
      <c r="B34" t="s">
        <v>47</v>
      </c>
      <c r="C34" t="s">
        <v>5</v>
      </c>
      <c r="D34" t="s">
        <v>215</v>
      </c>
      <c r="E34" t="s">
        <v>5</v>
      </c>
      <c r="F34" t="s">
        <v>5</v>
      </c>
      <c r="G34">
        <v>2007</v>
      </c>
      <c r="H34" s="1">
        <v>26</v>
      </c>
    </row>
    <row r="35" spans="1:8">
      <c r="A35">
        <v>50</v>
      </c>
      <c r="B35" t="s">
        <v>48</v>
      </c>
      <c r="C35">
        <v>1</v>
      </c>
      <c r="D35" t="s">
        <v>212</v>
      </c>
      <c r="E35" t="s">
        <v>5</v>
      </c>
      <c r="F35" t="s">
        <v>5</v>
      </c>
      <c r="G35">
        <v>2007</v>
      </c>
      <c r="H35" s="1">
        <v>9812.1690011024493</v>
      </c>
    </row>
    <row r="36" spans="1:8">
      <c r="A36">
        <v>52</v>
      </c>
      <c r="B36" t="s">
        <v>49</v>
      </c>
      <c r="C36" t="s">
        <v>5</v>
      </c>
      <c r="D36" t="s">
        <v>218</v>
      </c>
      <c r="E36" t="s">
        <v>5</v>
      </c>
      <c r="F36" t="s">
        <v>5</v>
      </c>
      <c r="G36">
        <v>2007</v>
      </c>
      <c r="H36" s="1">
        <v>796.930997990072</v>
      </c>
    </row>
    <row r="37" spans="1:8">
      <c r="A37">
        <v>53</v>
      </c>
      <c r="B37" t="s">
        <v>50</v>
      </c>
      <c r="C37" t="s">
        <v>5</v>
      </c>
      <c r="D37" t="s">
        <v>213</v>
      </c>
      <c r="E37" t="s">
        <v>5</v>
      </c>
      <c r="F37" t="s">
        <v>5</v>
      </c>
      <c r="G37">
        <v>2007</v>
      </c>
      <c r="H37" s="1">
        <v>177.78200042247801</v>
      </c>
    </row>
    <row r="38" spans="1:8">
      <c r="A38">
        <v>54</v>
      </c>
      <c r="B38" t="s">
        <v>51</v>
      </c>
      <c r="C38">
        <v>2</v>
      </c>
      <c r="D38" t="s">
        <v>140</v>
      </c>
      <c r="E38" t="s">
        <v>142</v>
      </c>
      <c r="F38" t="s">
        <v>143</v>
      </c>
      <c r="G38">
        <v>2007</v>
      </c>
      <c r="H38" s="1">
        <v>3347.7000079155</v>
      </c>
    </row>
    <row r="39" spans="1:8">
      <c r="A39">
        <v>56</v>
      </c>
      <c r="B39" t="s">
        <v>52</v>
      </c>
      <c r="C39" t="s">
        <v>5</v>
      </c>
      <c r="D39" t="s">
        <v>213</v>
      </c>
      <c r="E39" t="s">
        <v>5</v>
      </c>
      <c r="F39" t="s">
        <v>5</v>
      </c>
      <c r="G39">
        <v>2007</v>
      </c>
      <c r="H39" s="1">
        <v>37.891999483108499</v>
      </c>
    </row>
    <row r="40" spans="1:8">
      <c r="A40">
        <v>58</v>
      </c>
      <c r="B40" t="s">
        <v>53</v>
      </c>
      <c r="C40" t="s">
        <v>5</v>
      </c>
      <c r="D40" t="s">
        <v>134</v>
      </c>
      <c r="E40" t="s">
        <v>5</v>
      </c>
      <c r="F40" t="s">
        <v>5</v>
      </c>
      <c r="G40">
        <v>2007</v>
      </c>
      <c r="H40" s="1">
        <v>581.29098868370102</v>
      </c>
    </row>
    <row r="41" spans="1:8">
      <c r="A41">
        <v>64</v>
      </c>
      <c r="B41" t="s">
        <v>56</v>
      </c>
      <c r="C41" t="s">
        <v>5</v>
      </c>
      <c r="D41" t="s">
        <v>213</v>
      </c>
      <c r="E41" t="s">
        <v>5</v>
      </c>
      <c r="F41" t="s">
        <v>5</v>
      </c>
      <c r="G41">
        <v>2007</v>
      </c>
      <c r="H41" s="1">
        <v>12.5649997591972</v>
      </c>
    </row>
    <row r="42" spans="1:8">
      <c r="A42">
        <v>65</v>
      </c>
      <c r="B42" t="s">
        <v>57</v>
      </c>
      <c r="C42" t="s">
        <v>5</v>
      </c>
      <c r="D42" t="s">
        <v>213</v>
      </c>
      <c r="E42" t="s">
        <v>5</v>
      </c>
      <c r="F42" t="s">
        <v>5</v>
      </c>
      <c r="G42">
        <v>2007</v>
      </c>
      <c r="H42" s="1">
        <v>6</v>
      </c>
    </row>
    <row r="43" spans="1:8">
      <c r="A43">
        <v>68</v>
      </c>
      <c r="B43" t="s">
        <v>58</v>
      </c>
      <c r="C43" t="s">
        <v>5</v>
      </c>
      <c r="D43" t="s">
        <v>218</v>
      </c>
      <c r="E43" t="s">
        <v>5</v>
      </c>
      <c r="F43" t="s">
        <v>5</v>
      </c>
      <c r="G43">
        <v>2007</v>
      </c>
      <c r="H43" s="1">
        <v>184.27399999648301</v>
      </c>
    </row>
    <row r="44" spans="1:8">
      <c r="A44">
        <v>69</v>
      </c>
      <c r="B44" t="s">
        <v>59</v>
      </c>
      <c r="C44" t="s">
        <v>5</v>
      </c>
      <c r="D44" t="s">
        <v>212</v>
      </c>
      <c r="E44" t="s">
        <v>5</v>
      </c>
      <c r="F44" t="s">
        <v>5</v>
      </c>
      <c r="G44">
        <v>2007</v>
      </c>
      <c r="H44" s="1">
        <v>12435.057104863199</v>
      </c>
    </row>
    <row r="45" spans="1:8">
      <c r="A45">
        <v>70</v>
      </c>
      <c r="B45" t="s">
        <v>60</v>
      </c>
      <c r="C45" t="s">
        <v>5</v>
      </c>
      <c r="D45" t="s">
        <v>216</v>
      </c>
      <c r="E45" t="s">
        <v>5</v>
      </c>
      <c r="F45" t="s">
        <v>5</v>
      </c>
      <c r="G45">
        <v>2007</v>
      </c>
      <c r="H45" s="1">
        <v>68.736999679356799</v>
      </c>
    </row>
    <row r="46" spans="1:8">
      <c r="A46">
        <v>72</v>
      </c>
      <c r="B46" t="s">
        <v>62</v>
      </c>
      <c r="C46" t="s">
        <v>5</v>
      </c>
      <c r="D46" t="s">
        <v>149</v>
      </c>
      <c r="E46" t="s">
        <v>5</v>
      </c>
      <c r="F46" t="s">
        <v>5</v>
      </c>
      <c r="G46">
        <v>2007</v>
      </c>
      <c r="H46" s="1">
        <v>87</v>
      </c>
    </row>
    <row r="47" spans="1:8">
      <c r="A47">
        <v>73</v>
      </c>
      <c r="B47" t="s">
        <v>63</v>
      </c>
      <c r="C47" t="s">
        <v>5</v>
      </c>
      <c r="D47" t="s">
        <v>135</v>
      </c>
      <c r="E47" t="s">
        <v>5</v>
      </c>
      <c r="F47" t="s">
        <v>5</v>
      </c>
      <c r="G47">
        <v>2007</v>
      </c>
      <c r="H47" s="1">
        <v>7996135.0000062296</v>
      </c>
    </row>
    <row r="48" spans="1:8">
      <c r="A48">
        <v>76</v>
      </c>
      <c r="B48" t="s">
        <v>64</v>
      </c>
      <c r="C48" t="s">
        <v>5</v>
      </c>
      <c r="D48" t="s">
        <v>150</v>
      </c>
      <c r="E48" t="s">
        <v>5</v>
      </c>
      <c r="F48" t="s">
        <v>5</v>
      </c>
      <c r="G48">
        <v>2007</v>
      </c>
      <c r="H48" s="1">
        <v>474591.00727784599</v>
      </c>
    </row>
    <row r="49" spans="1:8">
      <c r="A49">
        <v>78</v>
      </c>
      <c r="B49" t="s">
        <v>66</v>
      </c>
      <c r="C49" t="s">
        <v>5</v>
      </c>
      <c r="D49" t="s">
        <v>213</v>
      </c>
      <c r="E49" t="s">
        <v>5</v>
      </c>
      <c r="F49" t="s">
        <v>5</v>
      </c>
      <c r="G49">
        <v>2007</v>
      </c>
      <c r="H49" s="1">
        <v>4350.2859804667496</v>
      </c>
    </row>
    <row r="50" spans="1:8">
      <c r="A50">
        <v>79</v>
      </c>
      <c r="B50" t="s">
        <v>67</v>
      </c>
      <c r="C50" t="s">
        <v>5</v>
      </c>
      <c r="D50" t="s">
        <v>216</v>
      </c>
      <c r="E50" t="s">
        <v>5</v>
      </c>
      <c r="F50" t="s">
        <v>5</v>
      </c>
      <c r="G50">
        <v>2007</v>
      </c>
      <c r="H50" s="1">
        <v>129.85899989306901</v>
      </c>
    </row>
    <row r="51" spans="1:8">
      <c r="A51">
        <v>80</v>
      </c>
      <c r="B51" t="s">
        <v>68</v>
      </c>
      <c r="C51" t="s">
        <v>5</v>
      </c>
      <c r="D51" t="s">
        <v>214</v>
      </c>
      <c r="E51" t="s">
        <v>5</v>
      </c>
      <c r="F51" t="s">
        <v>5</v>
      </c>
      <c r="G51">
        <v>2007</v>
      </c>
      <c r="H51" s="1">
        <v>22.7699999026954</v>
      </c>
    </row>
    <row r="52" spans="1:8">
      <c r="A52">
        <v>81</v>
      </c>
      <c r="B52" t="s">
        <v>69</v>
      </c>
      <c r="C52" t="s">
        <v>5</v>
      </c>
      <c r="D52" t="s">
        <v>213</v>
      </c>
      <c r="E52" t="s">
        <v>5</v>
      </c>
      <c r="F52" t="s">
        <v>5</v>
      </c>
      <c r="G52">
        <v>2007</v>
      </c>
      <c r="H52" s="1">
        <v>168.13100019656099</v>
      </c>
    </row>
    <row r="53" spans="1:8">
      <c r="A53">
        <v>84</v>
      </c>
      <c r="B53" t="s">
        <v>70</v>
      </c>
      <c r="C53" t="s">
        <v>5</v>
      </c>
      <c r="D53" t="s">
        <v>219</v>
      </c>
      <c r="E53" t="s">
        <v>5</v>
      </c>
      <c r="F53" t="s">
        <v>5</v>
      </c>
      <c r="G53">
        <v>2007</v>
      </c>
      <c r="H53" s="1">
        <v>71445.172007322297</v>
      </c>
    </row>
    <row r="54" spans="1:8">
      <c r="A54">
        <v>86</v>
      </c>
      <c r="B54" t="s">
        <v>71</v>
      </c>
      <c r="C54" t="s">
        <v>5</v>
      </c>
      <c r="D54" t="s">
        <v>139</v>
      </c>
      <c r="E54" t="s">
        <v>5</v>
      </c>
      <c r="F54" t="s">
        <v>5</v>
      </c>
      <c r="G54">
        <v>2007</v>
      </c>
      <c r="H54" s="1">
        <v>250.41299988329399</v>
      </c>
    </row>
    <row r="55" spans="1:8">
      <c r="A55">
        <v>88</v>
      </c>
      <c r="B55" t="s">
        <v>73</v>
      </c>
      <c r="C55" t="s">
        <v>5</v>
      </c>
      <c r="D55" t="s">
        <v>149</v>
      </c>
      <c r="E55" t="s">
        <v>5</v>
      </c>
      <c r="F55" t="s">
        <v>5</v>
      </c>
      <c r="G55">
        <v>2007</v>
      </c>
      <c r="H55" s="1">
        <v>423</v>
      </c>
    </row>
    <row r="56" spans="1:8">
      <c r="A56">
        <v>89</v>
      </c>
      <c r="B56" t="s">
        <v>74</v>
      </c>
      <c r="C56" t="s">
        <v>5</v>
      </c>
      <c r="D56" t="s">
        <v>213</v>
      </c>
      <c r="E56" t="s">
        <v>5</v>
      </c>
      <c r="F56" t="s">
        <v>5</v>
      </c>
      <c r="G56">
        <v>2007</v>
      </c>
      <c r="H56" s="1">
        <v>21.278000057674902</v>
      </c>
    </row>
    <row r="57" spans="1:8">
      <c r="A57">
        <v>90</v>
      </c>
      <c r="B57" t="s">
        <v>75</v>
      </c>
      <c r="C57" t="s">
        <v>5</v>
      </c>
      <c r="D57" t="s">
        <v>219</v>
      </c>
      <c r="E57" t="s">
        <v>5</v>
      </c>
      <c r="F57" t="s">
        <v>5</v>
      </c>
      <c r="G57">
        <v>2007</v>
      </c>
      <c r="H57" s="1">
        <v>19145.7559968233</v>
      </c>
    </row>
    <row r="58" spans="1:8">
      <c r="A58">
        <v>91</v>
      </c>
      <c r="B58" t="s">
        <v>76</v>
      </c>
      <c r="C58" t="s">
        <v>5</v>
      </c>
      <c r="D58" t="s">
        <v>219</v>
      </c>
      <c r="E58" t="s">
        <v>5</v>
      </c>
      <c r="F58" t="s">
        <v>5</v>
      </c>
      <c r="G58">
        <v>2007</v>
      </c>
      <c r="H58" s="1">
        <v>415</v>
      </c>
    </row>
    <row r="59" spans="1:8">
      <c r="A59">
        <v>94</v>
      </c>
      <c r="B59" t="s">
        <v>77</v>
      </c>
      <c r="C59">
        <v>2</v>
      </c>
      <c r="D59" t="s">
        <v>140</v>
      </c>
      <c r="E59" t="s">
        <v>142</v>
      </c>
      <c r="F59" t="s">
        <v>143</v>
      </c>
      <c r="G59">
        <v>2007</v>
      </c>
      <c r="H59" s="1">
        <v>87462.634008824796</v>
      </c>
    </row>
    <row r="60" spans="1:8">
      <c r="A60">
        <v>96</v>
      </c>
      <c r="B60" t="s">
        <v>78</v>
      </c>
      <c r="C60" t="s">
        <v>5</v>
      </c>
      <c r="D60" t="s">
        <v>216</v>
      </c>
      <c r="E60" t="s">
        <v>5</v>
      </c>
      <c r="F60" t="s">
        <v>5</v>
      </c>
      <c r="G60">
        <v>2007</v>
      </c>
      <c r="H60" s="1">
        <v>26.9520000517368</v>
      </c>
    </row>
    <row r="61" spans="1:8">
      <c r="A61">
        <v>97</v>
      </c>
      <c r="B61" t="s">
        <v>79</v>
      </c>
      <c r="C61" t="s">
        <v>5</v>
      </c>
      <c r="D61" t="s">
        <v>134</v>
      </c>
      <c r="E61" t="s">
        <v>5</v>
      </c>
      <c r="F61" t="s">
        <v>5</v>
      </c>
      <c r="G61">
        <v>2007</v>
      </c>
      <c r="H61" s="1">
        <v>701.53799724578903</v>
      </c>
    </row>
    <row r="62" spans="1:8">
      <c r="A62">
        <v>101</v>
      </c>
      <c r="B62" t="s">
        <v>80</v>
      </c>
      <c r="C62" t="s">
        <v>5</v>
      </c>
      <c r="D62" t="s">
        <v>134</v>
      </c>
      <c r="E62" t="s">
        <v>5</v>
      </c>
      <c r="F62" t="s">
        <v>5</v>
      </c>
      <c r="G62">
        <v>2007</v>
      </c>
      <c r="H62" s="1">
        <v>153.097002029419</v>
      </c>
    </row>
    <row r="63" spans="1:8">
      <c r="A63">
        <v>103</v>
      </c>
      <c r="B63" t="s">
        <v>81</v>
      </c>
      <c r="C63" t="s">
        <v>5</v>
      </c>
      <c r="D63" t="s">
        <v>134</v>
      </c>
      <c r="E63" t="s">
        <v>5</v>
      </c>
      <c r="F63" t="s">
        <v>5</v>
      </c>
      <c r="G63">
        <v>2007</v>
      </c>
      <c r="H63" s="1">
        <v>250939.65074276901</v>
      </c>
    </row>
    <row r="64" spans="1:8">
      <c r="A64">
        <v>105</v>
      </c>
      <c r="B64" t="s">
        <v>82</v>
      </c>
      <c r="C64" t="s">
        <v>5</v>
      </c>
      <c r="D64" t="s">
        <v>134</v>
      </c>
      <c r="E64" t="s">
        <v>5</v>
      </c>
      <c r="F64" t="s">
        <v>5</v>
      </c>
      <c r="G64">
        <v>2007</v>
      </c>
      <c r="H64" s="1">
        <v>1723008.0000509601</v>
      </c>
    </row>
    <row r="65" spans="1:8">
      <c r="A65">
        <v>107</v>
      </c>
      <c r="B65" t="s">
        <v>83</v>
      </c>
      <c r="C65" t="s">
        <v>5</v>
      </c>
      <c r="D65" t="s">
        <v>149</v>
      </c>
      <c r="E65" t="s">
        <v>5</v>
      </c>
      <c r="F65" t="s">
        <v>5</v>
      </c>
      <c r="G65">
        <v>2007</v>
      </c>
      <c r="H65" s="1">
        <v>4203.9520691931202</v>
      </c>
    </row>
    <row r="66" spans="1:8">
      <c r="A66">
        <v>108</v>
      </c>
      <c r="B66" t="s">
        <v>84</v>
      </c>
      <c r="C66" t="s">
        <v>5</v>
      </c>
      <c r="D66" t="s">
        <v>149</v>
      </c>
      <c r="E66" t="s">
        <v>5</v>
      </c>
      <c r="F66" t="s">
        <v>5</v>
      </c>
      <c r="G66">
        <v>2007</v>
      </c>
      <c r="H66" s="1">
        <v>45</v>
      </c>
    </row>
    <row r="67" spans="1:8">
      <c r="A67">
        <v>109</v>
      </c>
      <c r="B67" t="s">
        <v>85</v>
      </c>
      <c r="C67" t="s">
        <v>5</v>
      </c>
      <c r="D67" t="s">
        <v>216</v>
      </c>
      <c r="E67" t="s">
        <v>5</v>
      </c>
      <c r="F67" t="s">
        <v>5</v>
      </c>
      <c r="G67">
        <v>2007</v>
      </c>
      <c r="H67" s="1">
        <v>7.9790000617504102</v>
      </c>
    </row>
    <row r="68" spans="1:8">
      <c r="A68">
        <v>111</v>
      </c>
      <c r="B68" t="s">
        <v>86</v>
      </c>
      <c r="C68" t="s">
        <v>5</v>
      </c>
      <c r="D68" t="s">
        <v>136</v>
      </c>
      <c r="E68" t="s">
        <v>5</v>
      </c>
      <c r="F68" t="s">
        <v>5</v>
      </c>
      <c r="G68">
        <v>2007</v>
      </c>
      <c r="H68" s="1">
        <v>2516366</v>
      </c>
    </row>
    <row r="69" spans="1:8">
      <c r="A69">
        <v>112</v>
      </c>
      <c r="B69" t="s">
        <v>87</v>
      </c>
      <c r="C69" t="s">
        <v>5</v>
      </c>
      <c r="D69" t="s">
        <v>212</v>
      </c>
      <c r="E69" t="s">
        <v>5</v>
      </c>
      <c r="F69" t="s">
        <v>5</v>
      </c>
      <c r="G69">
        <v>2007</v>
      </c>
      <c r="H69" s="1">
        <v>9071</v>
      </c>
    </row>
    <row r="70" spans="1:8">
      <c r="A70">
        <v>114</v>
      </c>
      <c r="B70" t="s">
        <v>88</v>
      </c>
      <c r="C70" t="s">
        <v>5</v>
      </c>
      <c r="D70" t="s">
        <v>219</v>
      </c>
      <c r="E70" t="s">
        <v>5</v>
      </c>
      <c r="F70" t="s">
        <v>5</v>
      </c>
      <c r="G70">
        <v>2007</v>
      </c>
      <c r="H70" s="1">
        <v>165.52899914979901</v>
      </c>
    </row>
    <row r="71" spans="1:8">
      <c r="A71">
        <v>115</v>
      </c>
      <c r="B71" t="s">
        <v>89</v>
      </c>
      <c r="C71" t="s">
        <v>5</v>
      </c>
      <c r="D71" t="s">
        <v>212</v>
      </c>
      <c r="E71" t="s">
        <v>5</v>
      </c>
      <c r="F71" t="s">
        <v>5</v>
      </c>
      <c r="G71">
        <v>2007</v>
      </c>
      <c r="H71" s="1">
        <v>10941.2520184517</v>
      </c>
    </row>
    <row r="72" spans="1:8">
      <c r="A72">
        <v>116</v>
      </c>
      <c r="B72" t="s">
        <v>90</v>
      </c>
      <c r="C72" t="s">
        <v>5</v>
      </c>
      <c r="D72" t="s">
        <v>212</v>
      </c>
      <c r="E72" t="s">
        <v>5</v>
      </c>
      <c r="F72" t="s">
        <v>5</v>
      </c>
      <c r="G72">
        <v>2007</v>
      </c>
      <c r="H72" s="1">
        <v>300.77199998498003</v>
      </c>
    </row>
    <row r="73" spans="1:8">
      <c r="A73">
        <v>117</v>
      </c>
      <c r="B73" t="s">
        <v>91</v>
      </c>
      <c r="C73" t="s">
        <v>5</v>
      </c>
      <c r="D73" t="s">
        <v>215</v>
      </c>
      <c r="E73" t="s">
        <v>5</v>
      </c>
      <c r="F73" t="s">
        <v>5</v>
      </c>
      <c r="G73">
        <v>2007</v>
      </c>
      <c r="H73" s="1">
        <v>1321.92400655709</v>
      </c>
    </row>
    <row r="74" spans="1:8">
      <c r="A74">
        <v>118</v>
      </c>
      <c r="B74" t="s">
        <v>92</v>
      </c>
      <c r="C74" t="s">
        <v>5</v>
      </c>
      <c r="D74" t="s">
        <v>215</v>
      </c>
      <c r="E74" t="s">
        <v>5</v>
      </c>
      <c r="F74" t="s">
        <v>5</v>
      </c>
      <c r="G74">
        <v>2007</v>
      </c>
      <c r="H74" s="1">
        <v>704.55600080639101</v>
      </c>
    </row>
    <row r="75" spans="1:8">
      <c r="A75">
        <v>119</v>
      </c>
      <c r="B75" t="s">
        <v>93</v>
      </c>
      <c r="C75" t="s">
        <v>152</v>
      </c>
      <c r="D75" t="s">
        <v>213</v>
      </c>
      <c r="E75" t="s">
        <v>5</v>
      </c>
      <c r="F75" t="s">
        <v>5</v>
      </c>
      <c r="G75">
        <v>2007</v>
      </c>
      <c r="H75" s="1">
        <v>870.93699991702999</v>
      </c>
    </row>
    <row r="76" spans="1:8">
      <c r="A76">
        <v>121</v>
      </c>
      <c r="B76" t="s">
        <v>94</v>
      </c>
      <c r="C76" t="s">
        <v>5</v>
      </c>
      <c r="D76" t="s">
        <v>214</v>
      </c>
      <c r="E76" t="s">
        <v>5</v>
      </c>
      <c r="F76" t="s">
        <v>5</v>
      </c>
      <c r="G76">
        <v>2007</v>
      </c>
      <c r="H76" s="1">
        <v>22664.322997279502</v>
      </c>
    </row>
    <row r="77" spans="1:8">
      <c r="A77">
        <v>123</v>
      </c>
      <c r="B77" t="s">
        <v>95</v>
      </c>
      <c r="C77" t="s">
        <v>5</v>
      </c>
      <c r="D77" t="s">
        <v>215</v>
      </c>
      <c r="E77" t="s">
        <v>5</v>
      </c>
      <c r="F77" t="s">
        <v>5</v>
      </c>
      <c r="G77">
        <v>2007</v>
      </c>
      <c r="H77" s="1">
        <v>230.81199909746601</v>
      </c>
    </row>
    <row r="78" spans="1:8">
      <c r="A78">
        <v>124</v>
      </c>
      <c r="B78" t="s">
        <v>96</v>
      </c>
      <c r="C78" t="s">
        <v>5</v>
      </c>
      <c r="D78" t="s">
        <v>213</v>
      </c>
      <c r="E78" t="s">
        <v>5</v>
      </c>
      <c r="F78" t="s">
        <v>5</v>
      </c>
      <c r="G78">
        <v>2007</v>
      </c>
      <c r="H78" s="1">
        <v>173</v>
      </c>
    </row>
    <row r="79" spans="1:8">
      <c r="A79">
        <v>125</v>
      </c>
      <c r="B79" t="s">
        <v>97</v>
      </c>
      <c r="C79" t="s">
        <v>5</v>
      </c>
      <c r="D79" t="s">
        <v>214</v>
      </c>
      <c r="E79" t="s">
        <v>5</v>
      </c>
      <c r="F79" t="s">
        <v>5</v>
      </c>
      <c r="G79">
        <v>2007</v>
      </c>
      <c r="H79" s="1">
        <v>10485.3380224844</v>
      </c>
    </row>
    <row r="80" spans="1:8">
      <c r="A80">
        <v>126</v>
      </c>
      <c r="B80" t="s">
        <v>98</v>
      </c>
      <c r="C80" t="s">
        <v>5</v>
      </c>
      <c r="D80" t="s">
        <v>213</v>
      </c>
      <c r="E80" t="s">
        <v>5</v>
      </c>
      <c r="F80" t="s">
        <v>5</v>
      </c>
      <c r="G80">
        <v>2007</v>
      </c>
      <c r="H80" s="1">
        <v>62.905999913811698</v>
      </c>
    </row>
    <row r="81" spans="1:8">
      <c r="A81">
        <v>127</v>
      </c>
      <c r="B81" t="s">
        <v>99</v>
      </c>
      <c r="C81" t="s">
        <v>5</v>
      </c>
      <c r="D81" t="s">
        <v>134</v>
      </c>
      <c r="E81" t="s">
        <v>5</v>
      </c>
      <c r="F81" t="s">
        <v>5</v>
      </c>
      <c r="G81">
        <v>2007</v>
      </c>
      <c r="H81" s="1">
        <v>639.02800130844105</v>
      </c>
    </row>
    <row r="82" spans="1:8">
      <c r="A82">
        <v>129</v>
      </c>
      <c r="B82" t="s">
        <v>100</v>
      </c>
      <c r="C82" t="s">
        <v>5</v>
      </c>
      <c r="D82" t="s">
        <v>216</v>
      </c>
      <c r="E82" t="s">
        <v>5</v>
      </c>
      <c r="F82" t="s">
        <v>5</v>
      </c>
      <c r="G82">
        <v>2007</v>
      </c>
      <c r="H82" s="1">
        <v>22.263000123202801</v>
      </c>
    </row>
    <row r="83" spans="1:8">
      <c r="A83">
        <v>130</v>
      </c>
      <c r="B83" t="s">
        <v>101</v>
      </c>
      <c r="C83">
        <v>2</v>
      </c>
      <c r="D83" t="s">
        <v>140</v>
      </c>
      <c r="E83" t="s">
        <v>142</v>
      </c>
      <c r="F83" t="s">
        <v>143</v>
      </c>
      <c r="G83">
        <v>2007</v>
      </c>
      <c r="H83" s="1">
        <v>16788.7360191345</v>
      </c>
    </row>
    <row r="84" spans="1:8">
      <c r="A84">
        <v>134</v>
      </c>
      <c r="B84" t="s">
        <v>103</v>
      </c>
      <c r="C84" t="s">
        <v>5</v>
      </c>
      <c r="D84" t="s">
        <v>212</v>
      </c>
      <c r="E84" t="s">
        <v>5</v>
      </c>
      <c r="F84" t="s">
        <v>5</v>
      </c>
      <c r="G84">
        <v>2007</v>
      </c>
      <c r="H84" s="1">
        <v>1111.5229972749901</v>
      </c>
    </row>
    <row r="85" spans="1:8">
      <c r="A85">
        <v>135</v>
      </c>
      <c r="B85" t="s">
        <v>104</v>
      </c>
      <c r="C85" t="s">
        <v>5</v>
      </c>
      <c r="D85" t="s">
        <v>212</v>
      </c>
      <c r="E85" t="s">
        <v>5</v>
      </c>
      <c r="F85" t="s">
        <v>5</v>
      </c>
      <c r="G85">
        <v>2007</v>
      </c>
      <c r="H85" s="1">
        <v>4851.8329937458002</v>
      </c>
    </row>
    <row r="86" spans="1:8">
      <c r="A86">
        <v>136</v>
      </c>
      <c r="B86" t="s">
        <v>105</v>
      </c>
      <c r="C86" t="s">
        <v>5</v>
      </c>
      <c r="D86" t="s">
        <v>134</v>
      </c>
      <c r="E86" t="s">
        <v>5</v>
      </c>
      <c r="F86" t="s">
        <v>5</v>
      </c>
      <c r="G86">
        <v>2007</v>
      </c>
      <c r="H86" s="1">
        <v>125291.405360088</v>
      </c>
    </row>
    <row r="87" spans="1:8">
      <c r="A87">
        <v>138</v>
      </c>
      <c r="B87" t="s">
        <v>106</v>
      </c>
      <c r="C87" t="s">
        <v>5</v>
      </c>
      <c r="D87" t="s">
        <v>220</v>
      </c>
      <c r="E87" t="s">
        <v>5</v>
      </c>
      <c r="F87" t="s">
        <v>5</v>
      </c>
      <c r="G87">
        <v>2007</v>
      </c>
      <c r="H87" s="1">
        <v>29607.664995208401</v>
      </c>
    </row>
    <row r="88" spans="1:8">
      <c r="A88">
        <v>139</v>
      </c>
      <c r="B88" t="s">
        <v>107</v>
      </c>
      <c r="C88" t="s">
        <v>5</v>
      </c>
      <c r="D88" t="s">
        <v>213</v>
      </c>
      <c r="E88" t="s">
        <v>5</v>
      </c>
      <c r="F88" t="s">
        <v>5</v>
      </c>
      <c r="G88">
        <v>2007</v>
      </c>
      <c r="H88" s="1">
        <v>14532.209184646599</v>
      </c>
    </row>
    <row r="89" spans="1:8">
      <c r="A89">
        <v>141</v>
      </c>
      <c r="B89" t="s">
        <v>109</v>
      </c>
      <c r="C89">
        <v>1</v>
      </c>
      <c r="D89" t="s">
        <v>142</v>
      </c>
      <c r="E89" t="s">
        <v>146</v>
      </c>
      <c r="F89" t="s">
        <v>143</v>
      </c>
      <c r="G89">
        <v>2007</v>
      </c>
      <c r="H89" s="1">
        <v>9882.1127407550794</v>
      </c>
    </row>
    <row r="90" spans="1:8">
      <c r="A90">
        <v>143</v>
      </c>
      <c r="B90" t="s">
        <v>110</v>
      </c>
      <c r="C90">
        <v>1</v>
      </c>
      <c r="D90" t="s">
        <v>143</v>
      </c>
      <c r="E90" t="s">
        <v>147</v>
      </c>
      <c r="F90" t="s">
        <v>142</v>
      </c>
      <c r="G90">
        <v>2007</v>
      </c>
      <c r="H90" s="1">
        <v>8170.8221726417496</v>
      </c>
    </row>
    <row r="91" spans="1:8">
      <c r="A91">
        <v>145</v>
      </c>
      <c r="B91" t="s">
        <v>111</v>
      </c>
      <c r="C91">
        <v>1</v>
      </c>
      <c r="D91" t="s">
        <v>140</v>
      </c>
      <c r="E91" t="s">
        <v>151</v>
      </c>
      <c r="F91" t="s">
        <v>5</v>
      </c>
      <c r="G91">
        <v>2007</v>
      </c>
      <c r="H91" s="1">
        <v>1326116.31700074</v>
      </c>
    </row>
    <row r="92" spans="1:8">
      <c r="A92">
        <v>147</v>
      </c>
      <c r="B92" t="s">
        <v>112</v>
      </c>
      <c r="C92" t="s">
        <v>5</v>
      </c>
      <c r="D92" t="s">
        <v>213</v>
      </c>
      <c r="E92" t="s">
        <v>5</v>
      </c>
      <c r="F92" t="s">
        <v>5</v>
      </c>
      <c r="G92">
        <v>2007</v>
      </c>
      <c r="H92" s="1">
        <v>2494.3799887150499</v>
      </c>
    </row>
    <row r="93" spans="1:8">
      <c r="A93">
        <v>148</v>
      </c>
      <c r="B93" t="s">
        <v>113</v>
      </c>
      <c r="C93" t="s">
        <v>5</v>
      </c>
      <c r="D93" t="s">
        <v>214</v>
      </c>
      <c r="E93" t="s">
        <v>5</v>
      </c>
      <c r="F93" t="s">
        <v>5</v>
      </c>
      <c r="G93">
        <v>2007</v>
      </c>
      <c r="H93" s="1">
        <v>2297.5589918866799</v>
      </c>
    </row>
    <row r="94" spans="1:8">
      <c r="A94">
        <v>153</v>
      </c>
      <c r="B94" t="s">
        <v>114</v>
      </c>
      <c r="C94" t="s">
        <v>5</v>
      </c>
      <c r="D94" t="s">
        <v>219</v>
      </c>
      <c r="E94" t="s">
        <v>5</v>
      </c>
      <c r="F94" t="s">
        <v>5</v>
      </c>
      <c r="G94">
        <v>2007</v>
      </c>
      <c r="H94" s="1">
        <v>259.99300241470303</v>
      </c>
    </row>
    <row r="95" spans="1:8">
      <c r="A95">
        <v>155</v>
      </c>
      <c r="B95" t="s">
        <v>115</v>
      </c>
      <c r="C95">
        <v>1</v>
      </c>
      <c r="D95" t="s">
        <v>219</v>
      </c>
      <c r="E95" t="s">
        <v>5</v>
      </c>
      <c r="F95" t="s">
        <v>5</v>
      </c>
      <c r="G95">
        <v>2007</v>
      </c>
      <c r="H95" s="1">
        <v>1042.1940011978099</v>
      </c>
    </row>
    <row r="96" spans="1:8">
      <c r="A96">
        <v>157</v>
      </c>
      <c r="B96" t="s">
        <v>116</v>
      </c>
      <c r="C96" t="s">
        <v>5</v>
      </c>
      <c r="D96" t="s">
        <v>213</v>
      </c>
      <c r="E96" t="s">
        <v>5</v>
      </c>
      <c r="F96" t="s">
        <v>5</v>
      </c>
      <c r="G96">
        <v>2007</v>
      </c>
      <c r="H96" s="1">
        <v>42171.9370031953</v>
      </c>
    </row>
    <row r="97" spans="1:8">
      <c r="A97">
        <v>158</v>
      </c>
      <c r="B97" t="s">
        <v>117</v>
      </c>
      <c r="C97" t="s">
        <v>5</v>
      </c>
      <c r="D97" t="s">
        <v>213</v>
      </c>
      <c r="E97" t="s">
        <v>5</v>
      </c>
      <c r="F97" t="s">
        <v>5</v>
      </c>
      <c r="G97">
        <v>2007</v>
      </c>
      <c r="H97" s="1">
        <v>261.04699856787897</v>
      </c>
    </row>
    <row r="98" spans="1:8">
      <c r="A98">
        <v>160</v>
      </c>
      <c r="B98" t="s">
        <v>118</v>
      </c>
      <c r="C98" t="s">
        <v>5</v>
      </c>
      <c r="D98" t="s">
        <v>134</v>
      </c>
      <c r="E98" t="s">
        <v>5</v>
      </c>
      <c r="F98" t="s">
        <v>5</v>
      </c>
      <c r="G98">
        <v>2007</v>
      </c>
      <c r="H98" s="1">
        <v>234.709000349045</v>
      </c>
    </row>
    <row r="99" spans="1:8">
      <c r="A99">
        <v>162</v>
      </c>
      <c r="B99" t="s">
        <v>119</v>
      </c>
      <c r="C99" t="s">
        <v>5</v>
      </c>
      <c r="D99" t="s">
        <v>213</v>
      </c>
      <c r="E99" t="s">
        <v>5</v>
      </c>
      <c r="F99" t="s">
        <v>5</v>
      </c>
      <c r="G99">
        <v>2007</v>
      </c>
      <c r="H99" s="1">
        <v>9905.1510060057008</v>
      </c>
    </row>
    <row r="100" spans="1:8">
      <c r="A100">
        <v>164</v>
      </c>
      <c r="B100" t="s">
        <v>120</v>
      </c>
      <c r="C100" t="s">
        <v>5</v>
      </c>
      <c r="D100" t="s">
        <v>213</v>
      </c>
      <c r="E100" t="s">
        <v>5</v>
      </c>
      <c r="F100" t="s">
        <v>5</v>
      </c>
      <c r="G100">
        <v>2007</v>
      </c>
      <c r="H100" s="1">
        <v>7922.4040203094501</v>
      </c>
    </row>
    <row r="101" spans="1:8">
      <c r="A101">
        <v>166</v>
      </c>
      <c r="B101" t="s">
        <v>121</v>
      </c>
      <c r="C101">
        <v>2</v>
      </c>
      <c r="D101" t="s">
        <v>140</v>
      </c>
      <c r="E101" t="s">
        <v>142</v>
      </c>
      <c r="F101" t="s">
        <v>143</v>
      </c>
      <c r="G101">
        <v>2007</v>
      </c>
      <c r="H101" s="1">
        <v>1608.93199920654</v>
      </c>
    </row>
    <row r="102" spans="1:8">
      <c r="A102">
        <v>168</v>
      </c>
      <c r="B102" t="s">
        <v>122</v>
      </c>
      <c r="C102" t="s">
        <v>5</v>
      </c>
      <c r="D102" t="s">
        <v>213</v>
      </c>
      <c r="E102" t="s">
        <v>5</v>
      </c>
      <c r="F102" t="s">
        <v>5</v>
      </c>
      <c r="G102">
        <v>2007</v>
      </c>
      <c r="H102" s="1">
        <v>74.921000952832401</v>
      </c>
    </row>
    <row r="103" spans="1:8">
      <c r="A103">
        <v>169</v>
      </c>
      <c r="B103" t="s">
        <v>123</v>
      </c>
      <c r="C103" t="s">
        <v>5</v>
      </c>
      <c r="D103" t="s">
        <v>213</v>
      </c>
      <c r="E103" t="s">
        <v>5</v>
      </c>
      <c r="F103" t="s">
        <v>5</v>
      </c>
      <c r="G103">
        <v>2007</v>
      </c>
      <c r="H103" s="1">
        <v>66.046999856829601</v>
      </c>
    </row>
    <row r="104" spans="1:8">
      <c r="A104">
        <v>170</v>
      </c>
      <c r="B104" t="s">
        <v>124</v>
      </c>
      <c r="C104" t="s">
        <v>5</v>
      </c>
      <c r="D104" t="s">
        <v>213</v>
      </c>
      <c r="E104" t="s">
        <v>5</v>
      </c>
      <c r="F104" t="s">
        <v>5</v>
      </c>
      <c r="G104">
        <v>2007</v>
      </c>
      <c r="H104" s="1">
        <v>278.36099880933801</v>
      </c>
    </row>
    <row r="105" spans="1:8">
      <c r="A105">
        <v>171</v>
      </c>
      <c r="B105" t="s">
        <v>125</v>
      </c>
      <c r="C105" t="s">
        <v>5</v>
      </c>
      <c r="D105" t="s">
        <v>213</v>
      </c>
      <c r="E105" t="s">
        <v>5</v>
      </c>
      <c r="F105" t="s">
        <v>5</v>
      </c>
      <c r="G105">
        <v>2007</v>
      </c>
      <c r="H105" s="1">
        <v>5</v>
      </c>
    </row>
    <row r="106" spans="1:8">
      <c r="A106">
        <v>174</v>
      </c>
      <c r="B106" t="s">
        <v>127</v>
      </c>
      <c r="C106" t="s">
        <v>5</v>
      </c>
      <c r="D106" t="s">
        <v>215</v>
      </c>
      <c r="E106" t="s">
        <v>5</v>
      </c>
      <c r="F106" t="s">
        <v>5</v>
      </c>
      <c r="G106">
        <v>2007</v>
      </c>
      <c r="H106" s="1">
        <v>2168.6319993287302</v>
      </c>
    </row>
    <row r="107" spans="1:8">
      <c r="A107">
        <v>175</v>
      </c>
      <c r="B107" t="s">
        <v>128</v>
      </c>
      <c r="C107" t="s">
        <v>5</v>
      </c>
      <c r="D107" t="s">
        <v>134</v>
      </c>
      <c r="E107" t="s">
        <v>5</v>
      </c>
      <c r="F107" t="s">
        <v>5</v>
      </c>
      <c r="G107">
        <v>2007</v>
      </c>
      <c r="H107" s="1">
        <v>67.000001907348604</v>
      </c>
    </row>
    <row r="108" spans="1:8">
      <c r="A108">
        <v>177</v>
      </c>
      <c r="B108" t="s">
        <v>129</v>
      </c>
      <c r="C108" t="s">
        <v>5</v>
      </c>
      <c r="D108" t="s">
        <v>214</v>
      </c>
      <c r="E108" t="s">
        <v>5</v>
      </c>
      <c r="F108" t="s">
        <v>5</v>
      </c>
      <c r="G108">
        <v>2007</v>
      </c>
      <c r="H108" s="1">
        <v>6004.7980018463004</v>
      </c>
    </row>
    <row r="109" spans="1:8">
      <c r="A109">
        <v>178</v>
      </c>
      <c r="B109" t="s">
        <v>130</v>
      </c>
      <c r="C109">
        <v>2</v>
      </c>
      <c r="D109" t="s">
        <v>140</v>
      </c>
      <c r="E109" t="s">
        <v>142</v>
      </c>
      <c r="F109" t="s">
        <v>143</v>
      </c>
      <c r="G109">
        <v>2007</v>
      </c>
      <c r="H109" s="1">
        <v>559256.74297107803</v>
      </c>
    </row>
    <row r="110" spans="1:8">
      <c r="A110">
        <v>180</v>
      </c>
      <c r="B110" t="s">
        <v>131</v>
      </c>
      <c r="C110" t="s">
        <v>5</v>
      </c>
      <c r="D110" t="s">
        <v>134</v>
      </c>
      <c r="E110" t="s">
        <v>5</v>
      </c>
      <c r="F110" t="s">
        <v>5</v>
      </c>
      <c r="G110">
        <v>2007</v>
      </c>
      <c r="H110" s="1">
        <v>261071.654085346</v>
      </c>
    </row>
    <row r="111" spans="1:8">
      <c r="A111">
        <v>249</v>
      </c>
      <c r="B111" t="s">
        <v>132</v>
      </c>
      <c r="C111" t="s">
        <v>5</v>
      </c>
      <c r="D111" t="s">
        <v>221</v>
      </c>
      <c r="E111" t="s">
        <v>221</v>
      </c>
      <c r="F111" t="s">
        <v>221</v>
      </c>
      <c r="G111">
        <v>2007</v>
      </c>
      <c r="H111" s="1">
        <v>19145.7559968233</v>
      </c>
    </row>
  </sheetData>
  <autoFilter ref="A1:H111">
    <sortState ref="A2:H111">
      <sortCondition ref="A1:A111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117"/>
  <sheetViews>
    <sheetView topLeftCell="L1" zoomScale="75" zoomScaleNormal="75" workbookViewId="0">
      <selection activeCell="M22" sqref="M22"/>
    </sheetView>
  </sheetViews>
  <sheetFormatPr defaultRowHeight="15"/>
  <cols>
    <col min="1" max="1" width="7.28515625" customWidth="1"/>
    <col min="2" max="2" width="76.5703125" customWidth="1"/>
    <col min="8" max="8" width="13.28515625" style="1" bestFit="1" customWidth="1"/>
    <col min="9" max="9" width="3.42578125" style="18" customWidth="1"/>
    <col min="10" max="10" width="21.140625" customWidth="1"/>
    <col min="12" max="12" width="92.42578125" customWidth="1"/>
    <col min="13" max="13" width="130.5703125" customWidth="1"/>
    <col min="14" max="14" width="12.7109375" customWidth="1"/>
    <col min="15" max="15" width="4.7109375" customWidth="1"/>
    <col min="16" max="24" width="4.7109375" bestFit="1" customWidth="1"/>
    <col min="25" max="26" width="3.5703125" bestFit="1" customWidth="1"/>
    <col min="27" max="27" width="4.7109375" bestFit="1" customWidth="1"/>
    <col min="28" max="29" width="3.5703125" bestFit="1" customWidth="1"/>
    <col min="30" max="31" width="4.7109375" bestFit="1" customWidth="1"/>
    <col min="32" max="43" width="3.5703125" bestFit="1" customWidth="1"/>
  </cols>
  <sheetData>
    <row r="1" spans="1:15">
      <c r="A1" s="2" t="s">
        <v>0</v>
      </c>
      <c r="B1" s="2" t="s">
        <v>1</v>
      </c>
      <c r="C1" s="2" t="s">
        <v>2</v>
      </c>
      <c r="D1" s="2" t="s">
        <v>137</v>
      </c>
      <c r="E1" s="2" t="s">
        <v>154</v>
      </c>
      <c r="F1" s="2" t="s">
        <v>155</v>
      </c>
      <c r="G1" s="2" t="s">
        <v>158</v>
      </c>
      <c r="H1" s="3" t="s">
        <v>157</v>
      </c>
      <c r="J1" s="2" t="s">
        <v>204</v>
      </c>
    </row>
    <row r="2" spans="1:15" ht="15.75" thickBot="1">
      <c r="A2">
        <v>0</v>
      </c>
      <c r="B2" t="s">
        <v>4</v>
      </c>
      <c r="C2" t="s">
        <v>5</v>
      </c>
      <c r="D2" t="s">
        <v>134</v>
      </c>
      <c r="E2" t="s">
        <v>5</v>
      </c>
      <c r="F2" t="s">
        <v>5</v>
      </c>
      <c r="G2">
        <v>2007</v>
      </c>
      <c r="H2" s="1">
        <v>4621995.4432373</v>
      </c>
      <c r="O2" s="17" t="s">
        <v>168</v>
      </c>
    </row>
    <row r="3" spans="1:15">
      <c r="A3">
        <v>1</v>
      </c>
      <c r="B3" t="s">
        <v>7</v>
      </c>
      <c r="C3" t="s">
        <v>5</v>
      </c>
      <c r="D3" t="s">
        <v>133</v>
      </c>
      <c r="E3" t="s">
        <v>5</v>
      </c>
      <c r="F3" t="s">
        <v>5</v>
      </c>
      <c r="G3">
        <v>2007</v>
      </c>
      <c r="H3" s="1">
        <v>654047.80617085099</v>
      </c>
      <c r="J3" t="s">
        <v>182</v>
      </c>
      <c r="L3" s="4" t="s">
        <v>159</v>
      </c>
      <c r="M3" s="5" t="s">
        <v>167</v>
      </c>
      <c r="N3" s="6" t="s">
        <v>153</v>
      </c>
    </row>
    <row r="4" spans="1:15" ht="29.25" customHeight="1">
      <c r="A4">
        <v>3</v>
      </c>
      <c r="B4" t="s">
        <v>9</v>
      </c>
      <c r="C4" t="s">
        <v>5</v>
      </c>
      <c r="D4" t="s">
        <v>133</v>
      </c>
      <c r="E4" t="s">
        <v>5</v>
      </c>
      <c r="F4" t="s">
        <v>5</v>
      </c>
      <c r="G4">
        <v>2007</v>
      </c>
      <c r="H4" s="1">
        <v>27</v>
      </c>
      <c r="J4" t="s">
        <v>182</v>
      </c>
      <c r="L4" s="7" t="s">
        <v>209</v>
      </c>
      <c r="M4" s="8" t="s">
        <v>203</v>
      </c>
      <c r="N4" s="9"/>
    </row>
    <row r="5" spans="1:15">
      <c r="A5">
        <v>7</v>
      </c>
      <c r="B5" t="s">
        <v>11</v>
      </c>
      <c r="C5" t="s">
        <v>5</v>
      </c>
      <c r="D5" t="s">
        <v>141</v>
      </c>
      <c r="E5" t="s">
        <v>5</v>
      </c>
      <c r="F5" t="s">
        <v>5</v>
      </c>
      <c r="G5">
        <v>2007</v>
      </c>
      <c r="H5" s="1">
        <v>44.501000448595697</v>
      </c>
      <c r="J5" t="s">
        <v>193</v>
      </c>
      <c r="L5" s="10"/>
      <c r="M5" s="11"/>
      <c r="N5" s="9"/>
    </row>
    <row r="6" spans="1:15">
      <c r="A6">
        <v>8</v>
      </c>
      <c r="B6" t="s">
        <v>13</v>
      </c>
      <c r="C6" t="s">
        <v>5</v>
      </c>
      <c r="D6" t="s">
        <v>141</v>
      </c>
      <c r="E6" t="s">
        <v>5</v>
      </c>
      <c r="F6" t="s">
        <v>5</v>
      </c>
      <c r="G6">
        <v>2007</v>
      </c>
      <c r="H6" s="1">
        <v>2</v>
      </c>
      <c r="J6" t="s">
        <v>193</v>
      </c>
      <c r="L6" s="10"/>
      <c r="M6" s="11"/>
      <c r="N6" s="9"/>
    </row>
    <row r="7" spans="1:15" s="24" customFormat="1">
      <c r="A7" s="24">
        <v>9</v>
      </c>
      <c r="B7" s="24" t="s">
        <v>14</v>
      </c>
      <c r="C7" s="24" t="s">
        <v>5</v>
      </c>
      <c r="D7" s="24" t="s">
        <v>139</v>
      </c>
      <c r="E7" s="24" t="s">
        <v>5</v>
      </c>
      <c r="F7" s="24" t="s">
        <v>5</v>
      </c>
      <c r="G7" s="24">
        <v>2007</v>
      </c>
      <c r="H7" s="25">
        <v>376.23499967157801</v>
      </c>
      <c r="I7" s="26"/>
      <c r="J7" s="24" t="s">
        <v>190</v>
      </c>
      <c r="L7" s="27" t="s">
        <v>162</v>
      </c>
      <c r="M7" s="28" t="s">
        <v>178</v>
      </c>
      <c r="N7" s="29">
        <f>H27-N9</f>
        <v>1314145.1074314285</v>
      </c>
      <c r="O7" s="24" t="s">
        <v>210</v>
      </c>
    </row>
    <row r="8" spans="1:15" s="24" customFormat="1">
      <c r="A8" s="24">
        <v>10</v>
      </c>
      <c r="B8" s="24" t="s">
        <v>15</v>
      </c>
      <c r="C8" s="24">
        <v>2</v>
      </c>
      <c r="D8" s="24" t="s">
        <v>140</v>
      </c>
      <c r="E8" s="24" t="s">
        <v>142</v>
      </c>
      <c r="F8" s="24" t="s">
        <v>143</v>
      </c>
      <c r="G8" s="24">
        <v>2007</v>
      </c>
      <c r="H8" s="25">
        <v>124804.36999663</v>
      </c>
      <c r="I8" s="26"/>
      <c r="J8" s="24" t="s">
        <v>172</v>
      </c>
      <c r="L8" s="27" t="s">
        <v>163</v>
      </c>
      <c r="M8" s="28" t="s">
        <v>179</v>
      </c>
      <c r="N8" s="29">
        <f>H28-N10</f>
        <v>240932.13408627029</v>
      </c>
      <c r="O8" s="24" t="s">
        <v>210</v>
      </c>
    </row>
    <row r="9" spans="1:15" s="24" customFormat="1">
      <c r="A9" s="24">
        <v>12</v>
      </c>
      <c r="B9" s="24" t="s">
        <v>17</v>
      </c>
      <c r="C9" s="24" t="s">
        <v>5</v>
      </c>
      <c r="D9" s="24" t="s">
        <v>138</v>
      </c>
      <c r="E9" s="24" t="s">
        <v>5</v>
      </c>
      <c r="F9" s="24" t="s">
        <v>5</v>
      </c>
      <c r="G9" s="24">
        <v>2007</v>
      </c>
      <c r="H9" s="25">
        <v>1094.32099433243</v>
      </c>
      <c r="I9" s="26"/>
      <c r="J9" s="24" t="s">
        <v>192</v>
      </c>
      <c r="L9" s="27" t="s">
        <v>164</v>
      </c>
      <c r="M9" s="28" t="s">
        <v>177</v>
      </c>
      <c r="N9" s="29">
        <f>0.33*H27</f>
        <v>647265.50067518128</v>
      </c>
      <c r="O9" s="24" t="s">
        <v>210</v>
      </c>
    </row>
    <row r="10" spans="1:15" s="24" customFormat="1">
      <c r="A10" s="24">
        <v>13</v>
      </c>
      <c r="B10" s="24" t="s">
        <v>18</v>
      </c>
      <c r="C10" s="24" t="s">
        <v>5</v>
      </c>
      <c r="D10" s="24" t="s">
        <v>138</v>
      </c>
      <c r="E10" s="24" t="s">
        <v>5</v>
      </c>
      <c r="F10" s="24" t="s">
        <v>5</v>
      </c>
      <c r="G10" s="24">
        <v>2007</v>
      </c>
      <c r="H10" s="25">
        <v>567</v>
      </c>
      <c r="I10" s="26"/>
      <c r="J10" s="24" t="s">
        <v>192</v>
      </c>
      <c r="L10" s="27" t="s">
        <v>165</v>
      </c>
      <c r="M10" s="28" t="s">
        <v>176</v>
      </c>
      <c r="N10" s="29">
        <f xml:space="preserve"> 0.67*H28</f>
        <v>489165.24193273071</v>
      </c>
      <c r="O10" s="24" t="s">
        <v>210</v>
      </c>
    </row>
    <row r="11" spans="1:15" s="24" customFormat="1">
      <c r="A11" s="24">
        <v>14</v>
      </c>
      <c r="B11" s="24" t="s">
        <v>19</v>
      </c>
      <c r="C11" s="24" t="s">
        <v>5</v>
      </c>
      <c r="D11" s="24" t="s">
        <v>139</v>
      </c>
      <c r="E11" s="24" t="s">
        <v>5</v>
      </c>
      <c r="F11" s="24" t="s">
        <v>5</v>
      </c>
      <c r="G11" s="24">
        <v>2007</v>
      </c>
      <c r="H11" s="25">
        <v>450.27200247801397</v>
      </c>
      <c r="I11" s="26"/>
      <c r="J11" s="24" t="s">
        <v>190</v>
      </c>
      <c r="L11" s="27" t="s">
        <v>166</v>
      </c>
      <c r="M11" s="28" t="s">
        <v>174</v>
      </c>
      <c r="N11" s="29">
        <f>0.67*(H94-(0.5*(H8+H112)))</f>
        <v>659337.45954631362</v>
      </c>
      <c r="O11" s="24" t="s">
        <v>211</v>
      </c>
    </row>
    <row r="12" spans="1:15" s="24" customFormat="1">
      <c r="A12" s="24">
        <v>19</v>
      </c>
      <c r="B12" s="24" t="s">
        <v>22</v>
      </c>
      <c r="C12" s="24" t="s">
        <v>5</v>
      </c>
      <c r="D12" s="24" t="s">
        <v>144</v>
      </c>
      <c r="E12" s="24" t="s">
        <v>5</v>
      </c>
      <c r="F12" s="24" t="s">
        <v>5</v>
      </c>
      <c r="G12" s="24">
        <v>2007</v>
      </c>
      <c r="H12" s="25">
        <v>529.35700095444895</v>
      </c>
      <c r="I12" s="26"/>
      <c r="J12" s="24" t="s">
        <v>188</v>
      </c>
      <c r="L12" s="27" t="s">
        <v>169</v>
      </c>
      <c r="M12" s="28" t="s">
        <v>175</v>
      </c>
      <c r="N12" s="29">
        <f>0.33*(H94-(0.5*(H8+H112)))</f>
        <v>324748.30097057234</v>
      </c>
      <c r="O12" s="24" t="s">
        <v>211</v>
      </c>
    </row>
    <row r="13" spans="1:15" s="24" customFormat="1">
      <c r="A13" s="24">
        <v>22</v>
      </c>
      <c r="B13" s="24" t="s">
        <v>24</v>
      </c>
      <c r="C13" s="24" t="s">
        <v>5</v>
      </c>
      <c r="D13" s="24" t="s">
        <v>144</v>
      </c>
      <c r="E13" s="24" t="s">
        <v>5</v>
      </c>
      <c r="F13" s="24" t="s">
        <v>5</v>
      </c>
      <c r="G13" s="24">
        <v>2007</v>
      </c>
      <c r="H13" s="25">
        <v>23.636999905109398</v>
      </c>
      <c r="I13" s="26"/>
      <c r="J13" s="24" t="s">
        <v>190</v>
      </c>
      <c r="L13" s="27" t="s">
        <v>208</v>
      </c>
      <c r="M13" s="28" t="s">
        <v>206</v>
      </c>
      <c r="N13" s="29">
        <f>(6/7)*(H8+H18+H41+H62+H86+H104+H112)</f>
        <v>680033.89971801057</v>
      </c>
      <c r="O13" s="24" t="s">
        <v>211</v>
      </c>
    </row>
    <row r="14" spans="1:15" s="24" customFormat="1">
      <c r="H14" s="25"/>
      <c r="I14" s="26"/>
      <c r="L14" s="27" t="s">
        <v>205</v>
      </c>
      <c r="M14" s="28" t="s">
        <v>207</v>
      </c>
      <c r="N14" s="29">
        <f>(1/7)*(H8+H18+H41+H62+H86+H104+H112)</f>
        <v>113338.98328633509</v>
      </c>
      <c r="O14" s="24" t="s">
        <v>211</v>
      </c>
    </row>
    <row r="15" spans="1:15" s="30" customFormat="1">
      <c r="A15" s="30">
        <v>23</v>
      </c>
      <c r="B15" s="30" t="s">
        <v>25</v>
      </c>
      <c r="C15" s="30">
        <v>2</v>
      </c>
      <c r="D15" s="30" t="s">
        <v>140</v>
      </c>
      <c r="E15" s="30" t="s">
        <v>142</v>
      </c>
      <c r="F15" s="30" t="s">
        <v>143</v>
      </c>
      <c r="G15" s="30">
        <v>2007</v>
      </c>
      <c r="H15" s="31">
        <v>2580.77699947357</v>
      </c>
      <c r="I15" s="32"/>
      <c r="J15" s="30" t="s">
        <v>187</v>
      </c>
      <c r="L15" s="33" t="s">
        <v>160</v>
      </c>
      <c r="M15" s="34" t="s">
        <v>189</v>
      </c>
      <c r="N15" s="35">
        <f>(H3+H4+H51+H84+H110)</f>
        <v>1129371.8414519127</v>
      </c>
      <c r="O15" s="36"/>
    </row>
    <row r="16" spans="1:15" s="30" customFormat="1">
      <c r="A16" s="30">
        <v>25</v>
      </c>
      <c r="B16" s="30" t="s">
        <v>26</v>
      </c>
      <c r="C16" s="30" t="s">
        <v>5</v>
      </c>
      <c r="D16" s="30" t="s">
        <v>138</v>
      </c>
      <c r="E16" s="30" t="s">
        <v>5</v>
      </c>
      <c r="F16" s="30" t="s">
        <v>5</v>
      </c>
      <c r="G16" s="30">
        <v>2007</v>
      </c>
      <c r="H16" s="31">
        <v>36.266999753192103</v>
      </c>
      <c r="I16" s="32"/>
      <c r="J16" s="30" t="s">
        <v>192</v>
      </c>
      <c r="L16" s="33" t="s">
        <v>170</v>
      </c>
      <c r="M16" s="34" t="s">
        <v>184</v>
      </c>
      <c r="N16" s="35">
        <f>(H43+H64+H65+H66+H67+H89+H93+H101+H113)</f>
        <v>2370152.1674001128</v>
      </c>
    </row>
    <row r="17" spans="1:43" s="30" customFormat="1">
      <c r="A17" s="30">
        <v>26</v>
      </c>
      <c r="B17" s="30" t="s">
        <v>28</v>
      </c>
      <c r="C17" s="30" t="s">
        <v>5</v>
      </c>
      <c r="D17" s="30" t="s">
        <v>138</v>
      </c>
      <c r="E17" s="30" t="s">
        <v>5</v>
      </c>
      <c r="F17" s="30" t="s">
        <v>5</v>
      </c>
      <c r="G17" s="30">
        <v>2007</v>
      </c>
      <c r="H17" s="31">
        <v>2</v>
      </c>
      <c r="I17" s="32"/>
      <c r="J17" s="30" t="s">
        <v>192</v>
      </c>
      <c r="L17" s="33" t="s">
        <v>161</v>
      </c>
      <c r="M17" s="34" t="s">
        <v>185</v>
      </c>
      <c r="N17" s="35">
        <f>(H33+H71)</f>
        <v>3333818.9999775589</v>
      </c>
      <c r="O17" s="30" t="s">
        <v>237</v>
      </c>
    </row>
    <row r="18" spans="1:43" s="37" customFormat="1">
      <c r="A18" s="37">
        <v>27</v>
      </c>
      <c r="B18" s="37" t="s">
        <v>29</v>
      </c>
      <c r="C18" s="37">
        <v>2</v>
      </c>
      <c r="D18" s="37" t="s">
        <v>140</v>
      </c>
      <c r="E18" s="37" t="s">
        <v>142</v>
      </c>
      <c r="F18" s="37" t="s">
        <v>143</v>
      </c>
      <c r="G18" s="37">
        <v>2007</v>
      </c>
      <c r="H18" s="38">
        <v>103.768001556396</v>
      </c>
      <c r="I18" s="39"/>
      <c r="J18" s="37" t="s">
        <v>172</v>
      </c>
      <c r="L18" s="40" t="s">
        <v>226</v>
      </c>
      <c r="M18" s="41" t="str">
        <f>CONCATENATE("IDS:",O18,", ",P18,", ",Q18,", ",R18,", ",S18,", ",T18,", ",U18,", ",V18)</f>
        <v>IDS:174, 123, 118, 117, 49, 48, 12, 13</v>
      </c>
      <c r="N18" s="42">
        <v>6700</v>
      </c>
      <c r="O18" s="47">
        <v>174</v>
      </c>
      <c r="P18" s="48">
        <v>123</v>
      </c>
      <c r="Q18" s="49">
        <v>118</v>
      </c>
      <c r="R18" s="48">
        <v>117</v>
      </c>
      <c r="S18" s="48">
        <v>49</v>
      </c>
      <c r="T18" s="49">
        <v>48</v>
      </c>
      <c r="U18" s="48">
        <v>12</v>
      </c>
      <c r="V18" s="50">
        <v>13</v>
      </c>
    </row>
    <row r="19" spans="1:43" s="37" customFormat="1">
      <c r="A19" s="37">
        <v>29</v>
      </c>
      <c r="B19" s="37" t="s">
        <v>30</v>
      </c>
      <c r="C19" s="37" t="s">
        <v>5</v>
      </c>
      <c r="D19" s="37" t="s">
        <v>139</v>
      </c>
      <c r="E19" s="37" t="s">
        <v>5</v>
      </c>
      <c r="F19" s="37" t="s">
        <v>5</v>
      </c>
      <c r="G19" s="37">
        <v>2007</v>
      </c>
      <c r="H19" s="38">
        <v>1946.2049998100799</v>
      </c>
      <c r="I19" s="39"/>
      <c r="J19" s="37" t="s">
        <v>190</v>
      </c>
      <c r="L19" s="37" t="s">
        <v>227</v>
      </c>
      <c r="M19" s="41" t="str">
        <f>CONCATENATE("IDS:",O19,", ",P19,", ",Q1)</f>
        <v xml:space="preserve">IDS:68, 52, </v>
      </c>
      <c r="N19" s="43">
        <v>984</v>
      </c>
      <c r="O19" s="37">
        <v>68</v>
      </c>
      <c r="P19" s="37">
        <v>52</v>
      </c>
    </row>
    <row r="20" spans="1:43" s="37" customFormat="1">
      <c r="A20" s="37">
        <v>30</v>
      </c>
      <c r="B20" s="37" t="s">
        <v>31</v>
      </c>
      <c r="C20" s="37" t="s">
        <v>5</v>
      </c>
      <c r="D20" s="37" t="s">
        <v>145</v>
      </c>
      <c r="E20" s="37" t="s">
        <v>5</v>
      </c>
      <c r="F20" s="37" t="s">
        <v>5</v>
      </c>
      <c r="G20" s="37">
        <v>2007</v>
      </c>
      <c r="H20" s="38">
        <v>390.06700030341699</v>
      </c>
      <c r="I20" s="39"/>
      <c r="J20" s="37" t="s">
        <v>190</v>
      </c>
      <c r="L20" s="40" t="s">
        <v>228</v>
      </c>
      <c r="M20" s="41" t="str">
        <f>CONCATENATE("IDS:",O20,", ",P20,", ",Q20,", ",R20,", ",S20,", ",T20)</f>
        <v>IDS:155, 153, 114, 91, 90, 84</v>
      </c>
      <c r="N20" s="42">
        <v>92474</v>
      </c>
      <c r="O20" s="47">
        <v>155</v>
      </c>
      <c r="P20" s="48">
        <v>153</v>
      </c>
      <c r="Q20" s="49">
        <v>114</v>
      </c>
      <c r="R20" s="48">
        <v>91</v>
      </c>
      <c r="S20" s="49">
        <v>90</v>
      </c>
      <c r="T20" s="51">
        <v>84</v>
      </c>
    </row>
    <row r="21" spans="1:43" s="37" customFormat="1">
      <c r="A21" s="37">
        <v>31</v>
      </c>
      <c r="B21" s="37" t="s">
        <v>32</v>
      </c>
      <c r="C21" s="37" t="s">
        <v>5</v>
      </c>
      <c r="D21" s="37" t="s">
        <v>139</v>
      </c>
      <c r="E21" s="37" t="s">
        <v>5</v>
      </c>
      <c r="F21" s="37" t="s">
        <v>5</v>
      </c>
      <c r="G21" s="37">
        <v>2007</v>
      </c>
      <c r="H21" s="38">
        <v>181.326999373734</v>
      </c>
      <c r="I21" s="39"/>
      <c r="J21" s="37" t="s">
        <v>188</v>
      </c>
      <c r="L21" s="40" t="s">
        <v>229</v>
      </c>
      <c r="M21" s="41" t="str">
        <f>CONCATENATE("IDS:",O21,", ",P21,", ",Q21,", ",R21,", ",S21,", ",T21,", ",U21,", ",V21,", ",W21,", ",X21,", ",Y21,", ",Z21,", ",AA21,", ",AB21,", ",AC21,", ",AD21,", ",AE21,", ",AF21,", ",AG21,", ",AH21,", ",AI21,", ",AJ21,", ",AK21,", ",AL21,", ",AM21,", ",AN21,", ",AO21,", ",AP21,", ",AQ21)</f>
        <v>IDS:171, 170, 169, 168, 164, 162, 158, 157, 147, 139, 19, 22, 126, 25, 26, 124, 119, 89, 31, 32, 33, 34, 81, 78, 39, 65, 64, 56, 53</v>
      </c>
      <c r="N21" s="42">
        <v>113199</v>
      </c>
      <c r="O21" s="47">
        <v>171</v>
      </c>
      <c r="P21" s="48">
        <v>170</v>
      </c>
      <c r="Q21" s="49">
        <v>169</v>
      </c>
      <c r="R21" s="48">
        <v>168</v>
      </c>
      <c r="S21" s="49">
        <v>164</v>
      </c>
      <c r="T21" s="48">
        <v>162</v>
      </c>
      <c r="U21" s="49">
        <v>158</v>
      </c>
      <c r="V21" s="48">
        <v>157</v>
      </c>
      <c r="W21" s="49">
        <v>147</v>
      </c>
      <c r="X21" s="48">
        <v>139</v>
      </c>
      <c r="Y21" s="49">
        <v>19</v>
      </c>
      <c r="Z21" s="48">
        <v>22</v>
      </c>
      <c r="AA21" s="49">
        <v>126</v>
      </c>
      <c r="AB21" s="48">
        <v>25</v>
      </c>
      <c r="AC21" s="49">
        <v>26</v>
      </c>
      <c r="AD21" s="48">
        <v>124</v>
      </c>
      <c r="AE21" s="49">
        <v>119</v>
      </c>
      <c r="AF21" s="48">
        <v>89</v>
      </c>
      <c r="AG21" s="49">
        <v>31</v>
      </c>
      <c r="AH21" s="48">
        <v>32</v>
      </c>
      <c r="AI21" s="49">
        <v>33</v>
      </c>
      <c r="AJ21" s="48">
        <v>34</v>
      </c>
      <c r="AK21" s="49">
        <v>81</v>
      </c>
      <c r="AL21" s="48">
        <v>78</v>
      </c>
      <c r="AM21" s="49">
        <v>39</v>
      </c>
      <c r="AN21" s="48">
        <v>65</v>
      </c>
      <c r="AO21" s="49">
        <v>64</v>
      </c>
      <c r="AP21" s="48">
        <v>56</v>
      </c>
      <c r="AQ21" s="50">
        <v>53</v>
      </c>
    </row>
    <row r="22" spans="1:43" s="37" customFormat="1">
      <c r="A22" s="37">
        <v>32</v>
      </c>
      <c r="B22" s="37" t="s">
        <v>33</v>
      </c>
      <c r="C22" s="37" t="s">
        <v>5</v>
      </c>
      <c r="D22" s="37" t="s">
        <v>145</v>
      </c>
      <c r="E22" s="37" t="s">
        <v>5</v>
      </c>
      <c r="F22" s="37" t="s">
        <v>5</v>
      </c>
      <c r="G22" s="37">
        <v>2007</v>
      </c>
      <c r="H22" s="38">
        <v>27.175000071525599</v>
      </c>
      <c r="I22" s="39"/>
      <c r="J22" s="37" t="s">
        <v>190</v>
      </c>
      <c r="L22" s="40" t="s">
        <v>231</v>
      </c>
      <c r="M22" s="41" t="str">
        <f>CONCATENATE("IDS:",O22,", ",P22,", ",Q22,", ",R22,", ",S22,", ",T22,", ",U22)</f>
        <v>IDS:129, 109, 96, 79, 70, 30, 14</v>
      </c>
      <c r="N22" s="42">
        <v>1096</v>
      </c>
      <c r="O22" s="47">
        <v>129</v>
      </c>
      <c r="P22" s="48">
        <v>109</v>
      </c>
      <c r="Q22" s="49">
        <v>96</v>
      </c>
      <c r="R22" s="48">
        <v>79</v>
      </c>
      <c r="S22" s="49">
        <v>70</v>
      </c>
      <c r="T22" s="48">
        <v>30</v>
      </c>
      <c r="U22" s="50">
        <v>14</v>
      </c>
    </row>
    <row r="23" spans="1:43" s="37" customFormat="1">
      <c r="A23" s="37">
        <v>33</v>
      </c>
      <c r="B23" s="37" t="s">
        <v>34</v>
      </c>
      <c r="C23" s="37" t="s">
        <v>5</v>
      </c>
      <c r="D23" s="37" t="s">
        <v>139</v>
      </c>
      <c r="E23" s="37" t="s">
        <v>5</v>
      </c>
      <c r="F23" s="37" t="s">
        <v>5</v>
      </c>
      <c r="G23" s="37">
        <v>2007</v>
      </c>
      <c r="H23" s="38">
        <v>75.835000500082998</v>
      </c>
      <c r="I23" s="39"/>
      <c r="J23" s="37" t="s">
        <v>190</v>
      </c>
      <c r="L23" s="40" t="s">
        <v>230</v>
      </c>
      <c r="M23" s="41" t="str">
        <f>CONCATENATE("IDS:",O23,", ",P23,", ",Q23,", ",R23,", ",S23,", ",T23,", ",U23,", ",V23,", ",W23,", ",X23,", ",Y23)</f>
        <v>IDS:135, 134, 116, 7, 8, 9, 115, 112, 69, 50, 47</v>
      </c>
      <c r="N23" s="42">
        <v>95634</v>
      </c>
      <c r="O23" s="47">
        <v>135</v>
      </c>
      <c r="P23" s="48">
        <v>134</v>
      </c>
      <c r="Q23" s="49">
        <v>116</v>
      </c>
      <c r="R23" s="48">
        <v>7</v>
      </c>
      <c r="S23" s="49">
        <v>8</v>
      </c>
      <c r="T23" s="48">
        <v>9</v>
      </c>
      <c r="U23" s="49">
        <v>115</v>
      </c>
      <c r="V23" s="48">
        <v>112</v>
      </c>
      <c r="W23" s="49">
        <v>69</v>
      </c>
      <c r="X23" s="48">
        <v>50</v>
      </c>
      <c r="Y23" s="50">
        <v>47</v>
      </c>
    </row>
    <row r="24" spans="1:43" s="37" customFormat="1">
      <c r="A24" s="37">
        <v>34</v>
      </c>
      <c r="B24" s="37" t="s">
        <v>35</v>
      </c>
      <c r="C24" s="37" t="s">
        <v>5</v>
      </c>
      <c r="D24" s="37" t="s">
        <v>145</v>
      </c>
      <c r="E24" s="37" t="s">
        <v>5</v>
      </c>
      <c r="F24" s="37" t="s">
        <v>5</v>
      </c>
      <c r="G24" s="37">
        <v>2007</v>
      </c>
      <c r="H24" s="38">
        <v>580.39800353348301</v>
      </c>
      <c r="I24" s="39"/>
      <c r="J24" s="37" t="s">
        <v>190</v>
      </c>
      <c r="L24" s="40" t="s">
        <v>232</v>
      </c>
      <c r="M24" s="41" t="str">
        <f>CONCATENATE("IDS:",O24,", ",P24,", ",Q24,", ",R24,", ",S24,", ",T24)</f>
        <v>IDS:177, 148, 125, 121, 80, 29</v>
      </c>
      <c r="N24" s="42">
        <v>43421</v>
      </c>
      <c r="O24" s="47">
        <v>177</v>
      </c>
      <c r="P24" s="48">
        <v>148</v>
      </c>
      <c r="Q24" s="49">
        <v>125</v>
      </c>
      <c r="R24" s="48">
        <v>121</v>
      </c>
      <c r="S24" s="49">
        <v>80</v>
      </c>
      <c r="T24" s="51">
        <v>29</v>
      </c>
    </row>
    <row r="25" spans="1:43" s="37" customFormat="1">
      <c r="H25" s="38"/>
      <c r="I25" s="39"/>
      <c r="L25" s="40" t="s">
        <v>234</v>
      </c>
      <c r="M25" s="41" t="str">
        <f>CONCATENATE("IDS:",O25)</f>
        <v>IDS:46</v>
      </c>
      <c r="N25" s="42">
        <v>9450</v>
      </c>
      <c r="O25" s="48">
        <v>46</v>
      </c>
    </row>
    <row r="26" spans="1:43" s="37" customFormat="1">
      <c r="H26" s="38"/>
      <c r="I26" s="39"/>
      <c r="L26" s="40" t="s">
        <v>233</v>
      </c>
      <c r="M26" s="41" t="str">
        <f>CONCATENATE("IDS:",O26)</f>
        <v>IDS:138</v>
      </c>
      <c r="N26" s="42">
        <v>29608</v>
      </c>
      <c r="O26" s="50">
        <v>138</v>
      </c>
    </row>
    <row r="27" spans="1:43">
      <c r="A27">
        <v>35</v>
      </c>
      <c r="B27" t="s">
        <v>36</v>
      </c>
      <c r="C27">
        <v>1</v>
      </c>
      <c r="D27" t="s">
        <v>142</v>
      </c>
      <c r="E27" t="s">
        <v>146</v>
      </c>
      <c r="F27" t="s">
        <v>5</v>
      </c>
      <c r="G27">
        <v>2007</v>
      </c>
      <c r="H27" s="1">
        <v>1961410.6081066099</v>
      </c>
      <c r="J27" t="s">
        <v>180</v>
      </c>
      <c r="L27" s="10" t="s">
        <v>198</v>
      </c>
      <c r="M27" s="21" t="s">
        <v>199</v>
      </c>
      <c r="N27" s="12">
        <f>H30</f>
        <v>609288.818314314</v>
      </c>
    </row>
    <row r="28" spans="1:43">
      <c r="A28">
        <v>37</v>
      </c>
      <c r="B28" t="s">
        <v>37</v>
      </c>
      <c r="C28">
        <v>1</v>
      </c>
      <c r="D28" t="s">
        <v>143</v>
      </c>
      <c r="E28" t="s">
        <v>147</v>
      </c>
      <c r="F28" t="s">
        <v>5</v>
      </c>
      <c r="G28">
        <v>2007</v>
      </c>
      <c r="H28" s="1">
        <v>730097.37601900101</v>
      </c>
      <c r="J28" t="s">
        <v>181</v>
      </c>
      <c r="L28" s="13" t="s">
        <v>195</v>
      </c>
      <c r="M28" s="19" t="s">
        <v>196</v>
      </c>
      <c r="N28" s="12">
        <f>(H49+H68+H69)</f>
        <v>4335.9520691931202</v>
      </c>
    </row>
    <row r="29" spans="1:43">
      <c r="A29">
        <v>39</v>
      </c>
      <c r="B29" t="s">
        <v>38</v>
      </c>
      <c r="C29" t="s">
        <v>5</v>
      </c>
      <c r="D29" t="s">
        <v>145</v>
      </c>
      <c r="E29" t="s">
        <v>5</v>
      </c>
      <c r="F29" t="s">
        <v>5</v>
      </c>
      <c r="G29">
        <v>2007</v>
      </c>
      <c r="H29" s="1">
        <v>28151.2660045624</v>
      </c>
      <c r="J29" t="s">
        <v>187</v>
      </c>
      <c r="L29" s="10"/>
      <c r="M29" s="11"/>
      <c r="N29" s="12"/>
    </row>
    <row r="30" spans="1:43" ht="15.75" thickBot="1">
      <c r="A30">
        <v>41</v>
      </c>
      <c r="B30" t="s">
        <v>40</v>
      </c>
      <c r="C30" t="s">
        <v>5</v>
      </c>
      <c r="D30" t="s">
        <v>134</v>
      </c>
      <c r="E30" t="s">
        <v>5</v>
      </c>
      <c r="F30" t="s">
        <v>5</v>
      </c>
      <c r="G30">
        <v>2007</v>
      </c>
      <c r="H30" s="1">
        <v>609288.818314314</v>
      </c>
      <c r="J30" t="s">
        <v>198</v>
      </c>
      <c r="L30" s="14"/>
      <c r="M30" s="15"/>
      <c r="N30" s="16"/>
    </row>
    <row r="31" spans="1:43">
      <c r="A31">
        <v>42</v>
      </c>
      <c r="B31" t="s">
        <v>41</v>
      </c>
      <c r="C31" t="s">
        <v>5</v>
      </c>
      <c r="D31" t="s">
        <v>135</v>
      </c>
      <c r="E31" t="s">
        <v>5</v>
      </c>
      <c r="F31" t="s">
        <v>5</v>
      </c>
      <c r="G31">
        <v>2007</v>
      </c>
      <c r="H31" s="1">
        <v>57690.328001141497</v>
      </c>
      <c r="J31" t="s">
        <v>191</v>
      </c>
    </row>
    <row r="32" spans="1:43">
      <c r="A32">
        <v>44</v>
      </c>
      <c r="B32" t="s">
        <v>42</v>
      </c>
      <c r="C32" t="s">
        <v>5</v>
      </c>
      <c r="D32" t="s">
        <v>135</v>
      </c>
      <c r="E32" t="s">
        <v>5</v>
      </c>
      <c r="F32" t="s">
        <v>5</v>
      </c>
      <c r="G32">
        <v>2007</v>
      </c>
      <c r="H32" s="1">
        <v>104218.774285894</v>
      </c>
      <c r="J32" t="s">
        <v>191</v>
      </c>
      <c r="M32" s="22" t="s">
        <v>200</v>
      </c>
      <c r="N32" s="23">
        <f>SUM(N7:N28)</f>
        <v>12308500.406859934</v>
      </c>
    </row>
    <row r="33" spans="1:10">
      <c r="A33">
        <v>45</v>
      </c>
      <c r="B33" t="s">
        <v>43</v>
      </c>
      <c r="C33" t="s">
        <v>5</v>
      </c>
      <c r="D33" t="s">
        <v>136</v>
      </c>
      <c r="E33" t="s">
        <v>5</v>
      </c>
      <c r="F33" t="s">
        <v>5</v>
      </c>
      <c r="G33">
        <v>2007</v>
      </c>
      <c r="H33" s="1">
        <v>817452.99997755897</v>
      </c>
      <c r="J33" t="s">
        <v>186</v>
      </c>
    </row>
    <row r="34" spans="1:10">
      <c r="A34">
        <v>46</v>
      </c>
      <c r="B34" t="s">
        <v>44</v>
      </c>
      <c r="C34" t="s">
        <v>5</v>
      </c>
      <c r="D34" t="s">
        <v>139</v>
      </c>
      <c r="E34" t="s">
        <v>5</v>
      </c>
      <c r="F34" t="s">
        <v>5</v>
      </c>
      <c r="G34">
        <v>2007</v>
      </c>
      <c r="H34" s="1">
        <v>9450.8179233148694</v>
      </c>
      <c r="J34" t="s">
        <v>188</v>
      </c>
    </row>
    <row r="35" spans="1:10">
      <c r="A35">
        <v>47</v>
      </c>
      <c r="B35" t="s">
        <v>45</v>
      </c>
      <c r="C35" t="s">
        <v>5</v>
      </c>
      <c r="D35" t="s">
        <v>141</v>
      </c>
      <c r="E35" t="s">
        <v>5</v>
      </c>
      <c r="F35" t="s">
        <v>5</v>
      </c>
      <c r="G35">
        <v>2007</v>
      </c>
      <c r="H35" s="1">
        <v>46687.4640005529</v>
      </c>
      <c r="J35" t="s">
        <v>194</v>
      </c>
    </row>
    <row r="36" spans="1:10">
      <c r="A36">
        <v>48</v>
      </c>
      <c r="B36" t="s">
        <v>46</v>
      </c>
      <c r="C36" t="s">
        <v>5</v>
      </c>
      <c r="D36" t="s">
        <v>144</v>
      </c>
      <c r="E36" t="s">
        <v>5</v>
      </c>
      <c r="F36" t="s">
        <v>5</v>
      </c>
      <c r="G36">
        <v>2007</v>
      </c>
      <c r="H36" s="1">
        <v>586.56300002150203</v>
      </c>
      <c r="J36" t="s">
        <v>193</v>
      </c>
    </row>
    <row r="37" spans="1:10">
      <c r="A37">
        <v>49</v>
      </c>
      <c r="B37" t="s">
        <v>47</v>
      </c>
      <c r="C37" t="s">
        <v>5</v>
      </c>
      <c r="D37" t="s">
        <v>144</v>
      </c>
      <c r="E37" t="s">
        <v>5</v>
      </c>
      <c r="F37" t="s">
        <v>5</v>
      </c>
      <c r="G37">
        <v>2007</v>
      </c>
      <c r="H37" s="1">
        <v>26</v>
      </c>
      <c r="J37" t="s">
        <v>193</v>
      </c>
    </row>
    <row r="38" spans="1:10">
      <c r="A38">
        <v>50</v>
      </c>
      <c r="B38" t="s">
        <v>48</v>
      </c>
      <c r="C38">
        <v>1</v>
      </c>
      <c r="D38" t="s">
        <v>145</v>
      </c>
      <c r="E38" t="s">
        <v>5</v>
      </c>
      <c r="F38" t="s">
        <v>5</v>
      </c>
      <c r="G38">
        <v>2007</v>
      </c>
      <c r="H38" s="1">
        <v>9812.1690011024493</v>
      </c>
      <c r="J38" t="s">
        <v>190</v>
      </c>
    </row>
    <row r="39" spans="1:10">
      <c r="A39">
        <v>52</v>
      </c>
      <c r="B39" t="s">
        <v>49</v>
      </c>
      <c r="C39" t="s">
        <v>5</v>
      </c>
      <c r="D39" t="s">
        <v>139</v>
      </c>
      <c r="E39" t="s">
        <v>5</v>
      </c>
      <c r="F39" t="s">
        <v>5</v>
      </c>
      <c r="G39">
        <v>2007</v>
      </c>
      <c r="H39" s="1">
        <v>796.930997990072</v>
      </c>
      <c r="J39" t="s">
        <v>190</v>
      </c>
    </row>
    <row r="40" spans="1:10">
      <c r="A40">
        <v>53</v>
      </c>
      <c r="B40" t="s">
        <v>50</v>
      </c>
      <c r="C40" t="s">
        <v>5</v>
      </c>
      <c r="D40" t="s">
        <v>139</v>
      </c>
      <c r="E40" t="s">
        <v>5</v>
      </c>
      <c r="F40" t="s">
        <v>5</v>
      </c>
      <c r="G40">
        <v>2007</v>
      </c>
      <c r="H40" s="1">
        <v>177.78200042247801</v>
      </c>
      <c r="J40" t="s">
        <v>190</v>
      </c>
    </row>
    <row r="41" spans="1:10">
      <c r="A41">
        <v>54</v>
      </c>
      <c r="B41" t="s">
        <v>51</v>
      </c>
      <c r="C41">
        <v>2</v>
      </c>
      <c r="D41" t="s">
        <v>140</v>
      </c>
      <c r="E41" t="s">
        <v>142</v>
      </c>
      <c r="F41" t="s">
        <v>143</v>
      </c>
      <c r="G41">
        <v>2007</v>
      </c>
      <c r="H41" s="1">
        <v>3347.7000079155</v>
      </c>
      <c r="J41" t="s">
        <v>172</v>
      </c>
    </row>
    <row r="42" spans="1:10">
      <c r="A42">
        <v>56</v>
      </c>
      <c r="B42" t="s">
        <v>52</v>
      </c>
      <c r="C42" t="s">
        <v>5</v>
      </c>
      <c r="D42" t="s">
        <v>145</v>
      </c>
      <c r="E42" t="s">
        <v>5</v>
      </c>
      <c r="F42" t="s">
        <v>5</v>
      </c>
      <c r="G42">
        <v>2007</v>
      </c>
      <c r="H42" s="1">
        <v>37.891999483108499</v>
      </c>
      <c r="J42" t="s">
        <v>190</v>
      </c>
    </row>
    <row r="43" spans="1:10">
      <c r="A43">
        <v>58</v>
      </c>
      <c r="B43" t="s">
        <v>53</v>
      </c>
      <c r="C43" t="s">
        <v>5</v>
      </c>
      <c r="D43" t="s">
        <v>134</v>
      </c>
      <c r="E43" t="s">
        <v>5</v>
      </c>
      <c r="F43" t="s">
        <v>5</v>
      </c>
      <c r="G43">
        <v>2007</v>
      </c>
      <c r="H43" s="1">
        <v>581.29098868370102</v>
      </c>
      <c r="J43" t="s">
        <v>183</v>
      </c>
    </row>
    <row r="44" spans="1:10">
      <c r="A44">
        <v>64</v>
      </c>
      <c r="B44" t="s">
        <v>56</v>
      </c>
      <c r="C44" t="s">
        <v>5</v>
      </c>
      <c r="D44" t="s">
        <v>148</v>
      </c>
      <c r="E44" t="s">
        <v>5</v>
      </c>
      <c r="F44" t="s">
        <v>5</v>
      </c>
      <c r="G44">
        <v>2007</v>
      </c>
      <c r="H44" s="1">
        <v>12.5649997591972</v>
      </c>
      <c r="J44" t="s">
        <v>193</v>
      </c>
    </row>
    <row r="45" spans="1:10">
      <c r="A45">
        <v>65</v>
      </c>
      <c r="B45" t="s">
        <v>57</v>
      </c>
      <c r="C45" t="s">
        <v>5</v>
      </c>
      <c r="D45" t="s">
        <v>148</v>
      </c>
      <c r="E45" t="s">
        <v>5</v>
      </c>
      <c r="F45" t="s">
        <v>5</v>
      </c>
      <c r="G45">
        <v>2007</v>
      </c>
      <c r="H45" s="1">
        <v>6</v>
      </c>
      <c r="J45" t="s">
        <v>193</v>
      </c>
    </row>
    <row r="46" spans="1:10">
      <c r="A46">
        <v>68</v>
      </c>
      <c r="B46" t="s">
        <v>58</v>
      </c>
      <c r="C46" t="s">
        <v>5</v>
      </c>
      <c r="D46" t="s">
        <v>139</v>
      </c>
      <c r="E46" t="s">
        <v>5</v>
      </c>
      <c r="F46" t="s">
        <v>5</v>
      </c>
      <c r="G46">
        <v>2007</v>
      </c>
      <c r="H46" s="1">
        <v>184.27399999648301</v>
      </c>
      <c r="J46" t="s">
        <v>190</v>
      </c>
    </row>
    <row r="47" spans="1:10">
      <c r="A47">
        <v>69</v>
      </c>
      <c r="B47" t="s">
        <v>59</v>
      </c>
      <c r="C47" t="s">
        <v>5</v>
      </c>
      <c r="D47" t="s">
        <v>139</v>
      </c>
      <c r="E47" t="s">
        <v>5</v>
      </c>
      <c r="F47" t="s">
        <v>5</v>
      </c>
      <c r="G47">
        <v>2007</v>
      </c>
      <c r="H47" s="1">
        <v>12435.057104863199</v>
      </c>
      <c r="J47" t="s">
        <v>190</v>
      </c>
    </row>
    <row r="48" spans="1:10">
      <c r="A48">
        <v>70</v>
      </c>
      <c r="B48" t="s">
        <v>60</v>
      </c>
      <c r="C48" t="s">
        <v>5</v>
      </c>
      <c r="D48" t="s">
        <v>139</v>
      </c>
      <c r="E48" t="s">
        <v>5</v>
      </c>
      <c r="F48" t="s">
        <v>5</v>
      </c>
      <c r="G48">
        <v>2007</v>
      </c>
      <c r="H48" s="1">
        <v>68.736999679356799</v>
      </c>
      <c r="J48" t="s">
        <v>190</v>
      </c>
    </row>
    <row r="49" spans="1:10">
      <c r="A49">
        <v>72</v>
      </c>
      <c r="B49" t="s">
        <v>62</v>
      </c>
      <c r="C49" t="s">
        <v>5</v>
      </c>
      <c r="D49" t="s">
        <v>149</v>
      </c>
      <c r="E49" t="s">
        <v>5</v>
      </c>
      <c r="F49" t="s">
        <v>5</v>
      </c>
      <c r="G49">
        <v>2007</v>
      </c>
      <c r="H49" s="1">
        <v>87</v>
      </c>
      <c r="J49" t="s">
        <v>197</v>
      </c>
    </row>
    <row r="50" spans="1:10">
      <c r="A50">
        <v>73</v>
      </c>
      <c r="B50" t="s">
        <v>63</v>
      </c>
      <c r="C50" t="s">
        <v>5</v>
      </c>
      <c r="D50" t="s">
        <v>135</v>
      </c>
      <c r="E50" t="s">
        <v>5</v>
      </c>
      <c r="F50" t="s">
        <v>5</v>
      </c>
      <c r="G50">
        <v>2007</v>
      </c>
      <c r="H50" s="1">
        <v>7996135.0000062296</v>
      </c>
    </row>
    <row r="51" spans="1:10">
      <c r="A51">
        <v>76</v>
      </c>
      <c r="B51" t="s">
        <v>64</v>
      </c>
      <c r="C51" t="s">
        <v>5</v>
      </c>
      <c r="D51" t="s">
        <v>150</v>
      </c>
      <c r="E51" t="s">
        <v>5</v>
      </c>
      <c r="F51" t="s">
        <v>5</v>
      </c>
      <c r="G51">
        <v>2007</v>
      </c>
      <c r="H51" s="1">
        <v>474591.00727784599</v>
      </c>
      <c r="J51" t="s">
        <v>182</v>
      </c>
    </row>
    <row r="52" spans="1:10">
      <c r="A52">
        <v>78</v>
      </c>
      <c r="B52" t="s">
        <v>66</v>
      </c>
      <c r="C52" t="s">
        <v>5</v>
      </c>
      <c r="D52" t="s">
        <v>144</v>
      </c>
      <c r="E52" t="s">
        <v>5</v>
      </c>
      <c r="F52" t="s">
        <v>5</v>
      </c>
      <c r="G52">
        <v>2007</v>
      </c>
      <c r="H52" s="1">
        <v>4350.2859804667496</v>
      </c>
      <c r="J52" t="s">
        <v>188</v>
      </c>
    </row>
    <row r="53" spans="1:10">
      <c r="A53">
        <v>79</v>
      </c>
      <c r="B53" t="s">
        <v>67</v>
      </c>
      <c r="C53" t="s">
        <v>5</v>
      </c>
      <c r="D53" t="s">
        <v>144</v>
      </c>
      <c r="E53" t="s">
        <v>5</v>
      </c>
      <c r="F53" t="s">
        <v>5</v>
      </c>
      <c r="G53">
        <v>2007</v>
      </c>
      <c r="H53" s="1">
        <v>129.85899989306901</v>
      </c>
      <c r="J53" t="s">
        <v>190</v>
      </c>
    </row>
    <row r="54" spans="1:10">
      <c r="A54">
        <v>80</v>
      </c>
      <c r="B54" t="s">
        <v>68</v>
      </c>
      <c r="C54" t="s">
        <v>5</v>
      </c>
      <c r="D54" t="s">
        <v>145</v>
      </c>
      <c r="E54" t="s">
        <v>5</v>
      </c>
      <c r="F54" t="s">
        <v>5</v>
      </c>
      <c r="G54">
        <v>2007</v>
      </c>
      <c r="H54" s="1">
        <v>22.7699999026954</v>
      </c>
      <c r="J54" t="s">
        <v>190</v>
      </c>
    </row>
    <row r="55" spans="1:10">
      <c r="A55">
        <v>81</v>
      </c>
      <c r="B55" t="s">
        <v>69</v>
      </c>
      <c r="C55" t="s">
        <v>5</v>
      </c>
      <c r="D55" t="s">
        <v>139</v>
      </c>
      <c r="E55" t="s">
        <v>5</v>
      </c>
      <c r="F55" t="s">
        <v>5</v>
      </c>
      <c r="G55">
        <v>2007</v>
      </c>
      <c r="H55" s="1">
        <v>168.13100019656099</v>
      </c>
      <c r="J55" t="s">
        <v>190</v>
      </c>
    </row>
    <row r="56" spans="1:10">
      <c r="A56">
        <v>84</v>
      </c>
      <c r="B56" t="s">
        <v>70</v>
      </c>
      <c r="C56" t="s">
        <v>5</v>
      </c>
      <c r="D56" t="s">
        <v>148</v>
      </c>
      <c r="E56" t="s">
        <v>5</v>
      </c>
      <c r="F56" t="s">
        <v>5</v>
      </c>
      <c r="G56">
        <v>2007</v>
      </c>
      <c r="H56" s="1">
        <v>71445.172007322297</v>
      </c>
      <c r="J56" t="s">
        <v>194</v>
      </c>
    </row>
    <row r="57" spans="1:10">
      <c r="A57">
        <v>86</v>
      </c>
      <c r="B57" t="s">
        <v>71</v>
      </c>
      <c r="C57" t="s">
        <v>5</v>
      </c>
      <c r="D57" t="s">
        <v>139</v>
      </c>
      <c r="E57" t="s">
        <v>5</v>
      </c>
      <c r="F57" t="s">
        <v>5</v>
      </c>
      <c r="G57">
        <v>2007</v>
      </c>
      <c r="H57" s="1">
        <v>250.41299988329399</v>
      </c>
      <c r="J57" t="s">
        <v>188</v>
      </c>
    </row>
    <row r="58" spans="1:10">
      <c r="A58">
        <v>88</v>
      </c>
      <c r="B58" t="s">
        <v>73</v>
      </c>
      <c r="C58" t="s">
        <v>5</v>
      </c>
      <c r="D58" t="s">
        <v>149</v>
      </c>
      <c r="E58" t="s">
        <v>5</v>
      </c>
      <c r="F58" t="s">
        <v>5</v>
      </c>
      <c r="G58">
        <v>2007</v>
      </c>
      <c r="H58" s="1">
        <v>423</v>
      </c>
      <c r="J58" t="s">
        <v>190</v>
      </c>
    </row>
    <row r="59" spans="1:10">
      <c r="A59">
        <v>89</v>
      </c>
      <c r="B59" t="s">
        <v>74</v>
      </c>
      <c r="C59" t="s">
        <v>5</v>
      </c>
      <c r="D59" t="s">
        <v>141</v>
      </c>
      <c r="E59" t="s">
        <v>5</v>
      </c>
      <c r="F59" t="s">
        <v>5</v>
      </c>
      <c r="G59">
        <v>2007</v>
      </c>
      <c r="H59" s="1">
        <v>21.278000057674902</v>
      </c>
      <c r="J59" t="s">
        <v>190</v>
      </c>
    </row>
    <row r="60" spans="1:10">
      <c r="A60">
        <v>90</v>
      </c>
      <c r="B60" t="s">
        <v>75</v>
      </c>
      <c r="C60" t="s">
        <v>5</v>
      </c>
      <c r="D60" t="s">
        <v>148</v>
      </c>
      <c r="E60" t="s">
        <v>5</v>
      </c>
      <c r="F60" t="s">
        <v>5</v>
      </c>
      <c r="G60">
        <v>2007</v>
      </c>
      <c r="H60" s="1">
        <v>19145.7559968233</v>
      </c>
      <c r="J60" t="s">
        <v>193</v>
      </c>
    </row>
    <row r="61" spans="1:10">
      <c r="A61">
        <v>91</v>
      </c>
      <c r="B61" t="s">
        <v>76</v>
      </c>
      <c r="C61" t="s">
        <v>5</v>
      </c>
      <c r="D61" t="s">
        <v>148</v>
      </c>
      <c r="E61" t="s">
        <v>5</v>
      </c>
      <c r="F61" t="s">
        <v>5</v>
      </c>
      <c r="G61">
        <v>2007</v>
      </c>
      <c r="H61" s="1">
        <v>415</v>
      </c>
      <c r="J61" t="s">
        <v>193</v>
      </c>
    </row>
    <row r="62" spans="1:10">
      <c r="A62">
        <v>94</v>
      </c>
      <c r="B62" t="s">
        <v>77</v>
      </c>
      <c r="C62">
        <v>2</v>
      </c>
      <c r="D62" t="s">
        <v>140</v>
      </c>
      <c r="E62" t="s">
        <v>142</v>
      </c>
      <c r="F62" t="s">
        <v>143</v>
      </c>
      <c r="G62">
        <v>2007</v>
      </c>
      <c r="H62" s="1">
        <v>87462.634008824796</v>
      </c>
      <c r="J62" t="s">
        <v>172</v>
      </c>
    </row>
    <row r="63" spans="1:10">
      <c r="A63">
        <v>96</v>
      </c>
      <c r="B63" t="s">
        <v>78</v>
      </c>
      <c r="C63" t="s">
        <v>5</v>
      </c>
      <c r="D63" t="s">
        <v>139</v>
      </c>
      <c r="E63" t="s">
        <v>5</v>
      </c>
      <c r="F63" t="s">
        <v>5</v>
      </c>
      <c r="G63">
        <v>2007</v>
      </c>
      <c r="H63" s="1">
        <v>26.9520000517368</v>
      </c>
      <c r="J63" t="s">
        <v>190</v>
      </c>
    </row>
    <row r="64" spans="1:10">
      <c r="A64">
        <v>97</v>
      </c>
      <c r="B64" t="s">
        <v>79</v>
      </c>
      <c r="C64" t="s">
        <v>5</v>
      </c>
      <c r="D64" t="s">
        <v>134</v>
      </c>
      <c r="E64" t="s">
        <v>5</v>
      </c>
      <c r="F64" t="s">
        <v>5</v>
      </c>
      <c r="G64">
        <v>2007</v>
      </c>
      <c r="H64" s="1">
        <v>701.53799724578903</v>
      </c>
      <c r="J64" t="s">
        <v>183</v>
      </c>
    </row>
    <row r="65" spans="1:10">
      <c r="A65">
        <v>101</v>
      </c>
      <c r="B65" t="s">
        <v>80</v>
      </c>
      <c r="C65" t="s">
        <v>5</v>
      </c>
      <c r="D65" t="s">
        <v>134</v>
      </c>
      <c r="E65" t="s">
        <v>5</v>
      </c>
      <c r="F65" t="s">
        <v>5</v>
      </c>
      <c r="G65">
        <v>2007</v>
      </c>
      <c r="H65" s="1">
        <v>153.097002029419</v>
      </c>
      <c r="J65" t="s">
        <v>183</v>
      </c>
    </row>
    <row r="66" spans="1:10">
      <c r="A66">
        <v>103</v>
      </c>
      <c r="B66" t="s">
        <v>81</v>
      </c>
      <c r="C66" t="s">
        <v>5</v>
      </c>
      <c r="D66" t="s">
        <v>134</v>
      </c>
      <c r="E66" t="s">
        <v>5</v>
      </c>
      <c r="F66" t="s">
        <v>5</v>
      </c>
      <c r="G66">
        <v>2007</v>
      </c>
      <c r="H66" s="1">
        <v>250939.65074276901</v>
      </c>
      <c r="J66" t="s">
        <v>183</v>
      </c>
    </row>
    <row r="67" spans="1:10">
      <c r="A67">
        <v>105</v>
      </c>
      <c r="B67" t="s">
        <v>82</v>
      </c>
      <c r="C67" t="s">
        <v>5</v>
      </c>
      <c r="D67" t="s">
        <v>134</v>
      </c>
      <c r="E67" t="s">
        <v>5</v>
      </c>
      <c r="F67" t="s">
        <v>5</v>
      </c>
      <c r="G67">
        <v>2007</v>
      </c>
      <c r="H67" s="1">
        <v>1723008.0000509601</v>
      </c>
      <c r="J67" t="s">
        <v>183</v>
      </c>
    </row>
    <row r="68" spans="1:10">
      <c r="A68">
        <v>107</v>
      </c>
      <c r="B68" t="s">
        <v>83</v>
      </c>
      <c r="C68" t="s">
        <v>5</v>
      </c>
      <c r="D68" t="s">
        <v>149</v>
      </c>
      <c r="E68" t="s">
        <v>5</v>
      </c>
      <c r="F68" t="s">
        <v>5</v>
      </c>
      <c r="G68">
        <v>2007</v>
      </c>
      <c r="H68" s="1">
        <v>4203.9520691931202</v>
      </c>
      <c r="J68" t="s">
        <v>197</v>
      </c>
    </row>
    <row r="69" spans="1:10">
      <c r="A69">
        <v>108</v>
      </c>
      <c r="B69" t="s">
        <v>84</v>
      </c>
      <c r="C69" t="s">
        <v>5</v>
      </c>
      <c r="D69" t="s">
        <v>149</v>
      </c>
      <c r="E69" t="s">
        <v>5</v>
      </c>
      <c r="F69" t="s">
        <v>5</v>
      </c>
      <c r="G69">
        <v>2007</v>
      </c>
      <c r="H69" s="1">
        <v>45</v>
      </c>
      <c r="J69" t="s">
        <v>197</v>
      </c>
    </row>
    <row r="70" spans="1:10">
      <c r="A70">
        <v>109</v>
      </c>
      <c r="B70" t="s">
        <v>85</v>
      </c>
      <c r="C70" t="s">
        <v>5</v>
      </c>
      <c r="D70" t="s">
        <v>145</v>
      </c>
      <c r="E70" t="s">
        <v>5</v>
      </c>
      <c r="F70" t="s">
        <v>5</v>
      </c>
      <c r="G70">
        <v>2007</v>
      </c>
      <c r="H70" s="1">
        <v>7.9790000617504102</v>
      </c>
      <c r="J70" t="s">
        <v>190</v>
      </c>
    </row>
    <row r="71" spans="1:10">
      <c r="A71">
        <v>111</v>
      </c>
      <c r="B71" t="s">
        <v>86</v>
      </c>
      <c r="C71" t="s">
        <v>5</v>
      </c>
      <c r="D71" t="s">
        <v>136</v>
      </c>
      <c r="E71" t="s">
        <v>5</v>
      </c>
      <c r="F71" t="s">
        <v>5</v>
      </c>
      <c r="G71">
        <v>2007</v>
      </c>
      <c r="H71" s="1">
        <v>2516366</v>
      </c>
      <c r="J71" t="s">
        <v>186</v>
      </c>
    </row>
    <row r="72" spans="1:10">
      <c r="A72">
        <v>112</v>
      </c>
      <c r="B72" t="s">
        <v>87</v>
      </c>
      <c r="C72" t="s">
        <v>5</v>
      </c>
      <c r="D72" t="s">
        <v>145</v>
      </c>
      <c r="E72" t="s">
        <v>5</v>
      </c>
      <c r="F72" t="s">
        <v>5</v>
      </c>
      <c r="G72">
        <v>2007</v>
      </c>
      <c r="H72" s="1">
        <v>9071</v>
      </c>
      <c r="J72" t="s">
        <v>187</v>
      </c>
    </row>
    <row r="73" spans="1:10">
      <c r="A73">
        <v>114</v>
      </c>
      <c r="B73" t="s">
        <v>88</v>
      </c>
      <c r="C73" t="s">
        <v>5</v>
      </c>
      <c r="D73" t="s">
        <v>145</v>
      </c>
      <c r="E73" t="s">
        <v>5</v>
      </c>
      <c r="F73" t="s">
        <v>5</v>
      </c>
      <c r="G73">
        <v>2007</v>
      </c>
      <c r="H73" s="1">
        <v>165.52899914979901</v>
      </c>
      <c r="J73" t="s">
        <v>190</v>
      </c>
    </row>
    <row r="74" spans="1:10">
      <c r="A74">
        <v>115</v>
      </c>
      <c r="B74" t="s">
        <v>89</v>
      </c>
      <c r="C74" t="s">
        <v>5</v>
      </c>
      <c r="D74" t="s">
        <v>145</v>
      </c>
      <c r="E74" t="s">
        <v>5</v>
      </c>
      <c r="F74" t="s">
        <v>5</v>
      </c>
      <c r="G74">
        <v>2007</v>
      </c>
      <c r="H74" s="1">
        <v>10941.2520184517</v>
      </c>
      <c r="J74" t="s">
        <v>190</v>
      </c>
    </row>
    <row r="75" spans="1:10">
      <c r="A75">
        <v>116</v>
      </c>
      <c r="B75" t="s">
        <v>90</v>
      </c>
      <c r="C75" t="s">
        <v>5</v>
      </c>
      <c r="D75" t="s">
        <v>145</v>
      </c>
      <c r="E75" t="s">
        <v>5</v>
      </c>
      <c r="F75" t="s">
        <v>5</v>
      </c>
      <c r="G75">
        <v>2007</v>
      </c>
      <c r="H75" s="1">
        <v>300.77199998498003</v>
      </c>
      <c r="J75" t="s">
        <v>190</v>
      </c>
    </row>
    <row r="76" spans="1:10">
      <c r="A76">
        <v>117</v>
      </c>
      <c r="B76" t="s">
        <v>91</v>
      </c>
      <c r="C76" t="s">
        <v>5</v>
      </c>
      <c r="D76" t="s">
        <v>139</v>
      </c>
      <c r="E76" t="s">
        <v>5</v>
      </c>
      <c r="F76" t="s">
        <v>5</v>
      </c>
      <c r="G76">
        <v>2007</v>
      </c>
      <c r="H76" s="1">
        <v>1321.92400655709</v>
      </c>
      <c r="J76" t="s">
        <v>190</v>
      </c>
    </row>
    <row r="77" spans="1:10">
      <c r="A77">
        <v>118</v>
      </c>
      <c r="B77" t="s">
        <v>92</v>
      </c>
      <c r="C77" t="s">
        <v>5</v>
      </c>
      <c r="D77" t="s">
        <v>139</v>
      </c>
      <c r="E77" t="s">
        <v>5</v>
      </c>
      <c r="F77" t="s">
        <v>5</v>
      </c>
      <c r="G77">
        <v>2007</v>
      </c>
      <c r="H77" s="1">
        <v>704.55600080639101</v>
      </c>
      <c r="J77" t="s">
        <v>190</v>
      </c>
    </row>
    <row r="78" spans="1:10">
      <c r="A78">
        <v>119</v>
      </c>
      <c r="B78" t="s">
        <v>93</v>
      </c>
      <c r="C78" t="s">
        <v>152</v>
      </c>
      <c r="D78" t="s">
        <v>145</v>
      </c>
      <c r="E78" t="s">
        <v>5</v>
      </c>
      <c r="F78" t="s">
        <v>5</v>
      </c>
      <c r="G78">
        <v>2007</v>
      </c>
      <c r="H78" s="1">
        <v>870.93699991702999</v>
      </c>
      <c r="J78" t="s">
        <v>188</v>
      </c>
    </row>
    <row r="79" spans="1:10">
      <c r="A79">
        <v>121</v>
      </c>
      <c r="B79" t="s">
        <v>94</v>
      </c>
      <c r="C79" t="s">
        <v>5</v>
      </c>
      <c r="D79" t="s">
        <v>145</v>
      </c>
      <c r="E79" t="s">
        <v>5</v>
      </c>
      <c r="F79" t="s">
        <v>5</v>
      </c>
      <c r="G79">
        <v>2007</v>
      </c>
      <c r="H79" s="1">
        <v>22664.322997279502</v>
      </c>
      <c r="J79" t="s">
        <v>188</v>
      </c>
    </row>
    <row r="80" spans="1:10">
      <c r="A80">
        <v>123</v>
      </c>
      <c r="B80" t="s">
        <v>95</v>
      </c>
      <c r="C80" t="s">
        <v>5</v>
      </c>
      <c r="D80" t="s">
        <v>138</v>
      </c>
      <c r="E80" t="s">
        <v>5</v>
      </c>
      <c r="F80" t="s">
        <v>5</v>
      </c>
      <c r="G80">
        <v>2007</v>
      </c>
      <c r="H80" s="1">
        <v>230.81199909746601</v>
      </c>
      <c r="J80" t="s">
        <v>192</v>
      </c>
    </row>
    <row r="81" spans="1:10">
      <c r="A81">
        <v>124</v>
      </c>
      <c r="B81" t="s">
        <v>96</v>
      </c>
      <c r="C81" t="s">
        <v>5</v>
      </c>
      <c r="D81" t="s">
        <v>138</v>
      </c>
      <c r="E81" t="s">
        <v>5</v>
      </c>
      <c r="F81" t="s">
        <v>5</v>
      </c>
      <c r="G81">
        <v>2007</v>
      </c>
      <c r="H81" s="1">
        <v>173</v>
      </c>
      <c r="J81" t="s">
        <v>192</v>
      </c>
    </row>
    <row r="82" spans="1:10">
      <c r="A82">
        <v>125</v>
      </c>
      <c r="B82" t="s">
        <v>97</v>
      </c>
      <c r="C82" t="s">
        <v>5</v>
      </c>
      <c r="D82" t="s">
        <v>145</v>
      </c>
      <c r="E82" t="s">
        <v>5</v>
      </c>
      <c r="F82" t="s">
        <v>5</v>
      </c>
      <c r="G82">
        <v>2007</v>
      </c>
      <c r="H82" s="1">
        <v>10485.3380224844</v>
      </c>
      <c r="J82" t="s">
        <v>190</v>
      </c>
    </row>
    <row r="83" spans="1:10">
      <c r="A83">
        <v>126</v>
      </c>
      <c r="B83" t="s">
        <v>98</v>
      </c>
      <c r="C83" t="s">
        <v>5</v>
      </c>
      <c r="D83" t="s">
        <v>139</v>
      </c>
      <c r="E83" t="s">
        <v>5</v>
      </c>
      <c r="F83" t="s">
        <v>5</v>
      </c>
      <c r="G83">
        <v>2007</v>
      </c>
      <c r="H83" s="1">
        <v>62.905999913811698</v>
      </c>
      <c r="J83" t="s">
        <v>190</v>
      </c>
    </row>
    <row r="84" spans="1:10">
      <c r="A84">
        <v>127</v>
      </c>
      <c r="B84" t="s">
        <v>99</v>
      </c>
      <c r="C84" t="s">
        <v>5</v>
      </c>
      <c r="D84" t="s">
        <v>134</v>
      </c>
      <c r="E84" t="s">
        <v>5</v>
      </c>
      <c r="F84" t="s">
        <v>5</v>
      </c>
      <c r="G84">
        <v>2007</v>
      </c>
      <c r="H84" s="1">
        <v>639.02800130844105</v>
      </c>
      <c r="J84" t="s">
        <v>182</v>
      </c>
    </row>
    <row r="85" spans="1:10">
      <c r="A85">
        <v>129</v>
      </c>
      <c r="B85" t="s">
        <v>100</v>
      </c>
      <c r="C85" t="s">
        <v>5</v>
      </c>
      <c r="D85" t="s">
        <v>144</v>
      </c>
      <c r="E85" t="s">
        <v>5</v>
      </c>
      <c r="F85" t="s">
        <v>5</v>
      </c>
      <c r="G85">
        <v>2007</v>
      </c>
      <c r="H85" s="1">
        <v>22.263000123202801</v>
      </c>
      <c r="J85" t="s">
        <v>190</v>
      </c>
    </row>
    <row r="86" spans="1:10">
      <c r="A86">
        <v>130</v>
      </c>
      <c r="B86" t="s">
        <v>101</v>
      </c>
      <c r="C86">
        <v>2</v>
      </c>
      <c r="D86" t="s">
        <v>140</v>
      </c>
      <c r="E86" t="s">
        <v>142</v>
      </c>
      <c r="F86" t="s">
        <v>143</v>
      </c>
      <c r="G86">
        <v>2007</v>
      </c>
      <c r="H86" s="1">
        <v>16788.7360191345</v>
      </c>
      <c r="J86" t="s">
        <v>172</v>
      </c>
    </row>
    <row r="87" spans="1:10">
      <c r="A87">
        <v>134</v>
      </c>
      <c r="B87" t="s">
        <v>103</v>
      </c>
      <c r="C87" t="s">
        <v>5</v>
      </c>
      <c r="D87" t="s">
        <v>148</v>
      </c>
      <c r="E87" t="s">
        <v>5</v>
      </c>
      <c r="F87" t="s">
        <v>5</v>
      </c>
      <c r="G87">
        <v>2007</v>
      </c>
      <c r="H87" s="1">
        <v>1111.5229972749901</v>
      </c>
      <c r="J87" t="s">
        <v>193</v>
      </c>
    </row>
    <row r="88" spans="1:10">
      <c r="A88">
        <v>135</v>
      </c>
      <c r="B88" t="s">
        <v>104</v>
      </c>
      <c r="C88" t="s">
        <v>5</v>
      </c>
      <c r="D88" t="s">
        <v>148</v>
      </c>
      <c r="E88" t="s">
        <v>5</v>
      </c>
      <c r="F88" t="s">
        <v>5</v>
      </c>
      <c r="G88">
        <v>2007</v>
      </c>
      <c r="H88" s="1">
        <v>4851.8329937458002</v>
      </c>
      <c r="J88" t="s">
        <v>193</v>
      </c>
    </row>
    <row r="89" spans="1:10">
      <c r="A89">
        <v>136</v>
      </c>
      <c r="B89" t="s">
        <v>105</v>
      </c>
      <c r="C89" t="s">
        <v>5</v>
      </c>
      <c r="D89" t="s">
        <v>134</v>
      </c>
      <c r="E89" t="s">
        <v>5</v>
      </c>
      <c r="F89" t="s">
        <v>5</v>
      </c>
      <c r="G89">
        <v>2007</v>
      </c>
      <c r="H89" s="1">
        <v>125291.405360088</v>
      </c>
      <c r="J89" t="s">
        <v>183</v>
      </c>
    </row>
    <row r="90" spans="1:10">
      <c r="A90">
        <v>138</v>
      </c>
      <c r="B90" t="s">
        <v>106</v>
      </c>
      <c r="C90" t="s">
        <v>5</v>
      </c>
      <c r="D90" t="s">
        <v>145</v>
      </c>
      <c r="E90" t="s">
        <v>5</v>
      </c>
      <c r="F90" t="s">
        <v>5</v>
      </c>
      <c r="G90">
        <v>2007</v>
      </c>
      <c r="H90" s="1">
        <v>29607.664995208401</v>
      </c>
      <c r="J90" t="s">
        <v>190</v>
      </c>
    </row>
    <row r="91" spans="1:10">
      <c r="A91">
        <v>139</v>
      </c>
      <c r="B91" t="s">
        <v>107</v>
      </c>
      <c r="C91" t="s">
        <v>5</v>
      </c>
      <c r="D91" t="s">
        <v>139</v>
      </c>
      <c r="E91" t="s">
        <v>5</v>
      </c>
      <c r="F91" t="s">
        <v>5</v>
      </c>
      <c r="G91">
        <v>2007</v>
      </c>
      <c r="H91" s="1">
        <v>14532.209184646599</v>
      </c>
      <c r="J91" t="s">
        <v>192</v>
      </c>
    </row>
    <row r="92" spans="1:10">
      <c r="A92">
        <v>141</v>
      </c>
      <c r="B92" t="s">
        <v>109</v>
      </c>
      <c r="C92">
        <v>1</v>
      </c>
      <c r="D92" t="s">
        <v>145</v>
      </c>
      <c r="E92" t="s">
        <v>5</v>
      </c>
      <c r="F92" t="s">
        <v>5</v>
      </c>
      <c r="G92">
        <v>2007</v>
      </c>
      <c r="H92" s="1">
        <v>9882.1127407550794</v>
      </c>
      <c r="J92" t="s">
        <v>187</v>
      </c>
    </row>
    <row r="93" spans="1:10">
      <c r="A93">
        <v>143</v>
      </c>
      <c r="B93" t="s">
        <v>110</v>
      </c>
      <c r="C93">
        <v>1</v>
      </c>
      <c r="D93" t="s">
        <v>139</v>
      </c>
      <c r="E93" t="s">
        <v>5</v>
      </c>
      <c r="F93" t="s">
        <v>5</v>
      </c>
      <c r="G93">
        <v>2007</v>
      </c>
      <c r="H93" s="1">
        <v>8170.8221726417496</v>
      </c>
      <c r="J93" t="s">
        <v>183</v>
      </c>
    </row>
    <row r="94" spans="1:10">
      <c r="A94">
        <v>145</v>
      </c>
      <c r="B94" t="s">
        <v>111</v>
      </c>
      <c r="C94">
        <v>1</v>
      </c>
      <c r="D94" t="s">
        <v>140</v>
      </c>
      <c r="E94" t="s">
        <v>151</v>
      </c>
      <c r="F94" t="s">
        <v>5</v>
      </c>
      <c r="G94">
        <v>2007</v>
      </c>
      <c r="H94" s="1">
        <v>1326116.31700074</v>
      </c>
      <c r="J94" t="s">
        <v>173</v>
      </c>
    </row>
    <row r="95" spans="1:10">
      <c r="A95">
        <v>147</v>
      </c>
      <c r="B95" t="s">
        <v>112</v>
      </c>
      <c r="C95" t="s">
        <v>5</v>
      </c>
      <c r="D95" t="s">
        <v>139</v>
      </c>
      <c r="E95" t="s">
        <v>5</v>
      </c>
      <c r="F95" t="s">
        <v>5</v>
      </c>
      <c r="G95">
        <v>2007</v>
      </c>
      <c r="H95" s="1">
        <v>2494.3799887150499</v>
      </c>
      <c r="J95" t="s">
        <v>188</v>
      </c>
    </row>
    <row r="96" spans="1:10">
      <c r="A96">
        <v>148</v>
      </c>
      <c r="B96" t="s">
        <v>113</v>
      </c>
      <c r="C96" t="s">
        <v>5</v>
      </c>
      <c r="D96" t="s">
        <v>145</v>
      </c>
      <c r="E96" t="s">
        <v>5</v>
      </c>
      <c r="F96" t="s">
        <v>5</v>
      </c>
      <c r="G96">
        <v>2007</v>
      </c>
      <c r="H96" s="1">
        <v>2297.5589918866799</v>
      </c>
      <c r="J96" t="s">
        <v>190</v>
      </c>
    </row>
    <row r="97" spans="1:10">
      <c r="A97">
        <v>153</v>
      </c>
      <c r="B97" t="s">
        <v>114</v>
      </c>
      <c r="C97" t="s">
        <v>5</v>
      </c>
      <c r="D97" t="s">
        <v>144</v>
      </c>
      <c r="E97" t="s">
        <v>5</v>
      </c>
      <c r="F97" t="s">
        <v>5</v>
      </c>
      <c r="G97">
        <v>2007</v>
      </c>
      <c r="H97" s="1">
        <v>259.99300241470303</v>
      </c>
      <c r="J97" t="s">
        <v>187</v>
      </c>
    </row>
    <row r="98" spans="1:10">
      <c r="A98">
        <v>155</v>
      </c>
      <c r="B98" t="s">
        <v>115</v>
      </c>
      <c r="C98">
        <v>1</v>
      </c>
      <c r="D98" t="s">
        <v>144</v>
      </c>
      <c r="E98" t="s">
        <v>5</v>
      </c>
      <c r="F98" t="s">
        <v>5</v>
      </c>
      <c r="G98">
        <v>2007</v>
      </c>
      <c r="H98" s="1">
        <v>1042.1940011978099</v>
      </c>
      <c r="J98" t="s">
        <v>187</v>
      </c>
    </row>
    <row r="99" spans="1:10">
      <c r="A99">
        <v>157</v>
      </c>
      <c r="B99" t="s">
        <v>116</v>
      </c>
      <c r="C99" t="s">
        <v>5</v>
      </c>
      <c r="D99" t="s">
        <v>139</v>
      </c>
      <c r="E99" t="s">
        <v>5</v>
      </c>
      <c r="F99" t="s">
        <v>5</v>
      </c>
      <c r="G99">
        <v>2007</v>
      </c>
      <c r="H99" s="1">
        <v>42171.9370031953</v>
      </c>
      <c r="J99" t="s">
        <v>188</v>
      </c>
    </row>
    <row r="100" spans="1:10">
      <c r="A100">
        <v>158</v>
      </c>
      <c r="B100" t="s">
        <v>117</v>
      </c>
      <c r="C100" t="s">
        <v>5</v>
      </c>
      <c r="D100" t="s">
        <v>139</v>
      </c>
      <c r="E100" t="s">
        <v>5</v>
      </c>
      <c r="F100" t="s">
        <v>5</v>
      </c>
      <c r="G100">
        <v>2007</v>
      </c>
      <c r="H100" s="1">
        <v>261.04699856787897</v>
      </c>
      <c r="J100" t="s">
        <v>190</v>
      </c>
    </row>
    <row r="101" spans="1:10">
      <c r="A101">
        <v>160</v>
      </c>
      <c r="B101" t="s">
        <v>118</v>
      </c>
      <c r="C101" t="s">
        <v>5</v>
      </c>
      <c r="D101" t="s">
        <v>134</v>
      </c>
      <c r="E101" t="s">
        <v>5</v>
      </c>
      <c r="F101" t="s">
        <v>5</v>
      </c>
      <c r="G101">
        <v>2007</v>
      </c>
      <c r="H101" s="1">
        <v>234.709000349045</v>
      </c>
      <c r="J101" t="s">
        <v>183</v>
      </c>
    </row>
    <row r="102" spans="1:10">
      <c r="A102">
        <v>162</v>
      </c>
      <c r="B102" t="s">
        <v>119</v>
      </c>
      <c r="C102" t="s">
        <v>5</v>
      </c>
      <c r="D102" t="s">
        <v>145</v>
      </c>
      <c r="E102" t="s">
        <v>5</v>
      </c>
      <c r="F102" t="s">
        <v>5</v>
      </c>
      <c r="G102">
        <v>2007</v>
      </c>
      <c r="H102" s="1">
        <v>9905.1510060057008</v>
      </c>
      <c r="J102" t="s">
        <v>187</v>
      </c>
    </row>
    <row r="103" spans="1:10">
      <c r="A103">
        <v>164</v>
      </c>
      <c r="B103" t="s">
        <v>120</v>
      </c>
      <c r="C103" t="s">
        <v>5</v>
      </c>
      <c r="D103" t="s">
        <v>145</v>
      </c>
      <c r="E103" t="s">
        <v>5</v>
      </c>
      <c r="F103" t="s">
        <v>5</v>
      </c>
      <c r="G103">
        <v>2007</v>
      </c>
      <c r="H103" s="1">
        <v>7922.4040203094501</v>
      </c>
      <c r="J103" t="s">
        <v>190</v>
      </c>
    </row>
    <row r="104" spans="1:10">
      <c r="A104">
        <v>166</v>
      </c>
      <c r="B104" t="s">
        <v>121</v>
      </c>
      <c r="C104">
        <v>2</v>
      </c>
      <c r="D104" t="s">
        <v>140</v>
      </c>
      <c r="E104" t="s">
        <v>142</v>
      </c>
      <c r="F104" t="s">
        <v>143</v>
      </c>
      <c r="G104">
        <v>2007</v>
      </c>
      <c r="H104" s="1">
        <v>1608.93199920654</v>
      </c>
      <c r="J104" t="s">
        <v>172</v>
      </c>
    </row>
    <row r="105" spans="1:10">
      <c r="A105">
        <v>168</v>
      </c>
      <c r="B105" t="s">
        <v>122</v>
      </c>
      <c r="C105" t="s">
        <v>5</v>
      </c>
      <c r="D105" t="s">
        <v>139</v>
      </c>
      <c r="E105" t="s">
        <v>5</v>
      </c>
      <c r="F105" t="s">
        <v>5</v>
      </c>
      <c r="G105">
        <v>2007</v>
      </c>
      <c r="H105" s="1">
        <v>74.921000952832401</v>
      </c>
      <c r="J105" t="s">
        <v>188</v>
      </c>
    </row>
    <row r="106" spans="1:10">
      <c r="A106">
        <v>169</v>
      </c>
      <c r="B106" t="s">
        <v>123</v>
      </c>
      <c r="C106" t="s">
        <v>5</v>
      </c>
      <c r="D106" t="s">
        <v>145</v>
      </c>
      <c r="E106" t="s">
        <v>5</v>
      </c>
      <c r="F106" t="s">
        <v>5</v>
      </c>
      <c r="G106">
        <v>2007</v>
      </c>
      <c r="H106" s="1">
        <v>66.046999856829601</v>
      </c>
      <c r="J106" t="s">
        <v>190</v>
      </c>
    </row>
    <row r="107" spans="1:10">
      <c r="A107">
        <v>170</v>
      </c>
      <c r="B107" t="s">
        <v>124</v>
      </c>
      <c r="C107" t="s">
        <v>5</v>
      </c>
      <c r="D107" t="s">
        <v>145</v>
      </c>
      <c r="E107" t="s">
        <v>5</v>
      </c>
      <c r="F107" t="s">
        <v>5</v>
      </c>
      <c r="G107">
        <v>2007</v>
      </c>
      <c r="H107" s="1">
        <v>278.36099880933801</v>
      </c>
      <c r="J107" t="s">
        <v>190</v>
      </c>
    </row>
    <row r="108" spans="1:10">
      <c r="A108">
        <v>171</v>
      </c>
      <c r="B108" t="s">
        <v>125</v>
      </c>
      <c r="C108" t="s">
        <v>5</v>
      </c>
      <c r="D108" t="s">
        <v>145</v>
      </c>
      <c r="E108" t="s">
        <v>5</v>
      </c>
      <c r="F108" t="s">
        <v>5</v>
      </c>
      <c r="G108">
        <v>2007</v>
      </c>
      <c r="H108" s="1">
        <v>5</v>
      </c>
      <c r="J108" t="s">
        <v>190</v>
      </c>
    </row>
    <row r="109" spans="1:10">
      <c r="A109">
        <v>174</v>
      </c>
      <c r="B109" t="s">
        <v>127</v>
      </c>
      <c r="C109" t="s">
        <v>5</v>
      </c>
      <c r="D109" t="s">
        <v>139</v>
      </c>
      <c r="E109" t="s">
        <v>5</v>
      </c>
      <c r="F109" t="s">
        <v>5</v>
      </c>
      <c r="G109">
        <v>2007</v>
      </c>
      <c r="H109" s="1">
        <v>2168.6319993287302</v>
      </c>
      <c r="J109" t="s">
        <v>190</v>
      </c>
    </row>
    <row r="110" spans="1:10">
      <c r="A110">
        <v>175</v>
      </c>
      <c r="B110" t="s">
        <v>128</v>
      </c>
      <c r="C110" t="s">
        <v>5</v>
      </c>
      <c r="D110" t="s">
        <v>134</v>
      </c>
      <c r="E110" t="s">
        <v>5</v>
      </c>
      <c r="F110" t="s">
        <v>5</v>
      </c>
      <c r="G110">
        <v>2007</v>
      </c>
      <c r="H110" s="1">
        <v>67.000001907348604</v>
      </c>
      <c r="J110" t="s">
        <v>182</v>
      </c>
    </row>
    <row r="111" spans="1:10">
      <c r="A111">
        <v>177</v>
      </c>
      <c r="B111" t="s">
        <v>129</v>
      </c>
      <c r="C111" t="s">
        <v>5</v>
      </c>
      <c r="D111" t="s">
        <v>139</v>
      </c>
      <c r="E111" t="s">
        <v>5</v>
      </c>
      <c r="F111" t="s">
        <v>5</v>
      </c>
      <c r="G111">
        <v>2007</v>
      </c>
      <c r="H111" s="1">
        <v>6004.7980018463004</v>
      </c>
      <c r="J111" t="s">
        <v>190</v>
      </c>
    </row>
    <row r="112" spans="1:10">
      <c r="A112">
        <v>178</v>
      </c>
      <c r="B112" t="s">
        <v>130</v>
      </c>
      <c r="C112">
        <v>2</v>
      </c>
      <c r="D112" t="s">
        <v>140</v>
      </c>
      <c r="E112" t="s">
        <v>142</v>
      </c>
      <c r="F112" t="s">
        <v>143</v>
      </c>
      <c r="G112">
        <v>2007</v>
      </c>
      <c r="H112" s="1">
        <v>559256.74297107803</v>
      </c>
      <c r="J112" t="s">
        <v>172</v>
      </c>
    </row>
    <row r="113" spans="1:10">
      <c r="A113">
        <v>180</v>
      </c>
      <c r="B113" t="s">
        <v>131</v>
      </c>
      <c r="C113" t="s">
        <v>5</v>
      </c>
      <c r="D113" t="s">
        <v>134</v>
      </c>
      <c r="E113" t="s">
        <v>5</v>
      </c>
      <c r="F113" t="s">
        <v>5</v>
      </c>
      <c r="G113">
        <v>2007</v>
      </c>
      <c r="H113" s="1">
        <v>261071.654085346</v>
      </c>
      <c r="J113" t="s">
        <v>183</v>
      </c>
    </row>
    <row r="114" spans="1:10">
      <c r="A114">
        <v>249</v>
      </c>
      <c r="B114" t="s">
        <v>171</v>
      </c>
      <c r="C114" t="s">
        <v>5</v>
      </c>
      <c r="D114" t="s">
        <v>138</v>
      </c>
      <c r="E114" t="s">
        <v>5</v>
      </c>
      <c r="F114" t="s">
        <v>5</v>
      </c>
      <c r="G114">
        <v>2007</v>
      </c>
      <c r="H114" s="20">
        <v>19145.7559968233</v>
      </c>
    </row>
    <row r="116" spans="1:10">
      <c r="D116" s="52" t="s">
        <v>201</v>
      </c>
      <c r="E116" s="52"/>
      <c r="F116" s="52"/>
      <c r="G116" s="52"/>
      <c r="H116" s="1">
        <f>SUM(H3:H49,H51:H113)</f>
        <v>12825573.932616321</v>
      </c>
    </row>
    <row r="117" spans="1:10">
      <c r="E117" s="52" t="s">
        <v>202</v>
      </c>
      <c r="F117" s="52"/>
      <c r="G117" s="52"/>
      <c r="H117" s="1">
        <f>H50</f>
        <v>7996135.0000062296</v>
      </c>
    </row>
  </sheetData>
  <autoFilter ref="A1:H114">
    <sortState ref="A2:H111">
      <sortCondition ref="A1"/>
    </sortState>
  </autoFilter>
  <mergeCells count="2">
    <mergeCell ref="E117:G117"/>
    <mergeCell ref="D116:G1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C26"/>
  <sheetViews>
    <sheetView workbookViewId="0">
      <selection activeCell="B22" sqref="B22"/>
    </sheetView>
  </sheetViews>
  <sheetFormatPr defaultRowHeight="15"/>
  <cols>
    <col min="1" max="1" width="16.42578125" bestFit="1" customWidth="1"/>
    <col min="2" max="2" width="15" bestFit="1" customWidth="1"/>
    <col min="3" max="3" width="12.140625" bestFit="1" customWidth="1"/>
  </cols>
  <sheetData>
    <row r="3" spans="1:3">
      <c r="B3" s="44" t="s">
        <v>235</v>
      </c>
    </row>
    <row r="4" spans="1:3">
      <c r="A4" s="44" t="s">
        <v>222</v>
      </c>
      <c r="B4" t="s">
        <v>225</v>
      </c>
      <c r="C4" t="s">
        <v>236</v>
      </c>
    </row>
    <row r="5" spans="1:3">
      <c r="A5" s="45" t="s">
        <v>150</v>
      </c>
      <c r="B5" s="46">
        <v>1</v>
      </c>
      <c r="C5" s="46">
        <v>474591.00727784599</v>
      </c>
    </row>
    <row r="6" spans="1:3">
      <c r="A6" s="45" t="s">
        <v>133</v>
      </c>
      <c r="B6" s="46">
        <v>2</v>
      </c>
      <c r="C6" s="46">
        <v>654074.80617085099</v>
      </c>
    </row>
    <row r="7" spans="1:3">
      <c r="A7" s="45" t="s">
        <v>142</v>
      </c>
      <c r="B7" s="46">
        <v>2</v>
      </c>
      <c r="C7" s="46">
        <v>1971292.720847365</v>
      </c>
    </row>
    <row r="8" spans="1:3">
      <c r="A8" s="45" t="s">
        <v>143</v>
      </c>
      <c r="B8" s="46">
        <v>2</v>
      </c>
      <c r="C8" s="46">
        <v>738268.19819164276</v>
      </c>
    </row>
    <row r="9" spans="1:3">
      <c r="A9" s="45" t="s">
        <v>221</v>
      </c>
      <c r="B9" s="46">
        <v>1</v>
      </c>
      <c r="C9" s="46">
        <v>19145.7559968233</v>
      </c>
    </row>
    <row r="10" spans="1:3">
      <c r="A10" s="45" t="s">
        <v>135</v>
      </c>
      <c r="B10" s="46">
        <v>3</v>
      </c>
      <c r="C10" s="46">
        <v>8158044.1022932651</v>
      </c>
    </row>
    <row r="11" spans="1:3">
      <c r="A11" s="45" t="s">
        <v>134</v>
      </c>
      <c r="B11" s="46">
        <v>12</v>
      </c>
      <c r="C11" s="46">
        <v>7593971.6347823003</v>
      </c>
    </row>
    <row r="12" spans="1:3">
      <c r="A12" s="45" t="s">
        <v>149</v>
      </c>
      <c r="B12" s="46">
        <v>4</v>
      </c>
      <c r="C12" s="46">
        <v>4758.9520691931202</v>
      </c>
    </row>
    <row r="13" spans="1:3">
      <c r="A13" s="45" t="s">
        <v>136</v>
      </c>
      <c r="B13" s="46">
        <v>2</v>
      </c>
      <c r="C13" s="46">
        <v>3333818.9999775589</v>
      </c>
    </row>
    <row r="14" spans="1:3">
      <c r="A14" s="45" t="s">
        <v>140</v>
      </c>
      <c r="B14" s="46">
        <v>9</v>
      </c>
      <c r="C14" s="46">
        <v>2122069.9770045592</v>
      </c>
    </row>
    <row r="15" spans="1:3">
      <c r="A15" s="45" t="s">
        <v>213</v>
      </c>
      <c r="B15" s="46">
        <v>29</v>
      </c>
      <c r="C15" s="46">
        <v>113199.49618992957</v>
      </c>
    </row>
    <row r="16" spans="1:3">
      <c r="A16" s="45" t="s">
        <v>215</v>
      </c>
      <c r="B16" s="46">
        <v>8</v>
      </c>
      <c r="C16" s="46">
        <v>6699.8080001436101</v>
      </c>
    </row>
    <row r="17" spans="1:3">
      <c r="A17" s="45" t="s">
        <v>214</v>
      </c>
      <c r="B17" s="46">
        <v>6</v>
      </c>
      <c r="C17" s="46">
        <v>43420.993013209656</v>
      </c>
    </row>
    <row r="18" spans="1:3">
      <c r="A18" s="45" t="s">
        <v>139</v>
      </c>
      <c r="B18" s="46">
        <v>1</v>
      </c>
      <c r="C18" s="46">
        <v>250.41299988329399</v>
      </c>
    </row>
    <row r="19" spans="1:3">
      <c r="A19" s="45" t="s">
        <v>212</v>
      </c>
      <c r="B19" s="46">
        <v>11</v>
      </c>
      <c r="C19" s="46">
        <v>95633.80611609621</v>
      </c>
    </row>
    <row r="20" spans="1:3">
      <c r="A20" s="45" t="s">
        <v>219</v>
      </c>
      <c r="B20" s="46">
        <v>6</v>
      </c>
      <c r="C20" s="46">
        <v>92473.644006907911</v>
      </c>
    </row>
    <row r="21" spans="1:3">
      <c r="A21" s="45" t="s">
        <v>220</v>
      </c>
      <c r="B21" s="46">
        <v>1</v>
      </c>
      <c r="C21" s="46">
        <v>29607.664995208401</v>
      </c>
    </row>
    <row r="22" spans="1:3">
      <c r="A22" s="45" t="s">
        <v>216</v>
      </c>
      <c r="B22" s="46">
        <v>7</v>
      </c>
      <c r="C22" s="46">
        <v>1096.1290025905469</v>
      </c>
    </row>
    <row r="23" spans="1:3">
      <c r="A23" s="45" t="s">
        <v>218</v>
      </c>
      <c r="B23" s="46">
        <v>2</v>
      </c>
      <c r="C23" s="46">
        <v>981.20499798655499</v>
      </c>
    </row>
    <row r="24" spans="1:3">
      <c r="A24" s="45" t="s">
        <v>217</v>
      </c>
      <c r="B24" s="46">
        <v>1</v>
      </c>
      <c r="C24" s="46">
        <v>9450.8179233148694</v>
      </c>
    </row>
    <row r="25" spans="1:3">
      <c r="A25" s="45" t="s">
        <v>223</v>
      </c>
      <c r="B25" s="46"/>
      <c r="C25" s="46"/>
    </row>
    <row r="26" spans="1:3">
      <c r="A26" s="45" t="s">
        <v>224</v>
      </c>
      <c r="B26" s="46">
        <v>110</v>
      </c>
      <c r="C26" s="46">
        <v>25462850.131856665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1"/>
  <sheetViews>
    <sheetView workbookViewId="0">
      <selection activeCell="B24" sqref="B24"/>
    </sheetView>
  </sheetViews>
  <sheetFormatPr defaultRowHeight="15"/>
  <cols>
    <col min="2" max="2" width="36.28515625" customWidth="1"/>
    <col min="3" max="3" width="19.5703125" bestFit="1" customWidth="1"/>
    <col min="4" max="4" width="11.42578125" bestFit="1" customWidth="1"/>
    <col min="5" max="5" width="10.28515625" bestFit="1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137</v>
      </c>
      <c r="F1" t="s">
        <v>154</v>
      </c>
      <c r="G1" t="s">
        <v>155</v>
      </c>
      <c r="H1" t="s">
        <v>153</v>
      </c>
    </row>
    <row r="2" spans="1:8">
      <c r="A2">
        <v>0</v>
      </c>
      <c r="B2" t="s">
        <v>4</v>
      </c>
      <c r="C2" t="s">
        <v>5</v>
      </c>
      <c r="D2" t="s">
        <v>6</v>
      </c>
      <c r="E2" t="s">
        <v>134</v>
      </c>
    </row>
    <row r="3" spans="1:8">
      <c r="A3">
        <v>1</v>
      </c>
      <c r="B3" t="s">
        <v>7</v>
      </c>
      <c r="C3" t="s">
        <v>5</v>
      </c>
      <c r="D3" t="s">
        <v>8</v>
      </c>
      <c r="E3" t="s">
        <v>133</v>
      </c>
    </row>
    <row r="4" spans="1:8">
      <c r="A4">
        <v>3</v>
      </c>
      <c r="B4" t="s">
        <v>9</v>
      </c>
      <c r="C4" t="s">
        <v>5</v>
      </c>
      <c r="D4" t="s">
        <v>10</v>
      </c>
      <c r="E4" t="s">
        <v>133</v>
      </c>
    </row>
    <row r="5" spans="1:8">
      <c r="A5">
        <v>7</v>
      </c>
      <c r="B5" t="s">
        <v>11</v>
      </c>
      <c r="C5" t="s">
        <v>5</v>
      </c>
      <c r="D5" t="s">
        <v>12</v>
      </c>
      <c r="E5" t="s">
        <v>141</v>
      </c>
    </row>
    <row r="6" spans="1:8">
      <c r="A6">
        <v>8</v>
      </c>
      <c r="B6" t="s">
        <v>13</v>
      </c>
      <c r="C6" t="s">
        <v>5</v>
      </c>
      <c r="D6" t="s">
        <v>12</v>
      </c>
      <c r="E6" t="s">
        <v>141</v>
      </c>
    </row>
    <row r="7" spans="1:8">
      <c r="A7">
        <v>9</v>
      </c>
      <c r="B7" t="s">
        <v>14</v>
      </c>
      <c r="C7" t="s">
        <v>5</v>
      </c>
      <c r="D7" t="s">
        <v>6</v>
      </c>
      <c r="E7" t="s">
        <v>139</v>
      </c>
    </row>
    <row r="8" spans="1:8">
      <c r="A8">
        <v>10</v>
      </c>
      <c r="B8" t="s">
        <v>15</v>
      </c>
      <c r="C8">
        <v>2</v>
      </c>
      <c r="D8" t="s">
        <v>16</v>
      </c>
      <c r="E8" t="s">
        <v>140</v>
      </c>
      <c r="F8" t="s">
        <v>142</v>
      </c>
      <c r="G8" t="s">
        <v>143</v>
      </c>
    </row>
    <row r="9" spans="1:8">
      <c r="A9">
        <v>12</v>
      </c>
      <c r="B9" t="s">
        <v>17</v>
      </c>
      <c r="C9" t="s">
        <v>5</v>
      </c>
      <c r="D9" t="s">
        <v>12</v>
      </c>
      <c r="E9" t="s">
        <v>138</v>
      </c>
    </row>
    <row r="10" spans="1:8">
      <c r="A10">
        <v>13</v>
      </c>
      <c r="B10" t="s">
        <v>18</v>
      </c>
      <c r="C10" t="s">
        <v>5</v>
      </c>
      <c r="D10" t="s">
        <v>12</v>
      </c>
      <c r="E10" t="s">
        <v>138</v>
      </c>
    </row>
    <row r="11" spans="1:8">
      <c r="A11">
        <v>14</v>
      </c>
      <c r="B11" t="s">
        <v>19</v>
      </c>
      <c r="C11" t="s">
        <v>5</v>
      </c>
      <c r="D11" t="s">
        <v>6</v>
      </c>
      <c r="E11" t="s">
        <v>139</v>
      </c>
    </row>
    <row r="12" spans="1:8">
      <c r="A12">
        <v>15</v>
      </c>
      <c r="B12" t="s">
        <v>20</v>
      </c>
      <c r="C12" t="s">
        <v>5</v>
      </c>
      <c r="D12" t="s">
        <v>6</v>
      </c>
      <c r="E12" t="s">
        <v>144</v>
      </c>
    </row>
    <row r="13" spans="1:8">
      <c r="A13">
        <v>17</v>
      </c>
      <c r="B13" t="s">
        <v>21</v>
      </c>
      <c r="C13" t="s">
        <v>5</v>
      </c>
      <c r="D13" t="s">
        <v>10</v>
      </c>
      <c r="E13" t="s">
        <v>134</v>
      </c>
    </row>
    <row r="14" spans="1:8">
      <c r="A14">
        <v>19</v>
      </c>
      <c r="B14" t="s">
        <v>22</v>
      </c>
      <c r="C14" t="s">
        <v>5</v>
      </c>
      <c r="D14" t="s">
        <v>6</v>
      </c>
      <c r="E14" t="s">
        <v>144</v>
      </c>
    </row>
    <row r="15" spans="1:8">
      <c r="A15">
        <v>20</v>
      </c>
      <c r="B15" t="s">
        <v>23</v>
      </c>
      <c r="C15" t="s">
        <v>5</v>
      </c>
      <c r="D15" t="s">
        <v>10</v>
      </c>
      <c r="E15" t="s">
        <v>134</v>
      </c>
    </row>
    <row r="16" spans="1:8">
      <c r="A16">
        <v>22</v>
      </c>
      <c r="B16" t="s">
        <v>24</v>
      </c>
      <c r="C16" t="s">
        <v>5</v>
      </c>
      <c r="D16" t="s">
        <v>6</v>
      </c>
      <c r="E16" t="s">
        <v>144</v>
      </c>
    </row>
    <row r="17" spans="1:7">
      <c r="A17">
        <v>23</v>
      </c>
      <c r="B17" t="s">
        <v>25</v>
      </c>
      <c r="C17">
        <v>2</v>
      </c>
      <c r="D17" t="s">
        <v>16</v>
      </c>
      <c r="E17" t="s">
        <v>140</v>
      </c>
      <c r="F17" t="s">
        <v>142</v>
      </c>
      <c r="G17" t="s">
        <v>143</v>
      </c>
    </row>
    <row r="18" spans="1:7">
      <c r="A18">
        <v>25</v>
      </c>
      <c r="B18" t="s">
        <v>26</v>
      </c>
      <c r="C18" t="s">
        <v>5</v>
      </c>
      <c r="D18" t="s">
        <v>27</v>
      </c>
      <c r="E18" t="s">
        <v>138</v>
      </c>
    </row>
    <row r="19" spans="1:7">
      <c r="A19">
        <v>26</v>
      </c>
      <c r="B19" t="s">
        <v>28</v>
      </c>
      <c r="C19" t="s">
        <v>5</v>
      </c>
      <c r="D19" t="s">
        <v>27</v>
      </c>
      <c r="E19" t="s">
        <v>138</v>
      </c>
    </row>
    <row r="20" spans="1:7">
      <c r="A20">
        <v>27</v>
      </c>
      <c r="B20" t="s">
        <v>29</v>
      </c>
      <c r="C20">
        <v>2</v>
      </c>
      <c r="D20" t="s">
        <v>10</v>
      </c>
      <c r="E20" t="s">
        <v>140</v>
      </c>
      <c r="F20" t="s">
        <v>142</v>
      </c>
      <c r="G20" t="s">
        <v>143</v>
      </c>
    </row>
    <row r="21" spans="1:7">
      <c r="A21">
        <v>29</v>
      </c>
      <c r="B21" t="s">
        <v>30</v>
      </c>
      <c r="C21" t="s">
        <v>5</v>
      </c>
      <c r="D21" t="s">
        <v>6</v>
      </c>
      <c r="E21" t="s">
        <v>139</v>
      </c>
    </row>
    <row r="22" spans="1:7">
      <c r="A22">
        <v>30</v>
      </c>
      <c r="B22" t="s">
        <v>31</v>
      </c>
      <c r="C22" t="s">
        <v>5</v>
      </c>
      <c r="D22" t="s">
        <v>6</v>
      </c>
      <c r="E22" t="s">
        <v>145</v>
      </c>
    </row>
    <row r="23" spans="1:7">
      <c r="A23">
        <v>31</v>
      </c>
      <c r="B23" t="s">
        <v>32</v>
      </c>
      <c r="C23" t="s">
        <v>5</v>
      </c>
      <c r="D23" t="s">
        <v>6</v>
      </c>
      <c r="E23" t="s">
        <v>139</v>
      </c>
    </row>
    <row r="24" spans="1:7">
      <c r="A24">
        <v>32</v>
      </c>
      <c r="B24" t="s">
        <v>33</v>
      </c>
      <c r="C24" t="s">
        <v>5</v>
      </c>
      <c r="D24" t="s">
        <v>27</v>
      </c>
      <c r="E24" t="s">
        <v>145</v>
      </c>
    </row>
    <row r="25" spans="1:7">
      <c r="A25">
        <v>33</v>
      </c>
      <c r="B25" t="s">
        <v>34</v>
      </c>
      <c r="C25" t="s">
        <v>5</v>
      </c>
      <c r="D25" t="s">
        <v>6</v>
      </c>
      <c r="E25" t="s">
        <v>139</v>
      </c>
    </row>
    <row r="26" spans="1:7">
      <c r="A26">
        <v>34</v>
      </c>
      <c r="B26" t="s">
        <v>35</v>
      </c>
      <c r="C26" t="s">
        <v>5</v>
      </c>
      <c r="D26" t="s">
        <v>6</v>
      </c>
      <c r="E26" t="s">
        <v>145</v>
      </c>
    </row>
    <row r="27" spans="1:7">
      <c r="A27">
        <v>35</v>
      </c>
      <c r="B27" t="s">
        <v>36</v>
      </c>
      <c r="C27">
        <v>1</v>
      </c>
      <c r="D27" t="s">
        <v>16</v>
      </c>
      <c r="E27" t="s">
        <v>142</v>
      </c>
      <c r="F27" t="s">
        <v>146</v>
      </c>
    </row>
    <row r="28" spans="1:7">
      <c r="A28">
        <v>37</v>
      </c>
      <c r="B28" t="s">
        <v>37</v>
      </c>
      <c r="C28">
        <v>1</v>
      </c>
      <c r="D28" t="s">
        <v>6</v>
      </c>
      <c r="E28" t="s">
        <v>143</v>
      </c>
      <c r="F28" t="s">
        <v>147</v>
      </c>
    </row>
    <row r="29" spans="1:7">
      <c r="A29">
        <v>39</v>
      </c>
      <c r="B29" t="s">
        <v>38</v>
      </c>
      <c r="C29" t="s">
        <v>5</v>
      </c>
      <c r="D29" t="s">
        <v>39</v>
      </c>
      <c r="E29" t="s">
        <v>145</v>
      </c>
    </row>
    <row r="30" spans="1:7">
      <c r="A30">
        <v>41</v>
      </c>
      <c r="B30" t="s">
        <v>40</v>
      </c>
      <c r="C30" t="s">
        <v>5</v>
      </c>
      <c r="D30" t="s">
        <v>12</v>
      </c>
      <c r="E30" t="s">
        <v>134</v>
      </c>
    </row>
    <row r="31" spans="1:7">
      <c r="A31">
        <v>42</v>
      </c>
      <c r="B31" t="s">
        <v>41</v>
      </c>
      <c r="C31" t="s">
        <v>5</v>
      </c>
      <c r="D31" t="s">
        <v>12</v>
      </c>
      <c r="E31" t="s">
        <v>135</v>
      </c>
    </row>
    <row r="32" spans="1:7">
      <c r="A32">
        <v>44</v>
      </c>
      <c r="B32" t="s">
        <v>42</v>
      </c>
      <c r="C32" t="s">
        <v>5</v>
      </c>
      <c r="D32" t="s">
        <v>12</v>
      </c>
      <c r="E32" t="s">
        <v>135</v>
      </c>
    </row>
    <row r="33" spans="1:7">
      <c r="A33">
        <v>45</v>
      </c>
      <c r="B33" t="s">
        <v>43</v>
      </c>
      <c r="C33" t="s">
        <v>5</v>
      </c>
      <c r="D33" t="s">
        <v>6</v>
      </c>
      <c r="E33" t="s">
        <v>136</v>
      </c>
    </row>
    <row r="34" spans="1:7">
      <c r="A34">
        <v>46</v>
      </c>
      <c r="B34" t="s">
        <v>44</v>
      </c>
      <c r="C34" t="s">
        <v>5</v>
      </c>
      <c r="D34" t="s">
        <v>6</v>
      </c>
      <c r="E34" t="s">
        <v>139</v>
      </c>
    </row>
    <row r="35" spans="1:7">
      <c r="A35">
        <v>47</v>
      </c>
      <c r="B35" t="s">
        <v>45</v>
      </c>
      <c r="C35" t="s">
        <v>5</v>
      </c>
      <c r="D35" t="s">
        <v>12</v>
      </c>
      <c r="E35" t="s">
        <v>141</v>
      </c>
    </row>
    <row r="36" spans="1:7">
      <c r="A36">
        <v>48</v>
      </c>
      <c r="B36" t="s">
        <v>46</v>
      </c>
      <c r="C36" t="s">
        <v>5</v>
      </c>
      <c r="D36" t="s">
        <v>12</v>
      </c>
      <c r="E36" t="s">
        <v>144</v>
      </c>
    </row>
    <row r="37" spans="1:7">
      <c r="A37">
        <v>49</v>
      </c>
      <c r="B37" t="s">
        <v>47</v>
      </c>
      <c r="C37" t="s">
        <v>5</v>
      </c>
      <c r="D37" t="s">
        <v>12</v>
      </c>
      <c r="E37" t="s">
        <v>144</v>
      </c>
    </row>
    <row r="38" spans="1:7">
      <c r="A38">
        <v>50</v>
      </c>
      <c r="B38" t="s">
        <v>48</v>
      </c>
      <c r="C38">
        <v>1</v>
      </c>
      <c r="D38" t="s">
        <v>27</v>
      </c>
      <c r="E38" t="s">
        <v>145</v>
      </c>
    </row>
    <row r="39" spans="1:7">
      <c r="A39">
        <v>52</v>
      </c>
      <c r="B39" t="s">
        <v>49</v>
      </c>
      <c r="C39" t="s">
        <v>5</v>
      </c>
      <c r="D39" t="s">
        <v>6</v>
      </c>
      <c r="E39" t="s">
        <v>139</v>
      </c>
    </row>
    <row r="40" spans="1:7">
      <c r="A40">
        <v>53</v>
      </c>
      <c r="B40" t="s">
        <v>50</v>
      </c>
      <c r="C40" t="s">
        <v>5</v>
      </c>
      <c r="D40" t="s">
        <v>6</v>
      </c>
      <c r="E40" t="s">
        <v>139</v>
      </c>
    </row>
    <row r="41" spans="1:7">
      <c r="A41">
        <v>54</v>
      </c>
      <c r="B41" t="s">
        <v>51</v>
      </c>
      <c r="C41">
        <v>2</v>
      </c>
      <c r="D41" t="s">
        <v>16</v>
      </c>
      <c r="E41" t="s">
        <v>140</v>
      </c>
      <c r="F41" t="s">
        <v>142</v>
      </c>
      <c r="G41" t="s">
        <v>143</v>
      </c>
    </row>
    <row r="42" spans="1:7">
      <c r="A42">
        <v>56</v>
      </c>
      <c r="B42" t="s">
        <v>52</v>
      </c>
      <c r="C42" t="s">
        <v>5</v>
      </c>
      <c r="D42" t="s">
        <v>6</v>
      </c>
      <c r="E42" t="s">
        <v>145</v>
      </c>
    </row>
    <row r="43" spans="1:7">
      <c r="A43">
        <v>58</v>
      </c>
      <c r="B43" t="s">
        <v>53</v>
      </c>
      <c r="C43" t="s">
        <v>5</v>
      </c>
      <c r="D43" t="s">
        <v>10</v>
      </c>
      <c r="E43" t="s">
        <v>134</v>
      </c>
    </row>
    <row r="44" spans="1:7">
      <c r="A44">
        <v>62</v>
      </c>
      <c r="B44" t="s">
        <v>54</v>
      </c>
      <c r="C44" t="s">
        <v>5</v>
      </c>
      <c r="D44" t="s">
        <v>12</v>
      </c>
      <c r="E44" t="s">
        <v>138</v>
      </c>
    </row>
    <row r="45" spans="1:7">
      <c r="A45">
        <v>63</v>
      </c>
      <c r="B45" t="s">
        <v>55</v>
      </c>
      <c r="C45" t="s">
        <v>5</v>
      </c>
      <c r="D45" t="s">
        <v>12</v>
      </c>
      <c r="E45" t="s">
        <v>138</v>
      </c>
    </row>
    <row r="46" spans="1:7">
      <c r="A46">
        <v>64</v>
      </c>
      <c r="B46" t="s">
        <v>56</v>
      </c>
      <c r="C46" t="s">
        <v>5</v>
      </c>
      <c r="D46" t="s">
        <v>12</v>
      </c>
      <c r="E46" t="s">
        <v>148</v>
      </c>
    </row>
    <row r="47" spans="1:7">
      <c r="A47">
        <v>65</v>
      </c>
      <c r="B47" t="s">
        <v>57</v>
      </c>
      <c r="C47" t="s">
        <v>5</v>
      </c>
      <c r="D47" t="s">
        <v>12</v>
      </c>
      <c r="E47" t="s">
        <v>148</v>
      </c>
    </row>
    <row r="48" spans="1:7">
      <c r="A48">
        <v>68</v>
      </c>
      <c r="B48" t="s">
        <v>58</v>
      </c>
      <c r="C48" t="s">
        <v>5</v>
      </c>
      <c r="D48" t="s">
        <v>6</v>
      </c>
      <c r="E48" t="s">
        <v>139</v>
      </c>
    </row>
    <row r="49" spans="1:5">
      <c r="A49">
        <v>69</v>
      </c>
      <c r="B49" t="s">
        <v>59</v>
      </c>
      <c r="C49" t="s">
        <v>5</v>
      </c>
      <c r="D49" t="s">
        <v>6</v>
      </c>
      <c r="E49" t="s">
        <v>139</v>
      </c>
    </row>
    <row r="50" spans="1:5">
      <c r="A50">
        <v>70</v>
      </c>
      <c r="B50" t="s">
        <v>60</v>
      </c>
      <c r="C50" t="s">
        <v>5</v>
      </c>
      <c r="D50" t="s">
        <v>6</v>
      </c>
      <c r="E50" t="s">
        <v>139</v>
      </c>
    </row>
    <row r="51" spans="1:5">
      <c r="A51">
        <v>71</v>
      </c>
      <c r="B51" t="s">
        <v>61</v>
      </c>
      <c r="C51" t="s">
        <v>5</v>
      </c>
      <c r="D51" t="s">
        <v>12</v>
      </c>
      <c r="E51" t="s">
        <v>149</v>
      </c>
    </row>
    <row r="52" spans="1:5">
      <c r="A52">
        <v>72</v>
      </c>
      <c r="B52" t="s">
        <v>62</v>
      </c>
      <c r="C52" t="s">
        <v>5</v>
      </c>
      <c r="D52" t="s">
        <v>12</v>
      </c>
      <c r="E52" t="s">
        <v>149</v>
      </c>
    </row>
    <row r="53" spans="1:5">
      <c r="A53">
        <v>73</v>
      </c>
      <c r="B53" t="s">
        <v>63</v>
      </c>
      <c r="C53" t="s">
        <v>5</v>
      </c>
      <c r="D53" t="s">
        <v>12</v>
      </c>
      <c r="E53" t="s">
        <v>135</v>
      </c>
    </row>
    <row r="54" spans="1:5">
      <c r="A54">
        <v>76</v>
      </c>
      <c r="B54" t="s">
        <v>64</v>
      </c>
      <c r="C54" t="s">
        <v>5</v>
      </c>
      <c r="D54" t="s">
        <v>65</v>
      </c>
      <c r="E54" t="s">
        <v>150</v>
      </c>
    </row>
    <row r="55" spans="1:5">
      <c r="A55">
        <v>78</v>
      </c>
      <c r="B55" t="s">
        <v>66</v>
      </c>
      <c r="C55" t="s">
        <v>5</v>
      </c>
      <c r="D55" t="s">
        <v>6</v>
      </c>
      <c r="E55" t="s">
        <v>144</v>
      </c>
    </row>
    <row r="56" spans="1:5">
      <c r="A56">
        <v>79</v>
      </c>
      <c r="B56" t="s">
        <v>67</v>
      </c>
      <c r="C56" t="s">
        <v>5</v>
      </c>
      <c r="D56" t="s">
        <v>6</v>
      </c>
      <c r="E56" t="s">
        <v>144</v>
      </c>
    </row>
    <row r="57" spans="1:5">
      <c r="A57">
        <v>80</v>
      </c>
      <c r="B57" t="s">
        <v>68</v>
      </c>
      <c r="C57" t="s">
        <v>5</v>
      </c>
      <c r="D57" t="s">
        <v>27</v>
      </c>
      <c r="E57" t="s">
        <v>145</v>
      </c>
    </row>
    <row r="58" spans="1:5">
      <c r="A58">
        <v>81</v>
      </c>
      <c r="B58" t="s">
        <v>69</v>
      </c>
      <c r="C58" t="s">
        <v>5</v>
      </c>
      <c r="D58" t="s">
        <v>27</v>
      </c>
      <c r="E58" t="s">
        <v>139</v>
      </c>
    </row>
    <row r="59" spans="1:5">
      <c r="A59">
        <v>84</v>
      </c>
      <c r="B59" t="s">
        <v>70</v>
      </c>
      <c r="C59" t="s">
        <v>5</v>
      </c>
      <c r="D59" t="s">
        <v>6</v>
      </c>
      <c r="E59" t="s">
        <v>148</v>
      </c>
    </row>
    <row r="60" spans="1:5">
      <c r="A60">
        <v>86</v>
      </c>
      <c r="B60" t="s">
        <v>71</v>
      </c>
      <c r="C60" t="s">
        <v>5</v>
      </c>
      <c r="D60" t="s">
        <v>6</v>
      </c>
      <c r="E60" t="s">
        <v>139</v>
      </c>
    </row>
    <row r="61" spans="1:5">
      <c r="A61">
        <v>87</v>
      </c>
      <c r="B61" t="s">
        <v>72</v>
      </c>
      <c r="C61" t="s">
        <v>5</v>
      </c>
      <c r="D61" t="s">
        <v>12</v>
      </c>
      <c r="E61" t="s">
        <v>149</v>
      </c>
    </row>
    <row r="62" spans="1:5">
      <c r="A62">
        <v>88</v>
      </c>
      <c r="B62" t="s">
        <v>73</v>
      </c>
      <c r="C62" t="s">
        <v>5</v>
      </c>
      <c r="D62" t="s">
        <v>12</v>
      </c>
      <c r="E62" t="s">
        <v>149</v>
      </c>
    </row>
    <row r="63" spans="1:5">
      <c r="A63">
        <v>89</v>
      </c>
      <c r="B63" t="s">
        <v>74</v>
      </c>
      <c r="C63" t="s">
        <v>5</v>
      </c>
      <c r="D63" t="s">
        <v>27</v>
      </c>
      <c r="E63" t="s">
        <v>141</v>
      </c>
    </row>
    <row r="64" spans="1:5">
      <c r="A64">
        <v>90</v>
      </c>
      <c r="B64" t="s">
        <v>75</v>
      </c>
      <c r="C64" t="s">
        <v>5</v>
      </c>
      <c r="D64" t="s">
        <v>12</v>
      </c>
      <c r="E64" t="s">
        <v>148</v>
      </c>
    </row>
    <row r="65" spans="1:7">
      <c r="A65">
        <v>91</v>
      </c>
      <c r="B65" t="s">
        <v>76</v>
      </c>
      <c r="C65" t="s">
        <v>5</v>
      </c>
      <c r="D65" t="s">
        <v>12</v>
      </c>
      <c r="E65" t="s">
        <v>148</v>
      </c>
    </row>
    <row r="66" spans="1:7">
      <c r="A66">
        <v>94</v>
      </c>
      <c r="B66" t="s">
        <v>77</v>
      </c>
      <c r="C66">
        <v>2</v>
      </c>
      <c r="D66" t="s">
        <v>16</v>
      </c>
      <c r="E66" t="s">
        <v>140</v>
      </c>
      <c r="F66" t="s">
        <v>142</v>
      </c>
      <c r="G66" t="s">
        <v>143</v>
      </c>
    </row>
    <row r="67" spans="1:7">
      <c r="A67">
        <v>96</v>
      </c>
      <c r="B67" t="s">
        <v>78</v>
      </c>
      <c r="C67" t="s">
        <v>5</v>
      </c>
      <c r="D67" t="s">
        <v>6</v>
      </c>
      <c r="E67" t="s">
        <v>139</v>
      </c>
    </row>
    <row r="68" spans="1:7">
      <c r="A68">
        <v>97</v>
      </c>
      <c r="B68" t="s">
        <v>79</v>
      </c>
      <c r="C68" t="s">
        <v>5</v>
      </c>
      <c r="D68" t="s">
        <v>10</v>
      </c>
      <c r="E68" t="s">
        <v>134</v>
      </c>
    </row>
    <row r="69" spans="1:7">
      <c r="A69">
        <v>101</v>
      </c>
      <c r="B69" t="s">
        <v>80</v>
      </c>
      <c r="C69" t="s">
        <v>5</v>
      </c>
      <c r="D69" t="s">
        <v>10</v>
      </c>
      <c r="E69" t="s">
        <v>134</v>
      </c>
    </row>
    <row r="70" spans="1:7">
      <c r="A70">
        <v>103</v>
      </c>
      <c r="B70" t="s">
        <v>81</v>
      </c>
      <c r="C70" t="s">
        <v>5</v>
      </c>
      <c r="D70" t="s">
        <v>65</v>
      </c>
      <c r="E70" t="s">
        <v>134</v>
      </c>
    </row>
    <row r="71" spans="1:7">
      <c r="A71">
        <v>105</v>
      </c>
      <c r="B71" t="s">
        <v>82</v>
      </c>
      <c r="C71" t="s">
        <v>5</v>
      </c>
      <c r="D71" t="s">
        <v>8</v>
      </c>
      <c r="E71" t="s">
        <v>134</v>
      </c>
    </row>
    <row r="72" spans="1:7">
      <c r="A72">
        <v>107</v>
      </c>
      <c r="B72" t="s">
        <v>83</v>
      </c>
      <c r="C72" t="s">
        <v>5</v>
      </c>
      <c r="D72" t="s">
        <v>12</v>
      </c>
      <c r="E72" t="s">
        <v>149</v>
      </c>
    </row>
    <row r="73" spans="1:7">
      <c r="A73">
        <v>108</v>
      </c>
      <c r="B73" t="s">
        <v>84</v>
      </c>
      <c r="C73" t="s">
        <v>5</v>
      </c>
      <c r="D73" t="s">
        <v>12</v>
      </c>
      <c r="E73" t="s">
        <v>149</v>
      </c>
    </row>
    <row r="74" spans="1:7">
      <c r="A74">
        <v>109</v>
      </c>
      <c r="B74" t="s">
        <v>85</v>
      </c>
      <c r="C74" t="s">
        <v>5</v>
      </c>
      <c r="D74" t="s">
        <v>27</v>
      </c>
      <c r="E74" t="s">
        <v>145</v>
      </c>
    </row>
    <row r="75" spans="1:7">
      <c r="A75">
        <v>111</v>
      </c>
      <c r="B75" t="s">
        <v>86</v>
      </c>
      <c r="C75" t="s">
        <v>5</v>
      </c>
      <c r="D75" t="s">
        <v>6</v>
      </c>
      <c r="E75" t="s">
        <v>136</v>
      </c>
    </row>
    <row r="76" spans="1:7">
      <c r="A76">
        <v>112</v>
      </c>
      <c r="B76" t="s">
        <v>87</v>
      </c>
      <c r="C76" t="s">
        <v>5</v>
      </c>
      <c r="D76" t="s">
        <v>10</v>
      </c>
      <c r="E76" t="s">
        <v>145</v>
      </c>
    </row>
    <row r="77" spans="1:7">
      <c r="A77">
        <v>114</v>
      </c>
      <c r="B77" t="s">
        <v>88</v>
      </c>
      <c r="C77" t="s">
        <v>5</v>
      </c>
      <c r="D77" t="s">
        <v>6</v>
      </c>
      <c r="E77" t="s">
        <v>145</v>
      </c>
    </row>
    <row r="78" spans="1:7">
      <c r="A78">
        <v>115</v>
      </c>
      <c r="B78" t="s">
        <v>89</v>
      </c>
      <c r="C78" t="s">
        <v>5</v>
      </c>
      <c r="D78" t="s">
        <v>6</v>
      </c>
      <c r="E78" t="s">
        <v>145</v>
      </c>
    </row>
    <row r="79" spans="1:7">
      <c r="A79">
        <v>116</v>
      </c>
      <c r="B79" t="s">
        <v>90</v>
      </c>
      <c r="C79" t="s">
        <v>5</v>
      </c>
      <c r="D79" t="s">
        <v>6</v>
      </c>
      <c r="E79" t="s">
        <v>145</v>
      </c>
    </row>
    <row r="80" spans="1:7">
      <c r="A80">
        <v>117</v>
      </c>
      <c r="B80" t="s">
        <v>91</v>
      </c>
      <c r="C80" t="s">
        <v>5</v>
      </c>
      <c r="D80" t="s">
        <v>6</v>
      </c>
      <c r="E80" t="s">
        <v>139</v>
      </c>
    </row>
    <row r="81" spans="1:7">
      <c r="A81">
        <v>118</v>
      </c>
      <c r="B81" t="s">
        <v>92</v>
      </c>
      <c r="C81" t="s">
        <v>5</v>
      </c>
      <c r="D81" t="s">
        <v>27</v>
      </c>
      <c r="E81" t="s">
        <v>139</v>
      </c>
    </row>
    <row r="82" spans="1:7">
      <c r="A82">
        <v>119</v>
      </c>
      <c r="B82" t="s">
        <v>93</v>
      </c>
      <c r="C82" t="s">
        <v>152</v>
      </c>
      <c r="D82" t="s">
        <v>10</v>
      </c>
      <c r="E82" t="s">
        <v>145</v>
      </c>
    </row>
    <row r="83" spans="1:7">
      <c r="A83">
        <v>121</v>
      </c>
      <c r="B83" t="s">
        <v>94</v>
      </c>
      <c r="C83" t="s">
        <v>5</v>
      </c>
      <c r="D83" t="s">
        <v>27</v>
      </c>
      <c r="E83" t="s">
        <v>145</v>
      </c>
    </row>
    <row r="84" spans="1:7">
      <c r="A84">
        <v>123</v>
      </c>
      <c r="B84" t="s">
        <v>95</v>
      </c>
      <c r="C84" t="s">
        <v>5</v>
      </c>
      <c r="D84" t="s">
        <v>12</v>
      </c>
      <c r="E84" t="s">
        <v>138</v>
      </c>
    </row>
    <row r="85" spans="1:7">
      <c r="A85">
        <v>124</v>
      </c>
      <c r="B85" t="s">
        <v>96</v>
      </c>
      <c r="C85" t="s">
        <v>5</v>
      </c>
      <c r="D85" t="s">
        <v>12</v>
      </c>
      <c r="E85" t="s">
        <v>138</v>
      </c>
    </row>
    <row r="86" spans="1:7">
      <c r="A86">
        <v>125</v>
      </c>
      <c r="B86" t="s">
        <v>97</v>
      </c>
      <c r="C86" t="s">
        <v>5</v>
      </c>
      <c r="D86" t="s">
        <v>27</v>
      </c>
      <c r="E86" t="s">
        <v>145</v>
      </c>
    </row>
    <row r="87" spans="1:7">
      <c r="A87">
        <v>126</v>
      </c>
      <c r="B87" t="s">
        <v>98</v>
      </c>
      <c r="C87" t="s">
        <v>5</v>
      </c>
      <c r="D87" t="s">
        <v>6</v>
      </c>
      <c r="E87" t="s">
        <v>139</v>
      </c>
    </row>
    <row r="88" spans="1:7">
      <c r="A88">
        <v>127</v>
      </c>
      <c r="B88" t="s">
        <v>99</v>
      </c>
      <c r="C88" t="s">
        <v>5</v>
      </c>
      <c r="D88" t="s">
        <v>10</v>
      </c>
      <c r="E88" t="s">
        <v>134</v>
      </c>
    </row>
    <row r="89" spans="1:7">
      <c r="A89">
        <v>129</v>
      </c>
      <c r="B89" t="s">
        <v>100</v>
      </c>
      <c r="C89" t="s">
        <v>5</v>
      </c>
      <c r="D89" t="s">
        <v>6</v>
      </c>
      <c r="E89" t="s">
        <v>144</v>
      </c>
    </row>
    <row r="90" spans="1:7">
      <c r="A90">
        <v>130</v>
      </c>
      <c r="B90" t="s">
        <v>101</v>
      </c>
      <c r="C90">
        <v>2</v>
      </c>
      <c r="D90" t="s">
        <v>16</v>
      </c>
      <c r="E90" t="s">
        <v>140</v>
      </c>
      <c r="F90" t="s">
        <v>142</v>
      </c>
      <c r="G90" t="s">
        <v>143</v>
      </c>
    </row>
    <row r="91" spans="1:7">
      <c r="A91">
        <v>132</v>
      </c>
      <c r="B91" t="s">
        <v>102</v>
      </c>
      <c r="C91" t="s">
        <v>5</v>
      </c>
      <c r="D91" t="s">
        <v>10</v>
      </c>
      <c r="E91" t="s">
        <v>134</v>
      </c>
    </row>
    <row r="92" spans="1:7">
      <c r="A92">
        <v>134</v>
      </c>
      <c r="B92" t="s">
        <v>103</v>
      </c>
      <c r="C92" t="s">
        <v>5</v>
      </c>
      <c r="D92" t="s">
        <v>12</v>
      </c>
      <c r="E92" t="s">
        <v>148</v>
      </c>
    </row>
    <row r="93" spans="1:7">
      <c r="A93">
        <v>135</v>
      </c>
      <c r="B93" t="s">
        <v>104</v>
      </c>
      <c r="C93" t="s">
        <v>5</v>
      </c>
      <c r="D93" t="s">
        <v>12</v>
      </c>
      <c r="E93" t="s">
        <v>148</v>
      </c>
    </row>
    <row r="94" spans="1:7">
      <c r="A94">
        <v>136</v>
      </c>
      <c r="B94" t="s">
        <v>105</v>
      </c>
      <c r="C94" t="s">
        <v>5</v>
      </c>
      <c r="D94" t="s">
        <v>8</v>
      </c>
      <c r="E94" t="s">
        <v>134</v>
      </c>
    </row>
    <row r="95" spans="1:7">
      <c r="A95">
        <v>138</v>
      </c>
      <c r="B95" t="s">
        <v>106</v>
      </c>
      <c r="C95" t="s">
        <v>5</v>
      </c>
      <c r="D95" t="s">
        <v>6</v>
      </c>
      <c r="E95" t="s">
        <v>145</v>
      </c>
    </row>
    <row r="96" spans="1:7">
      <c r="A96">
        <v>139</v>
      </c>
      <c r="B96" t="s">
        <v>107</v>
      </c>
      <c r="C96" t="s">
        <v>5</v>
      </c>
      <c r="D96" t="s">
        <v>6</v>
      </c>
      <c r="E96" t="s">
        <v>139</v>
      </c>
    </row>
    <row r="97" spans="1:7">
      <c r="A97">
        <v>140</v>
      </c>
      <c r="B97" t="s">
        <v>108</v>
      </c>
      <c r="C97" t="s">
        <v>5</v>
      </c>
      <c r="D97" t="s">
        <v>6</v>
      </c>
      <c r="E97" t="s">
        <v>145</v>
      </c>
    </row>
    <row r="98" spans="1:7">
      <c r="A98">
        <v>141</v>
      </c>
      <c r="B98" t="s">
        <v>109</v>
      </c>
      <c r="C98">
        <v>1</v>
      </c>
      <c r="D98" t="s">
        <v>16</v>
      </c>
      <c r="E98" t="s">
        <v>145</v>
      </c>
    </row>
    <row r="99" spans="1:7">
      <c r="A99">
        <v>143</v>
      </c>
      <c r="B99" t="s">
        <v>110</v>
      </c>
      <c r="C99">
        <v>1</v>
      </c>
      <c r="D99" t="s">
        <v>6</v>
      </c>
      <c r="E99" t="s">
        <v>139</v>
      </c>
    </row>
    <row r="100" spans="1:7">
      <c r="A100">
        <v>145</v>
      </c>
      <c r="B100" t="s">
        <v>111</v>
      </c>
      <c r="C100">
        <v>1</v>
      </c>
      <c r="D100" t="s">
        <v>16</v>
      </c>
      <c r="E100" t="s">
        <v>140</v>
      </c>
      <c r="F100" t="s">
        <v>151</v>
      </c>
    </row>
    <row r="101" spans="1:7">
      <c r="A101">
        <v>147</v>
      </c>
      <c r="B101" t="s">
        <v>112</v>
      </c>
      <c r="C101" t="s">
        <v>5</v>
      </c>
      <c r="D101" t="s">
        <v>6</v>
      </c>
      <c r="E101" t="s">
        <v>139</v>
      </c>
    </row>
    <row r="102" spans="1:7">
      <c r="A102">
        <v>148</v>
      </c>
      <c r="B102" t="s">
        <v>113</v>
      </c>
      <c r="C102" t="s">
        <v>5</v>
      </c>
      <c r="D102" t="s">
        <v>6</v>
      </c>
      <c r="E102" t="s">
        <v>145</v>
      </c>
    </row>
    <row r="103" spans="1:7">
      <c r="A103">
        <v>153</v>
      </c>
      <c r="B103" t="s">
        <v>114</v>
      </c>
      <c r="C103" t="s">
        <v>5</v>
      </c>
      <c r="D103" t="s">
        <v>10</v>
      </c>
      <c r="E103" t="s">
        <v>144</v>
      </c>
    </row>
    <row r="104" spans="1:7">
      <c r="A104">
        <v>155</v>
      </c>
      <c r="B104" t="s">
        <v>115</v>
      </c>
      <c r="C104">
        <v>1</v>
      </c>
      <c r="D104" t="s">
        <v>10</v>
      </c>
      <c r="E104" t="s">
        <v>144</v>
      </c>
    </row>
    <row r="105" spans="1:7">
      <c r="A105">
        <v>157</v>
      </c>
      <c r="B105" t="s">
        <v>116</v>
      </c>
      <c r="C105" t="s">
        <v>5</v>
      </c>
      <c r="D105" t="s">
        <v>10</v>
      </c>
      <c r="E105" t="s">
        <v>139</v>
      </c>
    </row>
    <row r="106" spans="1:7">
      <c r="A106">
        <v>158</v>
      </c>
      <c r="B106" t="s">
        <v>117</v>
      </c>
      <c r="C106" t="s">
        <v>5</v>
      </c>
      <c r="D106" t="s">
        <v>27</v>
      </c>
      <c r="E106" t="s">
        <v>139</v>
      </c>
    </row>
    <row r="107" spans="1:7">
      <c r="A107">
        <v>160</v>
      </c>
      <c r="B107" t="s">
        <v>118</v>
      </c>
      <c r="C107" t="s">
        <v>5</v>
      </c>
      <c r="D107" t="s">
        <v>10</v>
      </c>
      <c r="E107" t="s">
        <v>134</v>
      </c>
    </row>
    <row r="108" spans="1:7">
      <c r="A108">
        <v>162</v>
      </c>
      <c r="B108" t="s">
        <v>119</v>
      </c>
      <c r="C108" t="s">
        <v>5</v>
      </c>
      <c r="D108" t="s">
        <v>10</v>
      </c>
      <c r="E108" t="s">
        <v>145</v>
      </c>
    </row>
    <row r="109" spans="1:7">
      <c r="A109">
        <v>164</v>
      </c>
      <c r="B109" t="s">
        <v>120</v>
      </c>
      <c r="C109" t="s">
        <v>5</v>
      </c>
      <c r="D109" t="s">
        <v>6</v>
      </c>
      <c r="E109" t="s">
        <v>145</v>
      </c>
    </row>
    <row r="110" spans="1:7">
      <c r="A110">
        <v>166</v>
      </c>
      <c r="B110" t="s">
        <v>121</v>
      </c>
      <c r="C110">
        <v>2</v>
      </c>
      <c r="D110" t="s">
        <v>16</v>
      </c>
      <c r="E110" t="s">
        <v>140</v>
      </c>
      <c r="F110" t="s">
        <v>142</v>
      </c>
      <c r="G110" t="s">
        <v>143</v>
      </c>
    </row>
    <row r="111" spans="1:7">
      <c r="A111">
        <v>168</v>
      </c>
      <c r="B111" t="s">
        <v>122</v>
      </c>
      <c r="C111" t="s">
        <v>5</v>
      </c>
      <c r="D111" t="s">
        <v>6</v>
      </c>
      <c r="E111" t="s">
        <v>139</v>
      </c>
    </row>
    <row r="112" spans="1:7">
      <c r="A112">
        <v>169</v>
      </c>
      <c r="B112" t="s">
        <v>123</v>
      </c>
      <c r="C112" t="s">
        <v>5</v>
      </c>
      <c r="D112" t="s">
        <v>27</v>
      </c>
      <c r="E112" t="s">
        <v>145</v>
      </c>
    </row>
    <row r="113" spans="1:7">
      <c r="A113">
        <v>170</v>
      </c>
      <c r="B113" t="s">
        <v>124</v>
      </c>
      <c r="C113" t="s">
        <v>5</v>
      </c>
      <c r="D113" t="s">
        <v>12</v>
      </c>
      <c r="E113" t="s">
        <v>145</v>
      </c>
    </row>
    <row r="114" spans="1:7">
      <c r="A114">
        <v>171</v>
      </c>
      <c r="B114" t="s">
        <v>125</v>
      </c>
      <c r="C114" t="s">
        <v>5</v>
      </c>
      <c r="D114" t="s">
        <v>12</v>
      </c>
      <c r="E114" t="s">
        <v>145</v>
      </c>
    </row>
    <row r="115" spans="1:7">
      <c r="A115">
        <v>173</v>
      </c>
      <c r="B115" t="s">
        <v>126</v>
      </c>
      <c r="C115" t="s">
        <v>5</v>
      </c>
      <c r="D115" t="s">
        <v>27</v>
      </c>
      <c r="E115" t="s">
        <v>139</v>
      </c>
    </row>
    <row r="116" spans="1:7">
      <c r="A116">
        <v>174</v>
      </c>
      <c r="B116" t="s">
        <v>127</v>
      </c>
      <c r="C116" t="s">
        <v>5</v>
      </c>
      <c r="D116" t="s">
        <v>27</v>
      </c>
      <c r="E116" t="s">
        <v>139</v>
      </c>
    </row>
    <row r="117" spans="1:7">
      <c r="A117">
        <v>175</v>
      </c>
      <c r="B117" t="s">
        <v>128</v>
      </c>
      <c r="C117" t="s">
        <v>5</v>
      </c>
      <c r="D117" t="s">
        <v>10</v>
      </c>
      <c r="E117" t="s">
        <v>134</v>
      </c>
    </row>
    <row r="118" spans="1:7">
      <c r="A118">
        <v>177</v>
      </c>
      <c r="B118" t="s">
        <v>129</v>
      </c>
      <c r="C118" t="s">
        <v>5</v>
      </c>
      <c r="D118" t="s">
        <v>6</v>
      </c>
      <c r="E118" t="s">
        <v>139</v>
      </c>
    </row>
    <row r="119" spans="1:7">
      <c r="A119">
        <v>178</v>
      </c>
      <c r="B119" t="s">
        <v>130</v>
      </c>
      <c r="C119">
        <v>2</v>
      </c>
      <c r="D119" t="s">
        <v>16</v>
      </c>
      <c r="E119" t="s">
        <v>140</v>
      </c>
      <c r="F119" t="s">
        <v>142</v>
      </c>
      <c r="G119" t="s">
        <v>143</v>
      </c>
    </row>
    <row r="120" spans="1:7">
      <c r="A120">
        <v>180</v>
      </c>
      <c r="B120" t="s">
        <v>131</v>
      </c>
      <c r="C120" t="s">
        <v>5</v>
      </c>
      <c r="D120" t="s">
        <v>8</v>
      </c>
      <c r="E120" t="s">
        <v>134</v>
      </c>
    </row>
    <row r="121" spans="1:7">
      <c r="A121">
        <v>249</v>
      </c>
      <c r="B121" t="s">
        <v>132</v>
      </c>
      <c r="C121" t="s">
        <v>5</v>
      </c>
      <c r="D121" t="s">
        <v>12</v>
      </c>
      <c r="E121" t="s">
        <v>138</v>
      </c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11"/>
  <sheetViews>
    <sheetView workbookViewId="0">
      <selection sqref="A1:C111"/>
    </sheetView>
  </sheetViews>
  <sheetFormatPr defaultRowHeight="15"/>
  <sheetData>
    <row r="1" spans="1:3">
      <c r="A1" t="s">
        <v>156</v>
      </c>
      <c r="B1" t="s">
        <v>0</v>
      </c>
      <c r="C1" t="s">
        <v>157</v>
      </c>
    </row>
    <row r="2" spans="1:3">
      <c r="A2">
        <v>2007</v>
      </c>
      <c r="B2">
        <v>0</v>
      </c>
      <c r="C2">
        <v>4621995.4432373</v>
      </c>
    </row>
    <row r="3" spans="1:3">
      <c r="A3">
        <v>2007</v>
      </c>
      <c r="B3">
        <v>1</v>
      </c>
      <c r="C3">
        <v>654047.80617085099</v>
      </c>
    </row>
    <row r="4" spans="1:3">
      <c r="A4">
        <v>2007</v>
      </c>
      <c r="B4">
        <v>3</v>
      </c>
      <c r="C4">
        <v>27</v>
      </c>
    </row>
    <row r="5" spans="1:3">
      <c r="A5">
        <v>2007</v>
      </c>
      <c r="B5">
        <v>7</v>
      </c>
      <c r="C5">
        <v>44.501000448595697</v>
      </c>
    </row>
    <row r="6" spans="1:3">
      <c r="A6">
        <v>2007</v>
      </c>
      <c r="B6">
        <v>8</v>
      </c>
      <c r="C6">
        <v>2</v>
      </c>
    </row>
    <row r="7" spans="1:3">
      <c r="A7">
        <v>2007</v>
      </c>
      <c r="B7">
        <v>9</v>
      </c>
      <c r="C7">
        <v>376.23499967157801</v>
      </c>
    </row>
    <row r="8" spans="1:3">
      <c r="A8">
        <v>2007</v>
      </c>
      <c r="B8">
        <v>10</v>
      </c>
      <c r="C8">
        <v>124804.36999663</v>
      </c>
    </row>
    <row r="9" spans="1:3">
      <c r="A9">
        <v>2007</v>
      </c>
      <c r="B9">
        <v>12</v>
      </c>
      <c r="C9">
        <v>1094.32099433243</v>
      </c>
    </row>
    <row r="10" spans="1:3">
      <c r="A10">
        <v>2007</v>
      </c>
      <c r="B10">
        <v>13</v>
      </c>
      <c r="C10">
        <v>567</v>
      </c>
    </row>
    <row r="11" spans="1:3">
      <c r="A11">
        <v>2007</v>
      </c>
      <c r="B11">
        <v>14</v>
      </c>
      <c r="C11">
        <v>450.27200247801397</v>
      </c>
    </row>
    <row r="12" spans="1:3">
      <c r="A12">
        <v>2007</v>
      </c>
      <c r="B12">
        <v>19</v>
      </c>
      <c r="C12">
        <v>529.35700095444895</v>
      </c>
    </row>
    <row r="13" spans="1:3">
      <c r="A13">
        <v>2007</v>
      </c>
      <c r="B13">
        <v>22</v>
      </c>
      <c r="C13">
        <v>23.636999905109398</v>
      </c>
    </row>
    <row r="14" spans="1:3">
      <c r="A14">
        <v>2007</v>
      </c>
      <c r="B14">
        <v>23</v>
      </c>
      <c r="C14">
        <v>2580.77699947357</v>
      </c>
    </row>
    <row r="15" spans="1:3">
      <c r="A15">
        <v>2007</v>
      </c>
      <c r="B15">
        <v>25</v>
      </c>
      <c r="C15">
        <v>36.266999753192103</v>
      </c>
    </row>
    <row r="16" spans="1:3">
      <c r="A16">
        <v>2007</v>
      </c>
      <c r="B16">
        <v>26</v>
      </c>
      <c r="C16">
        <v>2</v>
      </c>
    </row>
    <row r="17" spans="1:3">
      <c r="A17">
        <v>2007</v>
      </c>
      <c r="B17">
        <v>27</v>
      </c>
      <c r="C17">
        <v>103.768001556396</v>
      </c>
    </row>
    <row r="18" spans="1:3">
      <c r="A18">
        <v>2007</v>
      </c>
      <c r="B18">
        <v>29</v>
      </c>
      <c r="C18">
        <v>1946.2049998100799</v>
      </c>
    </row>
    <row r="19" spans="1:3">
      <c r="A19">
        <v>2007</v>
      </c>
      <c r="B19">
        <v>30</v>
      </c>
      <c r="C19">
        <v>390.06700030341699</v>
      </c>
    </row>
    <row r="20" spans="1:3">
      <c r="A20">
        <v>2007</v>
      </c>
      <c r="B20">
        <v>31</v>
      </c>
      <c r="C20">
        <v>181.326999373734</v>
      </c>
    </row>
    <row r="21" spans="1:3">
      <c r="A21">
        <v>2007</v>
      </c>
      <c r="B21">
        <v>32</v>
      </c>
      <c r="C21">
        <v>27.175000071525599</v>
      </c>
    </row>
    <row r="22" spans="1:3">
      <c r="A22">
        <v>2007</v>
      </c>
      <c r="B22">
        <v>33</v>
      </c>
      <c r="C22">
        <v>75.835000500082998</v>
      </c>
    </row>
    <row r="23" spans="1:3">
      <c r="A23">
        <v>2007</v>
      </c>
      <c r="B23">
        <v>34</v>
      </c>
      <c r="C23">
        <v>580.39800353348301</v>
      </c>
    </row>
    <row r="24" spans="1:3">
      <c r="A24">
        <v>2007</v>
      </c>
      <c r="B24">
        <v>35</v>
      </c>
      <c r="C24">
        <v>1961410.6081066099</v>
      </c>
    </row>
    <row r="25" spans="1:3">
      <c r="A25">
        <v>2007</v>
      </c>
      <c r="B25">
        <v>37</v>
      </c>
      <c r="C25">
        <v>730097.37601900101</v>
      </c>
    </row>
    <row r="26" spans="1:3">
      <c r="A26">
        <v>2007</v>
      </c>
      <c r="B26">
        <v>39</v>
      </c>
      <c r="C26">
        <v>28151.2660045624</v>
      </c>
    </row>
    <row r="27" spans="1:3">
      <c r="A27">
        <v>2007</v>
      </c>
      <c r="B27">
        <v>41</v>
      </c>
      <c r="C27">
        <v>609288.818314314</v>
      </c>
    </row>
    <row r="28" spans="1:3">
      <c r="A28">
        <v>2007</v>
      </c>
      <c r="B28">
        <v>42</v>
      </c>
      <c r="C28">
        <v>57690.328001141497</v>
      </c>
    </row>
    <row r="29" spans="1:3">
      <c r="A29">
        <v>2007</v>
      </c>
      <c r="B29">
        <v>44</v>
      </c>
      <c r="C29">
        <v>104218.774285894</v>
      </c>
    </row>
    <row r="30" spans="1:3">
      <c r="A30">
        <v>2007</v>
      </c>
      <c r="B30">
        <v>45</v>
      </c>
      <c r="C30">
        <v>817452.99997755897</v>
      </c>
    </row>
    <row r="31" spans="1:3">
      <c r="A31">
        <v>2007</v>
      </c>
      <c r="B31">
        <v>46</v>
      </c>
      <c r="C31">
        <v>9450.8179233148694</v>
      </c>
    </row>
    <row r="32" spans="1:3">
      <c r="A32">
        <v>2007</v>
      </c>
      <c r="B32">
        <v>47</v>
      </c>
      <c r="C32">
        <v>46687.4640005529</v>
      </c>
    </row>
    <row r="33" spans="1:3">
      <c r="A33">
        <v>2007</v>
      </c>
      <c r="B33">
        <v>48</v>
      </c>
      <c r="C33">
        <v>586.56300002150203</v>
      </c>
    </row>
    <row r="34" spans="1:3">
      <c r="A34">
        <v>2007</v>
      </c>
      <c r="B34">
        <v>49</v>
      </c>
      <c r="C34">
        <v>26</v>
      </c>
    </row>
    <row r="35" spans="1:3">
      <c r="A35">
        <v>2007</v>
      </c>
      <c r="B35">
        <v>50</v>
      </c>
      <c r="C35">
        <v>9812.1690011024493</v>
      </c>
    </row>
    <row r="36" spans="1:3">
      <c r="A36">
        <v>2007</v>
      </c>
      <c r="B36">
        <v>52</v>
      </c>
      <c r="C36">
        <v>796.930997990072</v>
      </c>
    </row>
    <row r="37" spans="1:3">
      <c r="A37">
        <v>2007</v>
      </c>
      <c r="B37">
        <v>53</v>
      </c>
      <c r="C37">
        <v>177.78200042247801</v>
      </c>
    </row>
    <row r="38" spans="1:3">
      <c r="A38">
        <v>2007</v>
      </c>
      <c r="B38">
        <v>54</v>
      </c>
      <c r="C38">
        <v>3347.7000079155</v>
      </c>
    </row>
    <row r="39" spans="1:3">
      <c r="A39">
        <v>2007</v>
      </c>
      <c r="B39">
        <v>56</v>
      </c>
      <c r="C39">
        <v>37.891999483108499</v>
      </c>
    </row>
    <row r="40" spans="1:3">
      <c r="A40">
        <v>2007</v>
      </c>
      <c r="B40">
        <v>58</v>
      </c>
      <c r="C40">
        <v>581.29098868370102</v>
      </c>
    </row>
    <row r="41" spans="1:3">
      <c r="A41">
        <v>2007</v>
      </c>
      <c r="B41">
        <v>64</v>
      </c>
      <c r="C41">
        <v>12.5649997591972</v>
      </c>
    </row>
    <row r="42" spans="1:3">
      <c r="A42">
        <v>2007</v>
      </c>
      <c r="B42">
        <v>65</v>
      </c>
      <c r="C42">
        <v>6</v>
      </c>
    </row>
    <row r="43" spans="1:3">
      <c r="A43">
        <v>2007</v>
      </c>
      <c r="B43">
        <v>68</v>
      </c>
      <c r="C43">
        <v>184.27399999648301</v>
      </c>
    </row>
    <row r="44" spans="1:3">
      <c r="A44">
        <v>2007</v>
      </c>
      <c r="B44">
        <v>69</v>
      </c>
      <c r="C44">
        <v>12435.057104863199</v>
      </c>
    </row>
    <row r="45" spans="1:3">
      <c r="A45">
        <v>2007</v>
      </c>
      <c r="B45">
        <v>70</v>
      </c>
      <c r="C45">
        <v>68.736999679356799</v>
      </c>
    </row>
    <row r="46" spans="1:3">
      <c r="A46">
        <v>2007</v>
      </c>
      <c r="B46">
        <v>72</v>
      </c>
      <c r="C46">
        <v>87</v>
      </c>
    </row>
    <row r="47" spans="1:3">
      <c r="A47">
        <v>2007</v>
      </c>
      <c r="B47">
        <v>73</v>
      </c>
      <c r="C47">
        <v>7996135.0000062296</v>
      </c>
    </row>
    <row r="48" spans="1:3">
      <c r="A48">
        <v>2007</v>
      </c>
      <c r="B48">
        <v>76</v>
      </c>
      <c r="C48">
        <v>474591.00727784599</v>
      </c>
    </row>
    <row r="49" spans="1:3">
      <c r="A49">
        <v>2007</v>
      </c>
      <c r="B49">
        <v>78</v>
      </c>
      <c r="C49">
        <v>4350.2859804667496</v>
      </c>
    </row>
    <row r="50" spans="1:3">
      <c r="A50">
        <v>2007</v>
      </c>
      <c r="B50">
        <v>79</v>
      </c>
      <c r="C50">
        <v>129.85899989306901</v>
      </c>
    </row>
    <row r="51" spans="1:3">
      <c r="A51">
        <v>2007</v>
      </c>
      <c r="B51">
        <v>80</v>
      </c>
      <c r="C51">
        <v>22.7699999026954</v>
      </c>
    </row>
    <row r="52" spans="1:3">
      <c r="A52">
        <v>2007</v>
      </c>
      <c r="B52">
        <v>81</v>
      </c>
      <c r="C52">
        <v>168.13100019656099</v>
      </c>
    </row>
    <row r="53" spans="1:3">
      <c r="A53">
        <v>2007</v>
      </c>
      <c r="B53">
        <v>84</v>
      </c>
      <c r="C53">
        <v>71445.172007322297</v>
      </c>
    </row>
    <row r="54" spans="1:3">
      <c r="A54">
        <v>2007</v>
      </c>
      <c r="B54">
        <v>86</v>
      </c>
      <c r="C54">
        <v>250.41299988329399</v>
      </c>
    </row>
    <row r="55" spans="1:3">
      <c r="A55">
        <v>2007</v>
      </c>
      <c r="B55">
        <v>88</v>
      </c>
      <c r="C55">
        <v>423</v>
      </c>
    </row>
    <row r="56" spans="1:3">
      <c r="A56">
        <v>2007</v>
      </c>
      <c r="B56">
        <v>89</v>
      </c>
      <c r="C56">
        <v>21.278000057674902</v>
      </c>
    </row>
    <row r="57" spans="1:3">
      <c r="A57">
        <v>2007</v>
      </c>
      <c r="B57">
        <v>90</v>
      </c>
      <c r="C57">
        <v>19145.7559968233</v>
      </c>
    </row>
    <row r="58" spans="1:3">
      <c r="A58">
        <v>2007</v>
      </c>
      <c r="B58">
        <v>91</v>
      </c>
      <c r="C58">
        <v>415</v>
      </c>
    </row>
    <row r="59" spans="1:3">
      <c r="A59">
        <v>2007</v>
      </c>
      <c r="B59">
        <v>94</v>
      </c>
      <c r="C59">
        <v>87462.634008824796</v>
      </c>
    </row>
    <row r="60" spans="1:3">
      <c r="A60">
        <v>2007</v>
      </c>
      <c r="B60">
        <v>96</v>
      </c>
      <c r="C60">
        <v>26.9520000517368</v>
      </c>
    </row>
    <row r="61" spans="1:3">
      <c r="A61">
        <v>2007</v>
      </c>
      <c r="B61">
        <v>97</v>
      </c>
      <c r="C61">
        <v>701.53799724578903</v>
      </c>
    </row>
    <row r="62" spans="1:3">
      <c r="A62">
        <v>2007</v>
      </c>
      <c r="B62">
        <v>101</v>
      </c>
      <c r="C62">
        <v>153.097002029419</v>
      </c>
    </row>
    <row r="63" spans="1:3">
      <c r="A63">
        <v>2007</v>
      </c>
      <c r="B63">
        <v>103</v>
      </c>
      <c r="C63">
        <v>250939.65074276901</v>
      </c>
    </row>
    <row r="64" spans="1:3">
      <c r="A64">
        <v>2007</v>
      </c>
      <c r="B64">
        <v>105</v>
      </c>
      <c r="C64">
        <v>1723008.0000509601</v>
      </c>
    </row>
    <row r="65" spans="1:3">
      <c r="A65">
        <v>2007</v>
      </c>
      <c r="B65">
        <v>107</v>
      </c>
      <c r="C65">
        <v>4203.9520691931202</v>
      </c>
    </row>
    <row r="66" spans="1:3">
      <c r="A66">
        <v>2007</v>
      </c>
      <c r="B66">
        <v>108</v>
      </c>
      <c r="C66">
        <v>45</v>
      </c>
    </row>
    <row r="67" spans="1:3">
      <c r="A67">
        <v>2007</v>
      </c>
      <c r="B67">
        <v>109</v>
      </c>
      <c r="C67">
        <v>7.9790000617504102</v>
      </c>
    </row>
    <row r="68" spans="1:3">
      <c r="A68">
        <v>2007</v>
      </c>
      <c r="B68">
        <v>111</v>
      </c>
      <c r="C68">
        <v>2516366</v>
      </c>
    </row>
    <row r="69" spans="1:3">
      <c r="A69">
        <v>2007</v>
      </c>
      <c r="B69">
        <v>112</v>
      </c>
      <c r="C69">
        <v>9071</v>
      </c>
    </row>
    <row r="70" spans="1:3">
      <c r="A70">
        <v>2007</v>
      </c>
      <c r="B70">
        <v>114</v>
      </c>
      <c r="C70">
        <v>165.52899914979901</v>
      </c>
    </row>
    <row r="71" spans="1:3">
      <c r="A71">
        <v>2007</v>
      </c>
      <c r="B71">
        <v>115</v>
      </c>
      <c r="C71">
        <v>10941.2520184517</v>
      </c>
    </row>
    <row r="72" spans="1:3">
      <c r="A72">
        <v>2007</v>
      </c>
      <c r="B72">
        <v>116</v>
      </c>
      <c r="C72">
        <v>300.77199998498003</v>
      </c>
    </row>
    <row r="73" spans="1:3">
      <c r="A73">
        <v>2007</v>
      </c>
      <c r="B73">
        <v>117</v>
      </c>
      <c r="C73">
        <v>1321.92400655709</v>
      </c>
    </row>
    <row r="74" spans="1:3">
      <c r="A74">
        <v>2007</v>
      </c>
      <c r="B74">
        <v>118</v>
      </c>
      <c r="C74">
        <v>704.55600080639101</v>
      </c>
    </row>
    <row r="75" spans="1:3">
      <c r="A75">
        <v>2007</v>
      </c>
      <c r="B75">
        <v>119</v>
      </c>
      <c r="C75">
        <v>870.93699991702999</v>
      </c>
    </row>
    <row r="76" spans="1:3">
      <c r="A76">
        <v>2007</v>
      </c>
      <c r="B76">
        <v>121</v>
      </c>
      <c r="C76">
        <v>22664.322997279502</v>
      </c>
    </row>
    <row r="77" spans="1:3">
      <c r="A77">
        <v>2007</v>
      </c>
      <c r="B77">
        <v>123</v>
      </c>
      <c r="C77">
        <v>230.81199909746601</v>
      </c>
    </row>
    <row r="78" spans="1:3">
      <c r="A78">
        <v>2007</v>
      </c>
      <c r="B78">
        <v>124</v>
      </c>
      <c r="C78">
        <v>173</v>
      </c>
    </row>
    <row r="79" spans="1:3">
      <c r="A79">
        <v>2007</v>
      </c>
      <c r="B79">
        <v>125</v>
      </c>
      <c r="C79">
        <v>10485.3380224844</v>
      </c>
    </row>
    <row r="80" spans="1:3">
      <c r="A80">
        <v>2007</v>
      </c>
      <c r="B80">
        <v>126</v>
      </c>
      <c r="C80">
        <v>62.905999913811698</v>
      </c>
    </row>
    <row r="81" spans="1:3">
      <c r="A81">
        <v>2007</v>
      </c>
      <c r="B81">
        <v>127</v>
      </c>
      <c r="C81">
        <v>639.02800130844105</v>
      </c>
    </row>
    <row r="82" spans="1:3">
      <c r="A82">
        <v>2007</v>
      </c>
      <c r="B82">
        <v>129</v>
      </c>
      <c r="C82">
        <v>22.263000123202801</v>
      </c>
    </row>
    <row r="83" spans="1:3">
      <c r="A83">
        <v>2007</v>
      </c>
      <c r="B83">
        <v>130</v>
      </c>
      <c r="C83">
        <v>16788.7360191345</v>
      </c>
    </row>
    <row r="84" spans="1:3">
      <c r="A84">
        <v>2007</v>
      </c>
      <c r="B84">
        <v>134</v>
      </c>
      <c r="C84">
        <v>1111.5229972749901</v>
      </c>
    </row>
    <row r="85" spans="1:3">
      <c r="A85">
        <v>2007</v>
      </c>
      <c r="B85">
        <v>135</v>
      </c>
      <c r="C85">
        <v>4851.8329937458002</v>
      </c>
    </row>
    <row r="86" spans="1:3">
      <c r="A86">
        <v>2007</v>
      </c>
      <c r="B86">
        <v>136</v>
      </c>
      <c r="C86">
        <v>125291.405360088</v>
      </c>
    </row>
    <row r="87" spans="1:3">
      <c r="A87">
        <v>2007</v>
      </c>
      <c r="B87">
        <v>138</v>
      </c>
      <c r="C87">
        <v>29607.664995208401</v>
      </c>
    </row>
    <row r="88" spans="1:3">
      <c r="A88">
        <v>2007</v>
      </c>
      <c r="B88">
        <v>139</v>
      </c>
      <c r="C88">
        <v>14532.209184646599</v>
      </c>
    </row>
    <row r="89" spans="1:3">
      <c r="A89">
        <v>2007</v>
      </c>
      <c r="B89">
        <v>141</v>
      </c>
      <c r="C89">
        <v>9882.1127407550794</v>
      </c>
    </row>
    <row r="90" spans="1:3">
      <c r="A90">
        <v>2007</v>
      </c>
      <c r="B90">
        <v>143</v>
      </c>
      <c r="C90">
        <v>8170.8221726417496</v>
      </c>
    </row>
    <row r="91" spans="1:3">
      <c r="A91">
        <v>2007</v>
      </c>
      <c r="B91">
        <v>145</v>
      </c>
      <c r="C91">
        <v>1326116.31700074</v>
      </c>
    </row>
    <row r="92" spans="1:3">
      <c r="A92">
        <v>2007</v>
      </c>
      <c r="B92">
        <v>147</v>
      </c>
      <c r="C92">
        <v>2494.3799887150499</v>
      </c>
    </row>
    <row r="93" spans="1:3">
      <c r="A93">
        <v>2007</v>
      </c>
      <c r="B93">
        <v>148</v>
      </c>
      <c r="C93">
        <v>2297.5589918866799</v>
      </c>
    </row>
    <row r="94" spans="1:3">
      <c r="A94">
        <v>2007</v>
      </c>
      <c r="B94">
        <v>153</v>
      </c>
      <c r="C94">
        <v>259.99300241470303</v>
      </c>
    </row>
    <row r="95" spans="1:3">
      <c r="A95">
        <v>2007</v>
      </c>
      <c r="B95">
        <v>155</v>
      </c>
      <c r="C95">
        <v>1042.1940011978099</v>
      </c>
    </row>
    <row r="96" spans="1:3">
      <c r="A96">
        <v>2007</v>
      </c>
      <c r="B96">
        <v>157</v>
      </c>
      <c r="C96">
        <v>42171.9370031953</v>
      </c>
    </row>
    <row r="97" spans="1:3">
      <c r="A97">
        <v>2007</v>
      </c>
      <c r="B97">
        <v>158</v>
      </c>
      <c r="C97">
        <v>261.04699856787897</v>
      </c>
    </row>
    <row r="98" spans="1:3">
      <c r="A98">
        <v>2007</v>
      </c>
      <c r="B98">
        <v>160</v>
      </c>
      <c r="C98">
        <v>234.709000349045</v>
      </c>
    </row>
    <row r="99" spans="1:3">
      <c r="A99">
        <v>2007</v>
      </c>
      <c r="B99">
        <v>162</v>
      </c>
      <c r="C99">
        <v>9905.1510060057008</v>
      </c>
    </row>
    <row r="100" spans="1:3">
      <c r="A100">
        <v>2007</v>
      </c>
      <c r="B100">
        <v>164</v>
      </c>
      <c r="C100">
        <v>7922.4040203094501</v>
      </c>
    </row>
    <row r="101" spans="1:3">
      <c r="A101">
        <v>2007</v>
      </c>
      <c r="B101">
        <v>166</v>
      </c>
      <c r="C101">
        <v>1608.93199920654</v>
      </c>
    </row>
    <row r="102" spans="1:3">
      <c r="A102">
        <v>2007</v>
      </c>
      <c r="B102">
        <v>168</v>
      </c>
      <c r="C102">
        <v>74.921000952832401</v>
      </c>
    </row>
    <row r="103" spans="1:3">
      <c r="A103">
        <v>2007</v>
      </c>
      <c r="B103">
        <v>169</v>
      </c>
      <c r="C103">
        <v>66.046999856829601</v>
      </c>
    </row>
    <row r="104" spans="1:3">
      <c r="A104">
        <v>2007</v>
      </c>
      <c r="B104">
        <v>170</v>
      </c>
      <c r="C104">
        <v>278.36099880933801</v>
      </c>
    </row>
    <row r="105" spans="1:3">
      <c r="A105">
        <v>2007</v>
      </c>
      <c r="B105">
        <v>171</v>
      </c>
      <c r="C105">
        <v>5</v>
      </c>
    </row>
    <row r="106" spans="1:3">
      <c r="A106">
        <v>2007</v>
      </c>
      <c r="B106">
        <v>174</v>
      </c>
      <c r="C106">
        <v>2168.6319993287302</v>
      </c>
    </row>
    <row r="107" spans="1:3">
      <c r="A107">
        <v>2007</v>
      </c>
      <c r="B107">
        <v>175</v>
      </c>
      <c r="C107">
        <v>67.000001907348604</v>
      </c>
    </row>
    <row r="108" spans="1:3">
      <c r="A108">
        <v>2007</v>
      </c>
      <c r="B108">
        <v>177</v>
      </c>
      <c r="C108">
        <v>6004.7980018463004</v>
      </c>
    </row>
    <row r="109" spans="1:3">
      <c r="A109">
        <v>2007</v>
      </c>
      <c r="B109">
        <v>178</v>
      </c>
      <c r="C109">
        <v>559256.74297107803</v>
      </c>
    </row>
    <row r="110" spans="1:3">
      <c r="A110">
        <v>2007</v>
      </c>
      <c r="B110">
        <v>180</v>
      </c>
      <c r="C110">
        <v>261071.654085346</v>
      </c>
    </row>
    <row r="111" spans="1:3">
      <c r="A111">
        <v>2007</v>
      </c>
      <c r="B111">
        <v>249</v>
      </c>
      <c r="C111">
        <v>19145.7559968233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CropsLU Acres sort by acreage</vt:lpstr>
      <vt:lpstr>CropsLU Acres sort by ID No.  </vt:lpstr>
      <vt:lpstr>Sheet1</vt:lpstr>
      <vt:lpstr>CropLU</vt:lpstr>
      <vt:lpstr>Acres</vt:lpstr>
    </vt:vector>
  </TitlesOfParts>
  <Company>U.S. 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H. Devereux</dc:creator>
  <cp:lastModifiedBy>egiese</cp:lastModifiedBy>
  <dcterms:created xsi:type="dcterms:W3CDTF">2013-12-02T21:06:08Z</dcterms:created>
  <dcterms:modified xsi:type="dcterms:W3CDTF">2014-08-05T14:59:09Z</dcterms:modified>
</cp:coreProperties>
</file>