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sepa-my.sharepoint.com/personal/hughes_eric_epa_gov/Documents/Documents/Agriculture Workgroup/2026-06/"/>
    </mc:Choice>
  </mc:AlternateContent>
  <xr:revisionPtr revIDLastSave="115" documentId="8_{5BB3BDF0-106B-441E-9DE6-E5C448A41345}" xr6:coauthVersionLast="47" xr6:coauthVersionMax="47" xr10:uidLastSave="{A0D927EC-61E9-419B-9557-55B5C430B11F}"/>
  <bookViews>
    <workbookView xWindow="-28920" yWindow="-120" windowWidth="29040" windowHeight="15720" xr2:uid="{00000000-000D-0000-FFFF-FFFF00000000}"/>
  </bookViews>
  <sheets>
    <sheet name="P6 and P7 Ag E3 Assumptions" sheetId="1" r:id="rId1"/>
    <sheet name="DRAFT P7 Ag LU Ac. (2010, 2022)" sheetId="2" r:id="rId2"/>
    <sheet name="Ag LUC BMP Crediting Order" sheetId="3" r:id="rId3"/>
    <sheet name="Riparian Acres - 10, 30, 90m" sheetId="4" r:id="rId4"/>
  </sheets>
  <definedNames>
    <definedName name="__________2000_swm_coseg" localSheetId="0">#REF!</definedName>
    <definedName name="__________2000_swm_coseg">#REF!</definedName>
    <definedName name="__________2000cum_Plus_2001" localSheetId="0">#REF!</definedName>
    <definedName name="__________2000cum_Plus_2001">#REF!</definedName>
    <definedName name="__________2001ProgCum" localSheetId="0">#REF!</definedName>
    <definedName name="__________2001ProgCum">#REF!</definedName>
    <definedName name="_________2000_swm_coseg" localSheetId="0">#REF!</definedName>
    <definedName name="_________2000_swm_coseg">#REF!</definedName>
    <definedName name="_________2000cum_Plus_2001" localSheetId="0">#REF!</definedName>
    <definedName name="_________2000cum_Plus_2001">#REF!</definedName>
    <definedName name="_________2001ProgCum" localSheetId="0">#REF!</definedName>
    <definedName name="_________2001ProgCum">#REF!</definedName>
    <definedName name="________2000_swm_coseg" localSheetId="0">#REF!</definedName>
    <definedName name="________2000_swm_coseg">#REF!</definedName>
    <definedName name="________2000cum_Plus_2001" localSheetId="0">#REF!</definedName>
    <definedName name="________2000cum_Plus_2001">#REF!</definedName>
    <definedName name="________2001ProgCum" localSheetId="0">#REF!</definedName>
    <definedName name="________2001ProgCum">#REF!</definedName>
    <definedName name="_______2000_swm_coseg" localSheetId="0">#REF!</definedName>
    <definedName name="_______2000_swm_coseg">#REF!</definedName>
    <definedName name="_______2000cum_Plus_2001" localSheetId="0">#REF!</definedName>
    <definedName name="_______2000cum_Plus_2001">#REF!</definedName>
    <definedName name="_______2001ProgCum" localSheetId="0">#REF!</definedName>
    <definedName name="_______2001ProgCum">#REF!</definedName>
    <definedName name="______2000_swm_coseg" localSheetId="0">#REF!</definedName>
    <definedName name="______2000_swm_coseg">#REF!</definedName>
    <definedName name="______2000cum_Plus_2001" localSheetId="0">#REF!</definedName>
    <definedName name="______2000cum_Plus_2001">#REF!</definedName>
    <definedName name="______2001ProgCum" localSheetId="0">#REF!</definedName>
    <definedName name="______2001ProgCum">#REF!</definedName>
    <definedName name="_____2000_swm_coseg" localSheetId="0">#REF!</definedName>
    <definedName name="_____2000_swm_coseg">#REF!</definedName>
    <definedName name="_____2000cum_Plus_2001" localSheetId="0">#REF!</definedName>
    <definedName name="_____2000cum_Plus_2001">#REF!</definedName>
    <definedName name="_____2001ProgCum" localSheetId="0">#REF!</definedName>
    <definedName name="_____2001ProgCum">#REF!</definedName>
    <definedName name="____2000_swm_coseg" localSheetId="0">#REF!</definedName>
    <definedName name="____2000_swm_coseg">#REF!</definedName>
    <definedName name="____2000cum_Plus_2001" localSheetId="0">#REF!</definedName>
    <definedName name="____2000cum_Plus_2001">#REF!</definedName>
    <definedName name="____2001ProgCum" localSheetId="0">#REF!</definedName>
    <definedName name="____2001ProgCum">#REF!</definedName>
    <definedName name="___1_2000_swm_coseg" localSheetId="0">#REF!</definedName>
    <definedName name="___1_2000_swm_coseg">#REF!</definedName>
    <definedName name="___2_2000cum_Plus_2001" localSheetId="0">#REF!</definedName>
    <definedName name="___2_2000cum_Plus_2001">#REF!</definedName>
    <definedName name="___2000_swm_coseg" localSheetId="0">#REF!</definedName>
    <definedName name="___2000_swm_coseg">#REF!</definedName>
    <definedName name="___2000cum_Plus_2001" localSheetId="0">#REF!</definedName>
    <definedName name="___2000cum_Plus_2001">#REF!</definedName>
    <definedName name="___2001ProgCum" localSheetId="0">#REF!</definedName>
    <definedName name="___2001ProgCum">#REF!</definedName>
    <definedName name="___3_2001ProgCum" localSheetId="0">#REF!</definedName>
    <definedName name="___3_2001ProgCum">#REF!</definedName>
    <definedName name="__1_2000_swm_coseg" localSheetId="0">#REF!</definedName>
    <definedName name="__1_2000_swm_coseg">#REF!</definedName>
    <definedName name="__2_2000cum_Plus_2001" localSheetId="0">#REF!</definedName>
    <definedName name="__2_2000cum_Plus_2001">#REF!</definedName>
    <definedName name="__2000_swm_coseg" localSheetId="0">#REF!</definedName>
    <definedName name="__2000_swm_coseg">#REF!</definedName>
    <definedName name="__2000cum_Plus_2001" localSheetId="0">#REF!</definedName>
    <definedName name="__2000cum_Plus_2001">#REF!</definedName>
    <definedName name="__2001ProgCum" localSheetId="0">#REF!</definedName>
    <definedName name="__2001ProgCum">#REF!</definedName>
    <definedName name="__3_2001ProgCum" localSheetId="0">#REF!</definedName>
    <definedName name="__3_2001ProgCum">#REF!</definedName>
    <definedName name="_000_coseg_ag_no_CT_" localSheetId="0">#REF!</definedName>
    <definedName name="_000_coseg_ag_no_CT_">#REF!</definedName>
    <definedName name="_1_2000_swm_coseg" localSheetId="0">#REF!</definedName>
    <definedName name="_1_2000_swm_coseg">#REF!</definedName>
    <definedName name="_2_2000_swm_coseg" localSheetId="0">#REF!</definedName>
    <definedName name="_2_2000_swm_coseg">#REF!</definedName>
    <definedName name="_2_2000cum_Plus_2001" localSheetId="0">#REF!</definedName>
    <definedName name="_2_2000cum_Plus_2001">#REF!</definedName>
    <definedName name="_2000_swm_coseg" localSheetId="0">#REF!</definedName>
    <definedName name="_2000_swm_coseg">#REF!</definedName>
    <definedName name="_2000cum_Plus_2001" localSheetId="0">#REF!</definedName>
    <definedName name="_2000cum_Plus_2001">#REF!</definedName>
    <definedName name="_2001ProgCum" localSheetId="0">#REF!</definedName>
    <definedName name="_2001ProgCum">#REF!</definedName>
    <definedName name="_3_2001ProgCum" localSheetId="0">#REF!</definedName>
    <definedName name="_3_2001ProgCum">#REF!</definedName>
    <definedName name="_4_2000cum_Plus_2001" localSheetId="0">#REF!</definedName>
    <definedName name="_4_2000cum_Plus_2001">#REF!</definedName>
    <definedName name="_592_coseg" localSheetId="0">#REF!</definedName>
    <definedName name="_592_coseg">#REF!</definedName>
    <definedName name="_6_2001ProgCum" localSheetId="0">#REF!</definedName>
    <definedName name="_6_2001ProgCum">#REF!</definedName>
    <definedName name="_993_coseg" localSheetId="0">#REF!</definedName>
    <definedName name="_993_coseg">#REF!</definedName>
    <definedName name="_994_coseg" localSheetId="0">#REF!</definedName>
    <definedName name="_994_coseg">#REF!</definedName>
    <definedName name="_995_coseg" localSheetId="0">#REF!</definedName>
    <definedName name="_995_coseg">#REF!</definedName>
    <definedName name="_996_coseg" localSheetId="0">#REF!</definedName>
    <definedName name="_996_coseg">#REF!</definedName>
    <definedName name="_997_coseg" localSheetId="0">#REF!</definedName>
    <definedName name="_997_coseg">#REF!</definedName>
    <definedName name="_998_coseg" localSheetId="0">#REF!</definedName>
    <definedName name="_998_coseg">#REF!</definedName>
    <definedName name="_999_coseg_ag_1998_CT_" localSheetId="0">#REF!</definedName>
    <definedName name="_999_coseg_ag_1998_CT_">#REF!</definedName>
    <definedName name="_xlnm._FilterDatabase" localSheetId="0" hidden="1">'P6 and P7 Ag E3 Assumptions'!#REF!</definedName>
    <definedName name="acres_per_hectare">2.471</definedName>
    <definedName name="AREAofCOSEGTSB03" localSheetId="0">#REF!</definedName>
    <definedName name="AREAofCOSEGTSB03">#REF!</definedName>
    <definedName name="assembled_costs" localSheetId="0">#REF!</definedName>
    <definedName name="assembled_costs">#REF!</definedName>
    <definedName name="assembled_costs_w_hdr" localSheetId="0">OFFSET(#REF!,-1,0,ROWS(#REF!)+1)</definedName>
    <definedName name="assembled_costs_w_hdr">OFFSET(assembled_costs,-1,0,ROWS(assembled_costs)+1)</definedName>
    <definedName name="assembled_practices" localSheetId="0">OFFSET(#REF!,0,2,ROWS(#REF!),1)</definedName>
    <definedName name="assembled_practices">OFFSET(assembled_costs,0,2,ROWS(assembled_costs),1)</definedName>
    <definedName name="assembled_sectors" localSheetId="0">OFFSET(#REF!,0,1,ROWS(#REF!),1)</definedName>
    <definedName name="assembled_sectors">OFFSET(assembled_costs,0,1,ROWS(assembled_costs),1)</definedName>
    <definedName name="assembled_states" localSheetId="0">OFFSET(#REF!,0,0,ROWS(#REF!),1)</definedName>
    <definedName name="assembled_states">OFFSET(assembled_costs,0,0,ROWS(assembled_costs),1)</definedName>
    <definedName name="BMP_details" localSheetId="0">#REF!</definedName>
    <definedName name="BMP_details">#REF!</definedName>
    <definedName name="CBP" localSheetId="0">#REF!</definedName>
    <definedName name="CBP">#REF!</definedName>
    <definedName name="County_Sum" localSheetId="0">#REF!</definedName>
    <definedName name="County_Sum">#REF!</definedName>
    <definedName name="_xlnm.Database" localSheetId="0">#REF!</definedName>
    <definedName name="_xlnm.Database">#REF!</definedName>
    <definedName name="Database_x" localSheetId="0">#REF!</definedName>
    <definedName name="Database_x">#REF!</definedName>
    <definedName name="_xlnm.Extract" localSheetId="0">'P6 and P7 Ag E3 Assumptions'!#REF!</definedName>
    <definedName name="_xlnm.Extract">#REF!</definedName>
    <definedName name="loadings" localSheetId="0">#REF!</definedName>
    <definedName name="loadings">#REF!</definedName>
    <definedName name="MDATA4_OUT" localSheetId="0">#REF!</definedName>
    <definedName name="MDATA4_OUT">#REF!</definedName>
    <definedName name="point_source" localSheetId="0">#REF!</definedName>
    <definedName name="point_source">#REF!</definedName>
    <definedName name="_xlnm.Print_Area" localSheetId="0">'P6 and P7 Ag E3 Assumptions'!#REF!</definedName>
    <definedName name="qry_DEtsb" localSheetId="0">#REF!</definedName>
    <definedName name="qry_DEtsb">#REF!</definedName>
    <definedName name="Query2" localSheetId="0">#REF!</definedName>
    <definedName name="Query2">#REF!</definedName>
    <definedName name="rr" localSheetId="0">#REF!</definedName>
    <definedName name="rr">#REF!</definedName>
    <definedName name="sqryCalc_CoSeg99_Population" localSheetId="0">#REF!</definedName>
    <definedName name="sqryCalc_CoSeg99_Population">#REF!</definedName>
    <definedName name="TAB_P5LRSEG_ATTR" localSheetId="0">#REF!</definedName>
    <definedName name="TAB_P5LRSEG_ATTR">#REF!</definedName>
    <definedName name="TSB03basins" localSheetId="0">#REF!</definedName>
    <definedName name="TSB03basins">#REF!</definedName>
    <definedName name="tt" localSheetId="0">#REF!</definedName>
    <definedName name="tt">#REF!</definedName>
    <definedName name="urban_inflation" localSheetId="0">#REF!</definedName>
    <definedName name="urban_inflation">#REF!</definedName>
    <definedName name="uuyyy" localSheetId="0">#REF!</definedName>
    <definedName name="uu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4" l="1"/>
  <c r="U4" i="4"/>
  <c r="U5" i="4"/>
  <c r="U6" i="4"/>
  <c r="U7" i="4"/>
  <c r="U8" i="4"/>
  <c r="U9" i="4"/>
  <c r="C10" i="4"/>
  <c r="D10" i="4"/>
  <c r="E10" i="4"/>
  <c r="F10" i="4"/>
  <c r="G10" i="4"/>
  <c r="H10" i="4"/>
  <c r="I10" i="4"/>
  <c r="J10" i="4"/>
  <c r="K10" i="4"/>
  <c r="L10" i="4"/>
  <c r="M10" i="4"/>
  <c r="N10" i="4"/>
  <c r="O10" i="4"/>
  <c r="P10" i="4"/>
  <c r="Q10" i="4"/>
  <c r="R10" i="4"/>
  <c r="S10" i="4"/>
  <c r="S12" i="4" s="1"/>
  <c r="T10" i="4"/>
  <c r="U16" i="4"/>
  <c r="U17" i="4"/>
  <c r="U18" i="4"/>
  <c r="U19" i="4"/>
  <c r="U20" i="4"/>
  <c r="U21" i="4"/>
  <c r="U22" i="4"/>
  <c r="C23" i="4"/>
  <c r="D23" i="4"/>
  <c r="E23" i="4"/>
  <c r="F23" i="4"/>
  <c r="G23" i="4"/>
  <c r="H23" i="4"/>
  <c r="I23" i="4"/>
  <c r="J23" i="4"/>
  <c r="K23" i="4"/>
  <c r="L23" i="4"/>
  <c r="M23" i="4"/>
  <c r="N23" i="4"/>
  <c r="O23" i="4"/>
  <c r="P23" i="4"/>
  <c r="Q23" i="4"/>
  <c r="R23" i="4"/>
  <c r="S23" i="4"/>
  <c r="T23" i="4"/>
  <c r="U28" i="4"/>
  <c r="U29" i="4"/>
  <c r="U30" i="4"/>
  <c r="U31" i="4"/>
  <c r="U32" i="4"/>
  <c r="U33" i="4"/>
  <c r="U34" i="4"/>
  <c r="C35" i="4"/>
  <c r="D35" i="4"/>
  <c r="E35" i="4"/>
  <c r="F35" i="4"/>
  <c r="G35" i="4"/>
  <c r="H35" i="4"/>
  <c r="I35" i="4"/>
  <c r="J35" i="4"/>
  <c r="K35" i="4"/>
  <c r="L35" i="4"/>
  <c r="M35" i="4"/>
  <c r="N35" i="4"/>
  <c r="O35" i="4"/>
  <c r="P35" i="4"/>
  <c r="Q35" i="4"/>
  <c r="R35" i="4"/>
  <c r="S35" i="4"/>
  <c r="T35" i="4"/>
  <c r="U23" i="4" l="1"/>
  <c r="U35" i="4"/>
  <c r="C36" i="4" s="1"/>
  <c r="C24" i="4"/>
  <c r="K24" i="4"/>
  <c r="S13" i="4"/>
  <c r="U10" i="4"/>
  <c r="C11" i="4" s="1"/>
  <c r="R11" i="4"/>
  <c r="H11" i="4"/>
  <c r="F11" i="4"/>
  <c r="K11" i="4"/>
  <c r="P11" i="4"/>
  <c r="N11" i="4"/>
  <c r="L11" i="4"/>
  <c r="K36" i="4" l="1"/>
  <c r="I11" i="4"/>
  <c r="S11" i="4"/>
  <c r="G11" i="4"/>
  <c r="Q11" i="4"/>
  <c r="E11" i="4"/>
  <c r="O11" i="4"/>
  <c r="D11" i="4"/>
  <c r="J11" i="4"/>
  <c r="T11" i="4"/>
  <c r="M11" i="4"/>
</calcChain>
</file>

<file path=xl/sharedStrings.xml><?xml version="1.0" encoding="utf-8"?>
<sst xmlns="http://schemas.openxmlformats.org/spreadsheetml/2006/main" count="496" uniqueCount="320">
  <si>
    <t>Phase 6 BMP</t>
  </si>
  <si>
    <t>Nutrient Management Core N, Nutrient Management Core P</t>
  </si>
  <si>
    <t>Tillage Management-Continuous High Residue</t>
  </si>
  <si>
    <t>CoverCrop</t>
  </si>
  <si>
    <t>Cover Crop</t>
  </si>
  <si>
    <t>ComCovCrop</t>
  </si>
  <si>
    <t>Commodity Cover Crop</t>
  </si>
  <si>
    <t>Off Stream Watering Without Fencing</t>
  </si>
  <si>
    <t>Prescribed Grazing</t>
  </si>
  <si>
    <t>Horse Pasture Management</t>
  </si>
  <si>
    <t>Forest Buffer</t>
  </si>
  <si>
    <t>Forest Buffer-Streamside with Exclusion Fencing</t>
  </si>
  <si>
    <t>Forest Buffer-Narrow with Exclusion Fencing</t>
  </si>
  <si>
    <t>Forest Buffer-Narrow</t>
  </si>
  <si>
    <t>Grass Buffer</t>
  </si>
  <si>
    <t>Grass Buffer-Streamside with Exclusion Fencing</t>
  </si>
  <si>
    <t>Grass Buffer-Narrow with Exclusion Fencing</t>
  </si>
  <si>
    <t>Grass Buffer - Narrow</t>
  </si>
  <si>
    <t>Wetland Restoration</t>
  </si>
  <si>
    <t>Land Retirement to Ag Open Space and to Pasture</t>
  </si>
  <si>
    <t>Tree Planting</t>
  </si>
  <si>
    <t>Alternative Crops</t>
  </si>
  <si>
    <t>Soil Conservation and Water Quality Plans</t>
  </si>
  <si>
    <t>Water Control Structures</t>
  </si>
  <si>
    <t>Irrigation Water Capture Reuse</t>
  </si>
  <si>
    <t>Sorbing Materials in Ag Ditches</t>
  </si>
  <si>
    <t>Livestock Waste Management Systems</t>
  </si>
  <si>
    <t>Poultry Waste Management Systems</t>
  </si>
  <si>
    <t>Animal Waste Management System</t>
  </si>
  <si>
    <t>Animal Waste Management Systems</t>
  </si>
  <si>
    <t>Mortality Composters</t>
  </si>
  <si>
    <t>Barnyard Runoff Control</t>
  </si>
  <si>
    <t>Loafing Lot Management</t>
  </si>
  <si>
    <t>Manure Transport</t>
  </si>
  <si>
    <t>Manure Treatment Slow Pyrolysis</t>
  </si>
  <si>
    <t>Manure Treatment Forced Aeration</t>
  </si>
  <si>
    <t>Manure Compost Forced Aeration High CN</t>
  </si>
  <si>
    <t>Manure Compost Forced Aeration Low CN</t>
  </si>
  <si>
    <t>Manure Compost Turned Pile Windrow</t>
  </si>
  <si>
    <t>Manure Compost Turned Pile Windrow High CN</t>
  </si>
  <si>
    <t>Manure Compost Turned Pile Windrow LowCN</t>
  </si>
  <si>
    <t>Manure Compost Static Pile Windrow</t>
  </si>
  <si>
    <t>Manure Compost Static Pile Windrow High CN</t>
  </si>
  <si>
    <t>Manure Compost Static Pile Windrow Low CN</t>
  </si>
  <si>
    <t>Manure Treatment Direct Monitor</t>
  </si>
  <si>
    <t>Manure Treatment Fast Pyrolysis</t>
  </si>
  <si>
    <t>Manure Treatment Low Heat Gasification</t>
  </si>
  <si>
    <t>Manure Treatment High Heat Gasification</t>
  </si>
  <si>
    <t>Manure Treatment Combustion</t>
  </si>
  <si>
    <t>Manure Treatment High Heat Combustion</t>
  </si>
  <si>
    <t>Manure Treatment Rotating Bin</t>
  </si>
  <si>
    <t>Manure Treatment Rotating Bin High CN</t>
  </si>
  <si>
    <t>Manure Treatment Rotating Bin Low CN</t>
  </si>
  <si>
    <t>100% of Dairy @ TN = 24% reduction</t>
  </si>
  <si>
    <t>100% of Dairy @ TP = 28% reduction</t>
  </si>
  <si>
    <t>Poultry Litter Amendments (alum, for example)</t>
  </si>
  <si>
    <t>Biofilters and Lagoon Covers</t>
  </si>
  <si>
    <t>Precision Intensive Rotational</t>
  </si>
  <si>
    <t>100% of row crops and high input speciality crops; excludes mushroom, greenhouse, and container nursery</t>
  </si>
  <si>
    <t>Manure Injection</t>
  </si>
  <si>
    <t>NM Supplemental: N and P Placement, N and P Rate, N and P Timing</t>
  </si>
  <si>
    <t>0%; domain of total pasture acres undetermined</t>
  </si>
  <si>
    <t>100%; includes PIRG acres</t>
  </si>
  <si>
    <t>Dairy Precision Feeding and/or Forage Management N</t>
  </si>
  <si>
    <t>Dairy Precision Feeding and/or Forage Management P</t>
  </si>
  <si>
    <t>100% of row crops (excluding corn silage and soybeans), and low input speciality crops</t>
  </si>
  <si>
    <t>Tillage Management-Conservation Tillage</t>
  </si>
  <si>
    <t xml:space="preserve">100% of select high input speciality crops including potatoes, peanuts, tobacco; excludes mushrooms, greenhouse and container nursery   </t>
  </si>
  <si>
    <t xml:space="preserve">100% of select row crops including corn silage and soybeans, and high input speciality crops; excludes mushrooms, greenhouse and container nursery </t>
  </si>
  <si>
    <t xml:space="preserve">1% of row crop </t>
  </si>
  <si>
    <t>1% of available crops and pasture</t>
  </si>
  <si>
    <t>Non-Ubran Stream Restoration</t>
  </si>
  <si>
    <t>0%, represened by poultry littter nutrient projected trends</t>
  </si>
  <si>
    <t>Poultry Litter N Nutrient Trends</t>
  </si>
  <si>
    <t>Swine Manure N Nutreint Trends</t>
  </si>
  <si>
    <t>Swine Manure P Nutreint Trends</t>
  </si>
  <si>
    <t>Poultry Litter P Nutrient Trends</t>
  </si>
  <si>
    <t>100%, based on PLS Report Nutrient Trends</t>
  </si>
  <si>
    <t xml:space="preserve">100%, based on Swine Manure Nutrient Characterization Project </t>
  </si>
  <si>
    <t>May consider this if we can determine domain</t>
  </si>
  <si>
    <t>0%, no BMP Panel Recommendations</t>
  </si>
  <si>
    <t>Manure Incorporation; Low Disturbance</t>
  </si>
  <si>
    <t>Manure Incorporation;  High Disturbance</t>
  </si>
  <si>
    <t>0%, no domain acres reported</t>
  </si>
  <si>
    <t xml:space="preserve">0%, domain applies to lower Delmarva only </t>
  </si>
  <si>
    <t xml:space="preserve">100% of Dairy and Swine, exclues manure storage for dry manure/stackable manure </t>
  </si>
  <si>
    <t>Tillage Management-Low Residue Tilage</t>
  </si>
  <si>
    <t>100% of all available agricultural landuses</t>
  </si>
  <si>
    <t>19% of row crops; associated with small-grain production; normal = planted 2 weeks prior to average frost date</t>
  </si>
  <si>
    <t>Cover Crop Composite</t>
  </si>
  <si>
    <t>100% of all available livestock pasture</t>
  </si>
  <si>
    <t>Pasture Management Composite</t>
  </si>
  <si>
    <t xml:space="preserve">Pasture land within 30m of all streams and rivers that's unbuffered - from high-resolution land cover (originally 5% of pasture for Phase6, 10% for Phase5) </t>
  </si>
  <si>
    <t>Crop land within 30m of all streams and rivers that's unbuffered - from high-resolution land cover (originally 6% of cropland for Phase6, 15% for Phase5)</t>
  </si>
  <si>
    <t>7% of available crops and pasture</t>
  </si>
  <si>
    <t>100% over all available agricultural land uses</t>
  </si>
  <si>
    <t>Will be added based on excess of crop goal; Includes benefits of Manure Treatment Technologies</t>
  </si>
  <si>
    <t>100% of all animal production areas</t>
  </si>
  <si>
    <t>100% of all livestock production areas</t>
  </si>
  <si>
    <t>100% of all poultry production areas</t>
  </si>
  <si>
    <t>100% of beef and dairy facilities</t>
  </si>
  <si>
    <t>Shoreline Erosion Control</t>
  </si>
  <si>
    <t>Phase 7 BMP</t>
  </si>
  <si>
    <t>Agricultural Stormwater Management</t>
  </si>
  <si>
    <t>Alley Cropping</t>
  </si>
  <si>
    <t>Silvopasture</t>
  </si>
  <si>
    <t>Animal Mortality (Incineration/Rendering = highest efficiency)</t>
  </si>
  <si>
    <t>P6 E3</t>
  </si>
  <si>
    <t>Wetland Creation (floodplain/headwater)</t>
  </si>
  <si>
    <t>Wetland Restoration (floodplain/headwater)</t>
  </si>
  <si>
    <t>Ag Ditch Management Composite</t>
  </si>
  <si>
    <t>Blind Inlets (w/ P-sorbing = highest efficiency)</t>
  </si>
  <si>
    <t>15% of low-order agriculture stream miles are restored @ twice the default Stream Restoration value; Stream miles from Chesapeake Conservancy synthetic data layer at lower order than National Hydrography Dataset (NHD)</t>
  </si>
  <si>
    <t>Any practice along agriculturally-dominated tidal shorelines that prevents and/or reduces tidal sediments to the Bay; Shoreline practices can include living shorelines, revetments and/or breakwater systems and bulkheads and seawalls; Using new buffer data set of buffered:unbuffered shoreline to define domain</t>
  </si>
  <si>
    <t>Nutrient Application Management Supplemental (N and P Placement, Rate, Timing)</t>
  </si>
  <si>
    <t>Nutrient Application Management Core N and P</t>
  </si>
  <si>
    <t>61% of row crops; not associated with small-grain production and high input specialty (excludes mushroom, greenhouse and container nursery); early, drilled, rye
20% of row crops; early, aerial-seeded, rye
Exception for NY and PA Growth Region 1 = 81% traditional Cover Crop early, aerial-seeded, rye + 19% Commodity normal = planted 2 weeks prior to average frost date</t>
  </si>
  <si>
    <t>Narrow Forest Buffers</t>
  </si>
  <si>
    <t>Forest Buffers</t>
  </si>
  <si>
    <t>Forest Buffers on Fenced Pasture Corridor</t>
  </si>
  <si>
    <t>Narrow Forest Buffers on Fenced Pasture Corridor</t>
  </si>
  <si>
    <t>All dry manure from poultry, beef, horses, sheep, and goats on crops that receive manure, excluding crops w/ manure injection
Split between acres with injection vs incorporation is the proportion of liquid-to-dry manure nutrients applied to crops, e.g., dairy+swine vs poultry+beef+horses+etc 
Combined with low-residue tillage and conservation-tillage, not high-residue tillage</t>
  </si>
  <si>
    <t xml:space="preserve">Manure Injection
</t>
  </si>
  <si>
    <t>All liquid manure from dairy &amp; swine on crops that receive manure, excluding crops w/ manure incorporation
Split between acres with injection vs incorporation is the proportion of liquid-to-dry manure nutrients applied to crops, e.g., dairy+swine vs poultry+beef+horses+etc 
Combined with high-residue tillage management</t>
  </si>
  <si>
    <t>Narrow Grass Buffers</t>
  </si>
  <si>
    <t>Grass Buffers</t>
  </si>
  <si>
    <t>Grass Buffers on Fenced Pasture Corridor</t>
  </si>
  <si>
    <t>Narrow Grass Buffers on Fenced Pasture Corridor</t>
  </si>
  <si>
    <t>Specify percentages for pasture high vs pasture, hay high vs leguminous/other hay</t>
  </si>
  <si>
    <t>Zero to Low Residue (Conventional Tillage)</t>
  </si>
  <si>
    <t>Percentages should be related to total cropland instead of an undefined area associated with small grain production</t>
  </si>
  <si>
    <t>Denitrifying Bioreactors (monitored/unmonitored)</t>
  </si>
  <si>
    <t>Drainage Water Management</t>
  </si>
  <si>
    <t>P-removal Systems (monitored/unmonitored)</t>
  </si>
  <si>
    <t>Saturated Buffers</t>
  </si>
  <si>
    <t>Are low order streams simulated or just accounted for via transport factors?</t>
  </si>
  <si>
    <t>P6 assumption is confusing. Not at all clear as to what is meant in relation to reporting since P6 calibration. VA has reported considerable shoreline BMPs. Are percentages of total shoreline or available untreated area?</t>
  </si>
  <si>
    <t>Any excess litter or all manures? Not sure liquid manure should be included here</t>
  </si>
  <si>
    <t>DE</t>
  </si>
  <si>
    <t>Cropland</t>
  </si>
  <si>
    <t xml:space="preserve">               406,008 </t>
  </si>
  <si>
    <t>Feed Space</t>
  </si>
  <si>
    <t xml:space="preserve">                          903 </t>
  </si>
  <si>
    <t>Pasture and Hay</t>
  </si>
  <si>
    <t xml:space="preserve">                  24,098 </t>
  </si>
  <si>
    <t>MD</t>
  </si>
  <si>
    <t xml:space="preserve">          1,138,625 </t>
  </si>
  <si>
    <t xml:space="preserve">                     2,085 </t>
  </si>
  <si>
    <t xml:space="preserve">               391,410 </t>
  </si>
  <si>
    <t>NY</t>
  </si>
  <si>
    <t xml:space="preserve">               705,253 </t>
  </si>
  <si>
    <t xml:space="preserve">                     1,858 </t>
  </si>
  <si>
    <t xml:space="preserve">          1,443,238 </t>
  </si>
  <si>
    <t>PA</t>
  </si>
  <si>
    <t xml:space="preserve">          1,918,903 </t>
  </si>
  <si>
    <t xml:space="preserve">                     6,429 </t>
  </si>
  <si>
    <t xml:space="preserve">          1,823,969 </t>
  </si>
  <si>
    <t>VA</t>
  </si>
  <si>
    <t xml:space="preserve">               994,991 </t>
  </si>
  <si>
    <t xml:space="preserve">                     4,242 </t>
  </si>
  <si>
    <t xml:space="preserve">          1,718,556 </t>
  </si>
  <si>
    <t>WV</t>
  </si>
  <si>
    <t xml:space="preserve">                  57,496 </t>
  </si>
  <si>
    <t xml:space="preserve">                          786 </t>
  </si>
  <si>
    <t xml:space="preserve">               368,889 </t>
  </si>
  <si>
    <t xml:space="preserve">               394,051 </t>
  </si>
  <si>
    <t xml:space="preserve">                          876 </t>
  </si>
  <si>
    <t xml:space="preserve">                  17,339 </t>
  </si>
  <si>
    <t xml:space="preserve">          1,133,087 </t>
  </si>
  <si>
    <t xml:space="preserve">                     1,884 </t>
  </si>
  <si>
    <t xml:space="preserve">               348,255 </t>
  </si>
  <si>
    <t xml:space="preserve">               642,216 </t>
  </si>
  <si>
    <t xml:space="preserve">                     1,810 </t>
  </si>
  <si>
    <t xml:space="preserve">          1,466,138 </t>
  </si>
  <si>
    <t xml:space="preserve">          1,970,737 </t>
  </si>
  <si>
    <t xml:space="preserve">                     6,335 </t>
  </si>
  <si>
    <t xml:space="preserve">          1,707,701 </t>
  </si>
  <si>
    <t xml:space="preserve">          1,021,061 </t>
  </si>
  <si>
    <t xml:space="preserve">                     3,827 </t>
  </si>
  <si>
    <t xml:space="preserve">          1,629,293 </t>
  </si>
  <si>
    <t xml:space="preserve">                  60,188 </t>
  </si>
  <si>
    <t xml:space="preserve">                          713 </t>
  </si>
  <si>
    <t xml:space="preserve">               360,102 </t>
  </si>
  <si>
    <t>Jurisdiction</t>
  </si>
  <si>
    <t>LU</t>
  </si>
  <si>
    <t>DRAFT P7 PRE-BMP AG LAND USE, 2010 vs 2022 - SUBJECT TO CHANGE</t>
  </si>
  <si>
    <t>2010 Acres</t>
  </si>
  <si>
    <t>2022 Acres</t>
  </si>
  <si>
    <t xml:space="preserve">BMP Crediting order for Ag land use change BMPs </t>
  </si>
  <si>
    <t>1 Forest Buffers Access Area</t>
  </si>
  <si>
    <t>2 Grass Buffers on Access Area</t>
  </si>
  <si>
    <t>3 Narrow Forest Buffer Access Area</t>
  </si>
  <si>
    <t>4 Narrow Grass Buffer Access Area</t>
  </si>
  <si>
    <t>5 Forest Buffers</t>
  </si>
  <si>
    <t>6 Narrow Forest Buffer</t>
  </si>
  <si>
    <t>7 Wetland Restoration Floodplain</t>
  </si>
  <si>
    <t>8 Wetland Restoration Headwater</t>
  </si>
  <si>
    <t>9 Wetland Creation Floodplain</t>
  </si>
  <si>
    <t>10 Wetland Creation Headwater</t>
  </si>
  <si>
    <t>11 Land Retirement to Pasture</t>
  </si>
  <si>
    <t>12 Land Retirement to Ag Open Space</t>
  </si>
  <si>
    <t>13 Grass Buffers</t>
  </si>
  <si>
    <t>14 Narrow Grass Buffer</t>
  </si>
  <si>
    <t>15 Tree Planting</t>
  </si>
  <si>
    <t>16 Carbon Sequestration/Alternative Crops</t>
  </si>
  <si>
    <t>17 Saturated Buffers</t>
  </si>
  <si>
    <t>Total</t>
  </si>
  <si>
    <t>West Virginia</t>
  </si>
  <si>
    <t>Virginia</t>
  </si>
  <si>
    <t>Pennsylvania</t>
  </si>
  <si>
    <t>New York</t>
  </si>
  <si>
    <t>Maryland</t>
  </si>
  <si>
    <t>Washington, D.C.</t>
  </si>
  <si>
    <t>Delaware</t>
  </si>
  <si>
    <t>WATR</t>
  </si>
  <si>
    <t>TURF</t>
  </si>
  <si>
    <t>TERW</t>
  </si>
  <si>
    <t>TDLW</t>
  </si>
  <si>
    <t>TCTG</t>
  </si>
  <si>
    <t>TCIS</t>
  </si>
  <si>
    <t>ROAD</t>
  </si>
  <si>
    <t>RIVW</t>
  </si>
  <si>
    <t>PDEV</t>
  </si>
  <si>
    <t>PAST</t>
  </si>
  <si>
    <t>NATS</t>
  </si>
  <si>
    <t>IMPS</t>
  </si>
  <si>
    <t>IMPO</t>
  </si>
  <si>
    <t>HARF</t>
  </si>
  <si>
    <t>FORO</t>
  </si>
  <si>
    <t>FORE</t>
  </si>
  <si>
    <t>EXTR</t>
  </si>
  <si>
    <t>CROP</t>
  </si>
  <si>
    <t>FIPS</t>
  </si>
  <si>
    <t>State</t>
  </si>
  <si>
    <t>18 General land use classes (2021/22, acres)</t>
  </si>
  <si>
    <t>300-foot (90m)</t>
  </si>
  <si>
    <t>100-foot (30m)</t>
  </si>
  <si>
    <t>50% riparian turf</t>
  </si>
  <si>
    <t>10% riparian turf</t>
  </si>
  <si>
    <t>% of riparian area</t>
  </si>
  <si>
    <t>35-foot (10m)</t>
  </si>
  <si>
    <t xml:space="preserve"> Proposed P7 E3 Assumptions/Justification</t>
  </si>
  <si>
    <t>Comments to Address</t>
  </si>
  <si>
    <r>
      <t>Prescribed Grazing</t>
    </r>
    <r>
      <rPr>
        <sz val="10"/>
        <color rgb="FF0070C0"/>
        <rFont val="Arial"/>
        <family val="2"/>
      </rPr>
      <t>/Precision Intensive Rotational Grazing</t>
    </r>
  </si>
  <si>
    <t>Default for E3 will remain standard-width, not narrow, buffers. Eliminate</t>
  </si>
  <si>
    <t>Do not include in P7 E3 [VA; MD]</t>
  </si>
  <si>
    <t>Not necessary for P7 E3 [VA; MD]</t>
  </si>
  <si>
    <t>Eliminate; Currently has effectively zero reduction benefit suggest avoiding BMPs that are rarely implemented (no reported records) or have low reduction benefit for proposed E3 scenario recommendations [VA]</t>
  </si>
  <si>
    <t>Riparian land area (acres; sum all 18 LU classes)</t>
  </si>
  <si>
    <t>100% would assume all streamside pastures have exclusion buffers [VA]
OSW would not be 100% of pasture, it would be the % remaining unfenced. OSW and exclusion fencing are inversely related [MD]</t>
  </si>
  <si>
    <t>Small acreage in MD; would crosswalk to tree planting</t>
  </si>
  <si>
    <t>Split acreage with forest buffers on fenced pasture</t>
  </si>
  <si>
    <t>Split acreage with forest buffers</t>
  </si>
  <si>
    <t>Decrease from 100% to enable increase in grass buffers
Forest buffers are unpopular with many cropland farmers because of the tree line effect forest have on the edge of fields used for crop production. This is less of an issue on pasture. However, many pasture farmers complain about tree/limb fall damaging fences resulting in higher maintenance as compared to a grass buffer</t>
  </si>
  <si>
    <t>Decrease from 100% to enable increase in grass buffers
Suggest looking at available GIS data created or under development to provide estimates of potenitally bufferable acres by Ag LU then use that to estimate percentages of total available post LU change BMP applications</t>
  </si>
  <si>
    <t>ASWM can be placed on top of both BRC and LLM</t>
  </si>
  <si>
    <t>What percentage of FEED acres is the loafing lot versus other areas of the overall production area? Or is this applied to only the beef and dairy portion of total feed space by some state?
BRC and LLM are mutually exclusive</t>
  </si>
  <si>
    <t>CAST BMP includes Animal Trails and Walkways, Barnyard Clean Water Diversions IR, Barnyard Runoff Controls, Roof runoff management, Roof Runoff Structure, and Wastewater Treatment Strip. Are these exclusive to beef and dairy?
BRC and LLM are mutually exclusive</t>
  </si>
  <si>
    <t>What are we assuming for double crop bean acres with late harvest for good CC establishment? [MD]
We need to understand what percentage of total cropland associated with small grain production is assumed
Consider seed availablility and added equipment needed to cover that amount of ground during the early planting window
Is 81% of PA and NY cropland accessible via aerial seeding methods in the planting window?</t>
  </si>
  <si>
    <t>Set below 100% for P7 - no application method will cover all operation needs and variety of state regs [MD]
Eliminate swine manure from the P6 assumption
Highly unlikely swine farmers will change from current spray irrigation methods to injection. Injection is much slower process than surface applications. Amount of equipment needed to carry this out is likely cost and time prohibative [VA]</t>
  </si>
  <si>
    <t xml:space="preserve">
Set below 100% for P7 - no application method will cover all operation needs and variety of state regs [MD]
All (or most, if high disturbance is increased from 0%) dry manure from poultry, beef, horses, sheep, and goats on crops that receive manure, excluding crops with manure injection
Split between acres with injection vs incorporation is the proportion of liquid-to-dry manure nutrients applied to crops, e.g., dairy+swine vs poultry+beef+horses+etc 
Combined with low-residue tillage and conservation-tillage, not high-residue tillage [VA]</t>
  </si>
  <si>
    <t>Need to consider if other FEED BMPs are mutually exclusive [VA]
AWMS practices are applicable to all animal types in the Watershed Model" Shouldn't this be AU based? [MD]</t>
  </si>
  <si>
    <t>100% - keep this consistant between "high" land uses and others - what will their argument be here? High land uses should receive less?</t>
  </si>
  <si>
    <t>80% - consistent across all LU, including highs</t>
  </si>
  <si>
    <t>Specify percentages for pasture high vs pasture, hay high vs leguminous/other hay [VA; MD]
Given variety of operations and technology needs for supplemental NM, full adoption is infeasible [MD]</t>
  </si>
  <si>
    <t>Official CBP definition of Conventional Tillage: "Any tillage routine that does not achieve 15% crop residue coverage immediately after planting is considered conventional tillage and does not qualify as a BMP."
The percentage of unconverted cropland acres not subject to high residue, conservation, or low residue tillage will simply be excluded from the three E3 rows above, simulating zero residue. If the group decides to exclude certain load sources - entirely or by some percentage - that will be noted in the P7 assumption for the three tillage BMPs.</t>
  </si>
  <si>
    <t>99% of row crops (excluding corn silage and soybeans), and low input speciality crops</t>
  </si>
  <si>
    <t>99% of corn silage and select high input speciality crops including potatoes, peanuts, tobacco; excludes mushrooms, greenhouse and container nursery</t>
  </si>
  <si>
    <t>99% of soybeans and high input speciality crops (excluding mushrooms, greenhouse and container nursery)</t>
  </si>
  <si>
    <t>Consider total cropland and assume some % would be in each tillage category including conventional full width/minimal residue [VA]
Some crops inherently require tillage (some specialty crops) or higher crop removal (silage), so those should be mapped to low residue [MD; VA]</t>
  </si>
  <si>
    <t>Should use upper limits of reality [MD]</t>
  </si>
  <si>
    <t>90%; includes PIRG acres</t>
  </si>
  <si>
    <t>The partnership will need to provide justification for the decrease between P6 and P7; what is the physical constraint in place that would prevent hypothetical 100% implementation?</t>
  </si>
  <si>
    <t>100% of Dairy and Swine, exclues manure storage for dry manure/stackable manure</t>
  </si>
  <si>
    <t>VA proposed elimination from E3 due to limited implementation; assumption would be 1% for MD</t>
  </si>
  <si>
    <t>Exact "batting order" of BMP application for LU change BMPs is needed to better understand what a proposed percentage would mean in relation to all other LU change BMPs and resulting unconverted land and total acres involved [VA]</t>
  </si>
  <si>
    <t>Further define based on LULC insights
Exact "batting order" of BMP application for LU change BMPs is needed to better understand what a proposed percentage would mean in relation to all other LU change BMPs and resulting unconverted land and total acres involved [VA]</t>
  </si>
  <si>
    <r>
      <t xml:space="preserve">1% of </t>
    </r>
    <r>
      <rPr>
        <sz val="10"/>
        <color rgb="FF0070C0"/>
        <rFont val="Arial"/>
        <family val="2"/>
      </rPr>
      <t>available</t>
    </r>
    <r>
      <rPr>
        <sz val="10"/>
        <rFont val="Arial"/>
        <family val="2"/>
      </rPr>
      <t xml:space="preserve"> row crop </t>
    </r>
    <r>
      <rPr>
        <sz val="10"/>
        <color rgb="FF0070C0"/>
        <rFont val="Arial"/>
        <family val="2"/>
      </rPr>
      <t>acres</t>
    </r>
  </si>
  <si>
    <t>1% of available cropland and pasture</t>
  </si>
  <si>
    <t>7% of available cropland and pasture</t>
  </si>
  <si>
    <t>Question to discuss with group; did not find justification for the P6 assumption</t>
  </si>
  <si>
    <t>Question to discuss with the Ag E3 group</t>
  </si>
  <si>
    <t>Justification for limiting to beef and dairy facilities in P6 not found.</t>
  </si>
  <si>
    <t>Does the group feel that we need to maintain the livestock/poultry split, or can we use the composite AWMS BMP?</t>
  </si>
  <si>
    <t>100% of post LU change BMP application [VA]</t>
  </si>
  <si>
    <t>Some local ordinances require biosolids incorporation within 24 hours, most likely done via full-width tillage equipment [VA]</t>
  </si>
  <si>
    <t>Need to discuss further - What impact would these local ordinances have on our % assumptions?</t>
  </si>
  <si>
    <t>Need to discuss further - is VA's proposal to move swine manure from injection to low disturbance incorporation?</t>
  </si>
  <si>
    <t>Need to discuss further - All liquid manure (excluding swine?) on 99% of crops that receive manure, aligned with high-res tillage?</t>
  </si>
  <si>
    <r>
      <t xml:space="preserve">100% of all available land uses </t>
    </r>
    <r>
      <rPr>
        <sz val="10"/>
        <color theme="5"/>
        <rFont val="Arial"/>
        <family val="2"/>
      </rPr>
      <t>[including hay high and pasture high]</t>
    </r>
  </si>
  <si>
    <r>
      <t>80% of all available land uses</t>
    </r>
    <r>
      <rPr>
        <sz val="10"/>
        <color theme="5" tint="0.39997558519241921"/>
        <rFont val="Arial"/>
        <family val="2"/>
      </rPr>
      <t xml:space="preserve"> </t>
    </r>
    <r>
      <rPr>
        <sz val="10"/>
        <color theme="5"/>
        <rFont val="Arial"/>
        <family val="2"/>
      </rPr>
      <t>[including hay high and pasture high]</t>
    </r>
  </si>
  <si>
    <t>70% of cropland within 20m of all streams and rivers that are unbuffered
(originally 6% of cropland for Phase6, 15% for Phase5)</t>
  </si>
  <si>
    <t>85% of pasture within 20m of all streams and rivers that are unbuffered</t>
  </si>
  <si>
    <t>30% of cropland within 20m of all streams and rivers that are unbuffered</t>
  </si>
  <si>
    <t>15% of pasture within 20m of all streams and rivers that are unbuffered</t>
  </si>
  <si>
    <r>
      <t xml:space="preserve">Note the P6 assumption is 100% of all </t>
    </r>
    <r>
      <rPr>
        <b/>
        <sz val="10"/>
        <rFont val="Arial"/>
        <family val="2"/>
      </rPr>
      <t>available</t>
    </r>
    <r>
      <rPr>
        <sz val="10"/>
        <rFont val="Arial"/>
        <family val="2"/>
      </rPr>
      <t xml:space="preserve"> livestock pasture. This caveat should address comments raised by VA and MD.</t>
    </r>
  </si>
  <si>
    <t>Jess' Assumptions and Comments</t>
  </si>
  <si>
    <t>doublecrops, grainwithmanure, grainwithoutmanure, otheragcrop, smallgrains, specialtylow @99%</t>
  </si>
  <si>
    <t>soybeans, specialtyhigh @99%</t>
  </si>
  <si>
    <t>silagewithmanure, silagewithoutmanure @99%</t>
  </si>
  <si>
    <t>NY and PA GR1 100% on non smallgrains, doublecrops
DE,MD, PA GR2,3, VA,WV 75% early, drilled, rye + 25% early, aerial-seeded, rye on  non smallgrains, doublecrops
This can be adjusted but we cannot do 19% of commodity CC on crops because commodity CC are only eligible on smallgrains, doublecrops</t>
  </si>
  <si>
    <t>100% of smallgrains, doublecrops</t>
  </si>
  <si>
    <t>Total of the above = 100% of cropland</t>
  </si>
  <si>
    <t xml:space="preserve">Received 30m riparian area from land data team for crop vs pasturehay. Multipled area by 2/3 to represent 20m. Adjusted crop vs pasturehay to crophay vs pasture based on 2022 pre bmp land use.  
Applied FB to 70% of the crophay area by lrseg  </t>
  </si>
  <si>
    <t xml:space="preserve">Received 30m riparian area from land data team for crop vs pasturehay. Multipled area by 2/3 to represent 20m. Adjusted crop vs pasturehay to crophay vs pasture based on 2022 pre bmp land use.  
Applied FB with fencing to 85% of the pasture area by lrseg  </t>
  </si>
  <si>
    <t xml:space="preserve">Received 30m riparian area from land data team for crop vs pasturehay. Multipled area by 2/3 to represent 20m. Adjusted crop vs pasturehay to crophay vs pasture based on 2022 pre bmp land use.  
Applied GB to 30% of the crophay area by lrseg  </t>
  </si>
  <si>
    <t xml:space="preserve">Received 30m riparian area from land data team for crop vs pasturehay. Multipled area by 2/3 to represent 20m. Adjusted crop vs pasturehay to crophay vs pasture based on 2022 pre bmp land use.  
Applied GB with fencing to 15% of the pasture area by lrseg  </t>
  </si>
  <si>
    <t>These BMPs are reported by acres, not manure lbs.  Because it is combined with high-residue tillage I assign to the same acres.   
doublecrops, grainwithmanure, otheragcrop, smallgrains, specialtylow @99%</t>
  </si>
  <si>
    <t>These BMPs are reported by acres, not manure lbs.  Because it is combined with low and conservation-residue tillage I assign to the same acres.   
soybeans, specialtyhigh, silagewithmanure @99%</t>
  </si>
  <si>
    <t>do not have data yet</t>
  </si>
  <si>
    <t>100% of AU</t>
  </si>
  <si>
    <t>100% mortality composting.  This BMP has little benefit but not including means 100% burial which it not allowed in most cases.</t>
  </si>
  <si>
    <t xml:space="preserve">100% but because it is mutually exclusive with LLM it get 50% implementation.  However BRC and LLM have the same efficiency </t>
  </si>
  <si>
    <t xml:space="preserve">100% but because it is mutually exclusive with BRC it get 50% implementation.  However BRC and LLM have the same efficiency </t>
  </si>
  <si>
    <t>100% for biofilters, lagooncovers, and litamend</t>
  </si>
  <si>
    <t>June Discussion</t>
  </si>
  <si>
    <t>Adjust from 99%?
Review land uses</t>
  </si>
  <si>
    <t>For a hypothetical scenario in which money is not a constraint, rye seed production and equipment availability aren't limiting factors</t>
  </si>
  <si>
    <t>RECONSIDER - can be stacked with BRC and LLM</t>
  </si>
  <si>
    <t xml:space="preserve">RECONSIDER - implications of 0% mortality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</si>
</sst>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0" x14ac:knownFonts="1">
    <font>
      <sz val="8"/>
      <color theme="1"/>
      <name val="Arial"/>
      <family val="2"/>
    </font>
    <font>
      <sz val="11"/>
      <color theme="1"/>
      <name val="Calibri"/>
      <family val="2"/>
      <scheme val="minor"/>
    </font>
    <font>
      <sz val="11"/>
      <color theme="1"/>
      <name val="Calibri"/>
      <family val="2"/>
      <scheme val="minor"/>
    </font>
    <font>
      <sz val="8"/>
      <color theme="1"/>
      <name val="Arial"/>
      <family val="2"/>
    </font>
    <font>
      <sz val="8"/>
      <color rgb="FFFF0000"/>
      <name val="Arial"/>
      <family val="2"/>
    </font>
    <font>
      <sz val="11"/>
      <color theme="1"/>
      <name val="Calibri"/>
      <family val="2"/>
      <scheme val="minor"/>
    </font>
    <font>
      <sz val="10"/>
      <name val="Arial"/>
      <family val="2"/>
    </font>
    <font>
      <b/>
      <sz val="8"/>
      <color rgb="FFFF0000"/>
      <name val="Arial"/>
      <family val="2"/>
    </font>
    <font>
      <sz val="11"/>
      <name val="Calibri"/>
      <family val="2"/>
    </font>
    <font>
      <sz val="8"/>
      <color rgb="FF0070C0"/>
      <name val="Arial"/>
      <family val="2"/>
    </font>
    <font>
      <sz val="8"/>
      <name val="Arial"/>
      <family val="2"/>
    </font>
    <font>
      <b/>
      <sz val="10"/>
      <color rgb="FF0070C0"/>
      <name val="Arial"/>
      <family val="2"/>
    </font>
    <font>
      <sz val="10"/>
      <color rgb="FF0070C0"/>
      <name val="Arial"/>
      <family val="2"/>
    </font>
    <font>
      <b/>
      <sz val="10"/>
      <name val="Arial"/>
      <family val="2"/>
    </font>
    <font>
      <sz val="10"/>
      <color rgb="FFFF0000"/>
      <name val="Arial"/>
      <family val="2"/>
    </font>
    <font>
      <b/>
      <sz val="11"/>
      <color theme="1"/>
      <name val="Calibri"/>
      <family val="2"/>
      <scheme val="minor"/>
    </font>
    <font>
      <strike/>
      <sz val="10"/>
      <color rgb="FF0070C0"/>
      <name val="Arial"/>
      <family val="2"/>
    </font>
    <font>
      <strike/>
      <sz val="10"/>
      <name val="Arial"/>
      <family val="2"/>
    </font>
    <font>
      <strike/>
      <sz val="8"/>
      <color rgb="FFFF0000"/>
      <name val="Arial"/>
      <family val="2"/>
    </font>
    <font>
      <strike/>
      <sz val="8"/>
      <color theme="1"/>
      <name val="Arial"/>
      <family val="2"/>
    </font>
    <font>
      <sz val="12"/>
      <color theme="1"/>
      <name val="Aptos"/>
      <family val="2"/>
    </font>
    <font>
      <sz val="11"/>
      <color rgb="FF000000"/>
      <name val="Aptos Narrow"/>
      <family val="2"/>
    </font>
    <font>
      <b/>
      <sz val="8"/>
      <color theme="1"/>
      <name val="Arial"/>
      <family val="2"/>
    </font>
    <font>
      <b/>
      <u/>
      <sz val="11"/>
      <color theme="1"/>
      <name val="Calibri"/>
      <family val="2"/>
      <scheme val="minor"/>
    </font>
    <font>
      <sz val="10"/>
      <color theme="5"/>
      <name val="Arial"/>
      <family val="2"/>
    </font>
    <font>
      <sz val="10"/>
      <color theme="5" tint="0.39997558519241921"/>
      <name val="Arial"/>
      <family val="2"/>
    </font>
    <font>
      <sz val="10"/>
      <color theme="1"/>
      <name val="Arial"/>
      <family val="2"/>
    </font>
    <font>
      <sz val="10"/>
      <color rgb="FF222222"/>
      <name val="Arial"/>
      <family val="2"/>
    </font>
    <font>
      <strike/>
      <sz val="10"/>
      <color theme="1"/>
      <name val="Arial"/>
      <family val="2"/>
    </font>
    <font>
      <strike/>
      <sz val="10"/>
      <color theme="5"/>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s>
  <borders count="6">
    <border>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s>
  <cellStyleXfs count="11">
    <xf numFmtId="0" fontId="0" fillId="0" borderId="0"/>
    <xf numFmtId="0" fontId="5" fillId="0" borderId="0"/>
    <xf numFmtId="0" fontId="6" fillId="0" borderId="0"/>
    <xf numFmtId="0" fontId="8" fillId="0" borderId="0"/>
    <xf numFmtId="0" fontId="3" fillId="0" borderId="0"/>
    <xf numFmtId="0" fontId="3" fillId="0" borderId="0"/>
    <xf numFmtId="0" fontId="8" fillId="0" borderId="0"/>
    <xf numFmtId="0" fontId="2" fillId="0" borderId="0"/>
    <xf numFmtId="0" fontId="3" fillId="0" borderId="0"/>
    <xf numFmtId="0" fontId="1" fillId="0" borderId="0"/>
    <xf numFmtId="43" fontId="1" fillId="0" borderId="0" applyFont="0" applyFill="0" applyBorder="0" applyAlignment="0" applyProtection="0"/>
  </cellStyleXfs>
  <cellXfs count="143">
    <xf numFmtId="0" fontId="0" fillId="0" borderId="0" xfId="0"/>
    <xf numFmtId="0" fontId="7" fillId="0" borderId="1" xfId="1" applyFont="1" applyBorder="1" applyAlignment="1">
      <alignment horizontal="center"/>
    </xf>
    <xf numFmtId="0" fontId="4" fillId="0" borderId="1" xfId="1" applyFont="1" applyBorder="1" applyAlignment="1">
      <alignment horizontal="center"/>
    </xf>
    <xf numFmtId="0" fontId="9" fillId="0" borderId="0" xfId="1" applyFont="1" applyAlignment="1">
      <alignment horizontal="center"/>
    </xf>
    <xf numFmtId="0" fontId="4" fillId="0" borderId="0" xfId="1" applyFont="1"/>
    <xf numFmtId="0" fontId="3" fillId="0" borderId="0" xfId="4"/>
    <xf numFmtId="0" fontId="4" fillId="0" borderId="2" xfId="1" applyFont="1" applyBorder="1"/>
    <xf numFmtId="0" fontId="3" fillId="0" borderId="2" xfId="4" applyBorder="1"/>
    <xf numFmtId="0" fontId="10" fillId="0" borderId="0" xfId="1" applyFont="1" applyAlignment="1">
      <alignment horizontal="center"/>
    </xf>
    <xf numFmtId="0" fontId="9" fillId="0" borderId="0" xfId="1" applyFont="1"/>
    <xf numFmtId="0" fontId="9" fillId="0" borderId="0" xfId="4" applyFont="1"/>
    <xf numFmtId="0" fontId="7" fillId="0" borderId="0" xfId="1" applyFont="1" applyAlignment="1">
      <alignment horizontal="center"/>
    </xf>
    <xf numFmtId="0" fontId="4" fillId="0" borderId="0" xfId="1" applyFont="1" applyAlignment="1">
      <alignment horizontal="center"/>
    </xf>
    <xf numFmtId="0" fontId="13" fillId="0" borderId="1" xfId="2" applyFont="1" applyBorder="1" applyAlignment="1">
      <alignment horizontal="center"/>
    </xf>
    <xf numFmtId="0" fontId="12" fillId="0" borderId="0" xfId="1" applyFont="1" applyAlignment="1">
      <alignment horizontal="center"/>
    </xf>
    <xf numFmtId="0" fontId="13" fillId="0" borderId="0" xfId="2" applyFont="1" applyAlignment="1">
      <alignment horizontal="center"/>
    </xf>
    <xf numFmtId="0" fontId="6" fillId="0" borderId="0" xfId="1" applyFont="1" applyAlignment="1">
      <alignment horizontal="center"/>
    </xf>
    <xf numFmtId="0" fontId="6" fillId="0" borderId="2" xfId="1" applyFont="1" applyBorder="1" applyAlignment="1">
      <alignment horizontal="center"/>
    </xf>
    <xf numFmtId="9" fontId="6" fillId="0" borderId="0" xfId="7" applyNumberFormat="1" applyFont="1" applyAlignment="1">
      <alignment horizontal="left" wrapText="1"/>
    </xf>
    <xf numFmtId="0" fontId="14" fillId="0" borderId="0" xfId="1" applyFont="1"/>
    <xf numFmtId="0" fontId="6" fillId="0" borderId="0" xfId="2" applyAlignment="1">
      <alignment horizontal="center"/>
    </xf>
    <xf numFmtId="0" fontId="6" fillId="0" borderId="0" xfId="8" applyFont="1" applyAlignment="1">
      <alignment horizontal="left" wrapText="1"/>
    </xf>
    <xf numFmtId="0" fontId="12" fillId="0" borderId="0" xfId="1" applyFont="1" applyAlignment="1">
      <alignment horizontal="center" wrapText="1"/>
    </xf>
    <xf numFmtId="0" fontId="7" fillId="0" borderId="0" xfId="1" applyFont="1"/>
    <xf numFmtId="0" fontId="12" fillId="3" borderId="0" xfId="1" applyFont="1" applyFill="1" applyAlignment="1">
      <alignment horizontal="center"/>
    </xf>
    <xf numFmtId="0" fontId="6" fillId="3" borderId="0" xfId="1" applyFont="1" applyFill="1" applyAlignment="1">
      <alignment horizontal="center"/>
    </xf>
    <xf numFmtId="0" fontId="12" fillId="0" borderId="0" xfId="2" applyFont="1" applyAlignment="1">
      <alignment horizontal="center" wrapText="1"/>
    </xf>
    <xf numFmtId="0" fontId="17" fillId="0" borderId="0" xfId="1" applyFont="1" applyAlignment="1">
      <alignment horizontal="center"/>
    </xf>
    <xf numFmtId="0" fontId="18" fillId="0" borderId="0" xfId="1" applyFont="1"/>
    <xf numFmtId="0" fontId="19" fillId="0" borderId="0" xfId="4" applyFont="1"/>
    <xf numFmtId="0" fontId="17" fillId="0" borderId="2" xfId="1" applyFont="1" applyBorder="1" applyAlignment="1">
      <alignment horizontal="center"/>
    </xf>
    <xf numFmtId="0" fontId="17" fillId="3" borderId="0" xfId="1" applyFont="1" applyFill="1" applyAlignment="1">
      <alignment horizontal="center"/>
    </xf>
    <xf numFmtId="0" fontId="17" fillId="0" borderId="0" xfId="2" applyFont="1" applyAlignment="1">
      <alignment horizontal="center"/>
    </xf>
    <xf numFmtId="0" fontId="0" fillId="0" borderId="0" xfId="0" applyAlignment="1">
      <alignment horizontal="center"/>
    </xf>
    <xf numFmtId="0" fontId="22" fillId="0" borderId="0" xfId="0" applyFont="1" applyAlignment="1">
      <alignment horizontal="center"/>
    </xf>
    <xf numFmtId="0" fontId="21" fillId="0" borderId="0" xfId="0" applyFont="1" applyAlignment="1">
      <alignment horizontal="center" vertical="center"/>
    </xf>
    <xf numFmtId="0" fontId="21" fillId="0" borderId="2" xfId="0" applyFont="1" applyBorder="1" applyAlignment="1">
      <alignment horizontal="center" vertical="center"/>
    </xf>
    <xf numFmtId="0" fontId="20" fillId="0" borderId="0" xfId="0" applyFont="1" applyAlignment="1">
      <alignment vertical="center"/>
    </xf>
    <xf numFmtId="0" fontId="23" fillId="0" borderId="0" xfId="9" applyFont="1"/>
    <xf numFmtId="0" fontId="15" fillId="0" borderId="0" xfId="9" applyFont="1"/>
    <xf numFmtId="0" fontId="12" fillId="0" borderId="0" xfId="0" applyFont="1"/>
    <xf numFmtId="0" fontId="11" fillId="0" borderId="0" xfId="1" applyFont="1"/>
    <xf numFmtId="0" fontId="12" fillId="0" borderId="2" xfId="1" applyFont="1" applyBorder="1"/>
    <xf numFmtId="0" fontId="16" fillId="0" borderId="0" xfId="1" applyFont="1"/>
    <xf numFmtId="0" fontId="6" fillId="0" borderId="0" xfId="1" applyFont="1" applyAlignment="1">
      <alignment horizontal="center" wrapText="1"/>
    </xf>
    <xf numFmtId="0" fontId="13" fillId="0" borderId="1" xfId="1" applyFont="1" applyBorder="1" applyAlignment="1">
      <alignment horizontal="center"/>
    </xf>
    <xf numFmtId="0" fontId="13" fillId="0" borderId="0" xfId="1" applyFont="1" applyAlignment="1">
      <alignment horizontal="center"/>
    </xf>
    <xf numFmtId="9" fontId="6" fillId="0" borderId="0" xfId="1" applyNumberFormat="1" applyFont="1" applyAlignment="1">
      <alignment horizontal="center" wrapText="1"/>
    </xf>
    <xf numFmtId="0" fontId="6" fillId="0" borderId="0" xfId="0" applyFont="1"/>
    <xf numFmtId="0" fontId="6" fillId="0" borderId="0" xfId="0" applyFont="1" applyAlignment="1">
      <alignment horizontal="center" wrapText="1"/>
    </xf>
    <xf numFmtId="9" fontId="6" fillId="0" borderId="0" xfId="2" applyNumberFormat="1" applyAlignment="1">
      <alignment horizontal="center" wrapText="1"/>
    </xf>
    <xf numFmtId="0" fontId="1" fillId="0" borderId="0" xfId="9"/>
    <xf numFmtId="0" fontId="1" fillId="2" borderId="0" xfId="9" applyFill="1"/>
    <xf numFmtId="10" fontId="1" fillId="2" borderId="0" xfId="9" applyNumberFormat="1" applyFill="1"/>
    <xf numFmtId="10" fontId="1" fillId="0" borderId="0" xfId="9" applyNumberFormat="1"/>
    <xf numFmtId="164" fontId="1" fillId="0" borderId="0" xfId="10" applyNumberFormat="1" applyFont="1"/>
    <xf numFmtId="164" fontId="15" fillId="0" borderId="0" xfId="10" applyNumberFormat="1" applyFont="1"/>
    <xf numFmtId="0" fontId="6" fillId="0" borderId="2" xfId="1" applyFont="1" applyBorder="1" applyAlignment="1">
      <alignment horizontal="center" wrapText="1"/>
    </xf>
    <xf numFmtId="0" fontId="6" fillId="3" borderId="0" xfId="1" applyFont="1" applyFill="1" applyAlignment="1">
      <alignment horizontal="center" wrapText="1"/>
    </xf>
    <xf numFmtId="0" fontId="6" fillId="0" borderId="0" xfId="1" applyFont="1"/>
    <xf numFmtId="0" fontId="6" fillId="0" borderId="0" xfId="0" applyFont="1" applyAlignment="1">
      <alignment horizontal="center"/>
    </xf>
    <xf numFmtId="0" fontId="12" fillId="3" borderId="0" xfId="0" applyFont="1" applyFill="1"/>
    <xf numFmtId="0" fontId="17" fillId="4" borderId="0" xfId="1" applyFont="1" applyFill="1" applyAlignment="1">
      <alignment horizontal="center"/>
    </xf>
    <xf numFmtId="0" fontId="6" fillId="4" borderId="0" xfId="1" applyFont="1" applyFill="1" applyAlignment="1">
      <alignment horizontal="center"/>
    </xf>
    <xf numFmtId="0" fontId="6" fillId="4" borderId="0" xfId="1" applyFont="1" applyFill="1" applyAlignment="1">
      <alignment horizontal="center" wrapText="1"/>
    </xf>
    <xf numFmtId="0" fontId="17" fillId="4" borderId="2" xfId="1" applyFont="1" applyFill="1" applyBorder="1" applyAlignment="1">
      <alignment horizontal="center"/>
    </xf>
    <xf numFmtId="0" fontId="6" fillId="4" borderId="2" xfId="1" applyFont="1" applyFill="1" applyBorder="1" applyAlignment="1">
      <alignment horizontal="center"/>
    </xf>
    <xf numFmtId="0" fontId="6" fillId="4" borderId="0" xfId="1" applyFont="1" applyFill="1"/>
    <xf numFmtId="0" fontId="9" fillId="4" borderId="0" xfId="1" applyFont="1" applyFill="1" applyAlignment="1">
      <alignment horizontal="center"/>
    </xf>
    <xf numFmtId="0" fontId="6" fillId="4" borderId="0" xfId="0" applyFont="1" applyFill="1" applyAlignment="1">
      <alignment horizontal="center"/>
    </xf>
    <xf numFmtId="164" fontId="1" fillId="0" borderId="0" xfId="10" applyNumberFormat="1" applyFont="1" applyFill="1"/>
    <xf numFmtId="9" fontId="0" fillId="0" borderId="0" xfId="0" applyNumberFormat="1"/>
    <xf numFmtId="9" fontId="12" fillId="0" borderId="0" xfId="1" applyNumberFormat="1" applyFont="1" applyAlignment="1">
      <alignment horizontal="center"/>
    </xf>
    <xf numFmtId="9" fontId="13" fillId="0" borderId="1" xfId="3" applyNumberFormat="1" applyFont="1" applyBorder="1" applyAlignment="1">
      <alignment horizontal="center" wrapText="1"/>
    </xf>
    <xf numFmtId="9" fontId="6" fillId="0" borderId="0" xfId="3" applyNumberFormat="1" applyFont="1" applyAlignment="1">
      <alignment horizontal="center" wrapText="1"/>
    </xf>
    <xf numFmtId="0" fontId="6" fillId="0" borderId="0" xfId="1" applyFont="1" applyAlignment="1">
      <alignment horizontal="left" wrapText="1"/>
    </xf>
    <xf numFmtId="9" fontId="6" fillId="0" borderId="2" xfId="7" applyNumberFormat="1" applyFont="1" applyBorder="1" applyAlignment="1">
      <alignment horizontal="left" wrapText="1"/>
    </xf>
    <xf numFmtId="9" fontId="6" fillId="3" borderId="0" xfId="1" applyNumberFormat="1" applyFont="1" applyFill="1" applyAlignment="1">
      <alignment horizontal="left" wrapText="1"/>
    </xf>
    <xf numFmtId="9" fontId="6" fillId="0" borderId="0" xfId="1" applyNumberFormat="1" applyFont="1" applyAlignment="1">
      <alignment horizontal="left" wrapText="1"/>
    </xf>
    <xf numFmtId="9" fontId="17" fillId="0" borderId="0" xfId="1" applyNumberFormat="1" applyFont="1" applyAlignment="1">
      <alignment horizontal="left" wrapText="1"/>
    </xf>
    <xf numFmtId="9" fontId="17" fillId="0" borderId="2" xfId="1" applyNumberFormat="1" applyFont="1" applyBorder="1" applyAlignment="1">
      <alignment horizontal="left" wrapText="1"/>
    </xf>
    <xf numFmtId="9" fontId="17" fillId="3" borderId="0" xfId="1" applyNumberFormat="1" applyFont="1" applyFill="1" applyAlignment="1">
      <alignment horizontal="left" wrapText="1"/>
    </xf>
    <xf numFmtId="0" fontId="14" fillId="0" borderId="0" xfId="1" applyFont="1" applyAlignment="1">
      <alignment wrapText="1"/>
    </xf>
    <xf numFmtId="0" fontId="6" fillId="0" borderId="0" xfId="4" applyFont="1" applyAlignment="1">
      <alignment horizontal="left" wrapText="1"/>
    </xf>
    <xf numFmtId="9" fontId="6" fillId="0" borderId="2" xfId="1" applyNumberFormat="1" applyFont="1" applyBorder="1" applyAlignment="1">
      <alignment horizontal="left" wrapText="1"/>
    </xf>
    <xf numFmtId="0" fontId="6" fillId="0" borderId="0" xfId="7" applyFont="1" applyAlignment="1">
      <alignment wrapText="1"/>
    </xf>
    <xf numFmtId="9" fontId="6" fillId="3" borderId="0" xfId="7" applyNumberFormat="1" applyFont="1" applyFill="1" applyAlignment="1">
      <alignment horizontal="left" wrapText="1"/>
    </xf>
    <xf numFmtId="9" fontId="17" fillId="0" borderId="0" xfId="4" applyNumberFormat="1" applyFont="1" applyAlignment="1">
      <alignment horizontal="left" wrapText="1"/>
    </xf>
    <xf numFmtId="0" fontId="17" fillId="0" borderId="0" xfId="1" applyFont="1" applyAlignment="1">
      <alignment horizontal="left" wrapText="1"/>
    </xf>
    <xf numFmtId="0" fontId="10" fillId="0" borderId="0" xfId="4" applyFont="1" applyAlignment="1">
      <alignment horizontal="left" wrapText="1"/>
    </xf>
    <xf numFmtId="0" fontId="13" fillId="0" borderId="4" xfId="1" applyFont="1" applyBorder="1" applyAlignment="1">
      <alignment horizontal="center" wrapText="1"/>
    </xf>
    <xf numFmtId="0" fontId="6" fillId="4" borderId="0" xfId="0" applyFont="1" applyFill="1" applyAlignment="1">
      <alignment horizontal="center" wrapText="1"/>
    </xf>
    <xf numFmtId="0" fontId="9" fillId="4" borderId="2" xfId="1" applyFont="1" applyFill="1" applyBorder="1" applyAlignment="1">
      <alignment horizontal="center"/>
    </xf>
    <xf numFmtId="0" fontId="6" fillId="3" borderId="0" xfId="0" applyFont="1" applyFill="1" applyAlignment="1">
      <alignment horizontal="center"/>
    </xf>
    <xf numFmtId="0" fontId="10" fillId="0" borderId="0" xfId="1" applyFont="1" applyAlignment="1">
      <alignment horizontal="center" wrapText="1"/>
    </xf>
    <xf numFmtId="0" fontId="24" fillId="0" borderId="0" xfId="1" applyFont="1" applyAlignment="1">
      <alignment horizontal="center" wrapText="1"/>
    </xf>
    <xf numFmtId="0" fontId="24" fillId="0" borderId="2" xfId="1" applyFont="1" applyBorder="1" applyAlignment="1">
      <alignment horizontal="center" wrapText="1"/>
    </xf>
    <xf numFmtId="0" fontId="24" fillId="0" borderId="0" xfId="1" applyFont="1" applyAlignment="1">
      <alignment horizontal="center"/>
    </xf>
    <xf numFmtId="0" fontId="12" fillId="4" borderId="0" xfId="1" applyFont="1" applyFill="1" applyAlignment="1">
      <alignment horizontal="center"/>
    </xf>
    <xf numFmtId="9" fontId="12" fillId="0" borderId="0" xfId="1" applyNumberFormat="1" applyFont="1" applyAlignment="1">
      <alignment horizontal="center" wrapText="1"/>
    </xf>
    <xf numFmtId="0" fontId="6" fillId="0" borderId="3" xfId="1" applyFont="1" applyBorder="1" applyAlignment="1">
      <alignment horizontal="center" wrapText="1"/>
    </xf>
    <xf numFmtId="9" fontId="6" fillId="0" borderId="3" xfId="1" applyNumberFormat="1" applyFont="1" applyBorder="1" applyAlignment="1">
      <alignment horizontal="center" wrapText="1"/>
    </xf>
    <xf numFmtId="0" fontId="6" fillId="0" borderId="5" xfId="1" applyFont="1" applyBorder="1" applyAlignment="1">
      <alignment horizontal="center" wrapText="1"/>
    </xf>
    <xf numFmtId="0" fontId="6" fillId="3" borderId="3" xfId="1" applyFont="1" applyFill="1" applyBorder="1" applyAlignment="1">
      <alignment horizontal="center" wrapText="1"/>
    </xf>
    <xf numFmtId="0" fontId="6" fillId="0" borderId="3" xfId="1" applyFont="1" applyBorder="1" applyAlignment="1">
      <alignment wrapText="1"/>
    </xf>
    <xf numFmtId="9" fontId="6" fillId="0" borderId="3" xfId="2" applyNumberFormat="1" applyBorder="1" applyAlignment="1">
      <alignment horizontal="center" wrapText="1"/>
    </xf>
    <xf numFmtId="0" fontId="6" fillId="0" borderId="3" xfId="2" applyBorder="1" applyAlignment="1">
      <alignment horizontal="center" wrapText="1"/>
    </xf>
    <xf numFmtId="0" fontId="6" fillId="4" borderId="3" xfId="1" applyFont="1" applyFill="1" applyBorder="1" applyAlignment="1">
      <alignment horizontal="center" wrapText="1"/>
    </xf>
    <xf numFmtId="0" fontId="6" fillId="4" borderId="5" xfId="1" applyFont="1" applyFill="1" applyBorder="1" applyAlignment="1">
      <alignment horizontal="center" wrapText="1"/>
    </xf>
    <xf numFmtId="0" fontId="6" fillId="0" borderId="0" xfId="1" applyFont="1" applyAlignment="1">
      <alignment horizontal="center" wrapText="1"/>
    </xf>
    <xf numFmtId="9" fontId="6" fillId="0" borderId="3" xfId="1" applyNumberFormat="1" applyFont="1" applyBorder="1" applyAlignment="1">
      <alignment horizontal="center" wrapText="1"/>
    </xf>
    <xf numFmtId="0" fontId="22" fillId="0" borderId="0" xfId="0" applyFont="1" applyAlignment="1">
      <alignment horizontal="center"/>
    </xf>
    <xf numFmtId="9" fontId="26" fillId="0" borderId="0" xfId="1" applyNumberFormat="1" applyFont="1" applyAlignment="1">
      <alignment horizontal="center" wrapText="1"/>
    </xf>
    <xf numFmtId="0" fontId="26" fillId="0" borderId="0" xfId="1" applyFont="1" applyAlignment="1">
      <alignment horizontal="center" wrapText="1"/>
    </xf>
    <xf numFmtId="0" fontId="26" fillId="3" borderId="0" xfId="1" applyFont="1" applyFill="1" applyAlignment="1">
      <alignment horizontal="center" wrapText="1"/>
    </xf>
    <xf numFmtId="0" fontId="26" fillId="0" borderId="2" xfId="1" applyFont="1" applyBorder="1" applyAlignment="1">
      <alignment horizontal="center" wrapText="1"/>
    </xf>
    <xf numFmtId="9" fontId="26" fillId="4" borderId="0" xfId="1" applyNumberFormat="1" applyFont="1" applyFill="1" applyAlignment="1">
      <alignment horizontal="center" wrapText="1"/>
    </xf>
    <xf numFmtId="0" fontId="26" fillId="4" borderId="0" xfId="1" applyFont="1" applyFill="1" applyAlignment="1">
      <alignment horizontal="center" wrapText="1"/>
    </xf>
    <xf numFmtId="0" fontId="26" fillId="4" borderId="2" xfId="1" applyFont="1" applyFill="1" applyBorder="1" applyAlignment="1">
      <alignment horizontal="center" wrapText="1"/>
    </xf>
    <xf numFmtId="0" fontId="26" fillId="0" borderId="0" xfId="2" applyFont="1" applyAlignment="1">
      <alignment horizontal="center" wrapText="1"/>
    </xf>
    <xf numFmtId="0" fontId="13" fillId="0" borderId="0" xfId="1" applyFont="1" applyBorder="1" applyAlignment="1">
      <alignment horizontal="center"/>
    </xf>
    <xf numFmtId="0" fontId="27" fillId="0" borderId="0" xfId="0" applyFont="1" applyAlignment="1">
      <alignment horizontal="center" wrapText="1"/>
    </xf>
    <xf numFmtId="0" fontId="26" fillId="0" borderId="0" xfId="8" applyFont="1" applyAlignment="1">
      <alignment horizontal="center" wrapText="1"/>
    </xf>
    <xf numFmtId="0" fontId="26" fillId="0" borderId="0" xfId="7" applyFont="1" applyAlignment="1">
      <alignment horizontal="center" wrapText="1"/>
    </xf>
    <xf numFmtId="9" fontId="26" fillId="0" borderId="0" xfId="7" applyNumberFormat="1" applyFont="1" applyAlignment="1">
      <alignment horizontal="center" wrapText="1"/>
    </xf>
    <xf numFmtId="0" fontId="14" fillId="0" borderId="0" xfId="1" applyFont="1" applyAlignment="1">
      <alignment horizontal="center"/>
    </xf>
    <xf numFmtId="0" fontId="24" fillId="0" borderId="0" xfId="8" applyFont="1" applyAlignment="1">
      <alignment horizontal="center" wrapText="1"/>
    </xf>
    <xf numFmtId="9" fontId="24" fillId="0" borderId="0" xfId="1" applyNumberFormat="1" applyFont="1" applyAlignment="1">
      <alignment horizontal="center" wrapText="1"/>
    </xf>
    <xf numFmtId="0" fontId="24" fillId="0" borderId="0" xfId="7" applyFont="1" applyAlignment="1">
      <alignment horizontal="center" wrapText="1"/>
    </xf>
    <xf numFmtId="9" fontId="24" fillId="0" borderId="0" xfId="7" applyNumberFormat="1" applyFont="1" applyAlignment="1">
      <alignment horizontal="center" wrapText="1"/>
    </xf>
    <xf numFmtId="9" fontId="24" fillId="3" borderId="0" xfId="7" applyNumberFormat="1" applyFont="1" applyFill="1" applyAlignment="1">
      <alignment horizontal="center" wrapText="1"/>
    </xf>
    <xf numFmtId="9" fontId="26" fillId="3" borderId="0" xfId="7" applyNumberFormat="1" applyFont="1" applyFill="1" applyAlignment="1">
      <alignment horizontal="center" wrapText="1"/>
    </xf>
    <xf numFmtId="9" fontId="28" fillId="0" borderId="0" xfId="7" applyNumberFormat="1" applyFont="1" applyAlignment="1">
      <alignment horizontal="center" wrapText="1"/>
    </xf>
    <xf numFmtId="9" fontId="29" fillId="0" borderId="0" xfId="7" applyNumberFormat="1" applyFont="1" applyAlignment="1">
      <alignment horizontal="center" wrapText="1"/>
    </xf>
    <xf numFmtId="0" fontId="17" fillId="0" borderId="0" xfId="1" applyFont="1" applyAlignment="1">
      <alignment horizontal="center" wrapText="1"/>
    </xf>
    <xf numFmtId="0" fontId="17" fillId="0" borderId="3" xfId="1" applyFont="1" applyBorder="1" applyAlignment="1">
      <alignment horizontal="center" wrapText="1"/>
    </xf>
    <xf numFmtId="9" fontId="17" fillId="0" borderId="0" xfId="7" applyNumberFormat="1" applyFont="1" applyAlignment="1">
      <alignment horizontal="left" wrapText="1"/>
    </xf>
    <xf numFmtId="9" fontId="28" fillId="0" borderId="2" xfId="7" applyNumberFormat="1" applyFont="1" applyBorder="1" applyAlignment="1">
      <alignment horizontal="center" wrapText="1"/>
    </xf>
    <xf numFmtId="9" fontId="29" fillId="0" borderId="2" xfId="7" applyNumberFormat="1" applyFont="1" applyBorder="1" applyAlignment="1">
      <alignment horizontal="center" wrapText="1"/>
    </xf>
    <xf numFmtId="0" fontId="17" fillId="0" borderId="2" xfId="1" applyFont="1" applyBorder="1" applyAlignment="1">
      <alignment horizontal="center" wrapText="1"/>
    </xf>
    <xf numFmtId="0" fontId="17" fillId="0" borderId="5" xfId="1" applyFont="1" applyBorder="1" applyAlignment="1">
      <alignment horizontal="center" wrapText="1"/>
    </xf>
    <xf numFmtId="9" fontId="17" fillId="0" borderId="2" xfId="7" applyNumberFormat="1" applyFont="1" applyBorder="1" applyAlignment="1">
      <alignment horizontal="left" wrapText="1"/>
    </xf>
    <xf numFmtId="0" fontId="18" fillId="0" borderId="2" xfId="1" applyFont="1" applyBorder="1"/>
  </cellXfs>
  <cellStyles count="11">
    <cellStyle name="Comma 2" xfId="10" xr:uid="{4EBE2FDA-5ED3-44C1-BBB8-13B805DE1DDF}"/>
    <cellStyle name="Normal" xfId="0" builtinId="0"/>
    <cellStyle name="Normal 2" xfId="9" xr:uid="{F57511BD-4AB9-4F54-AC38-E281960A02DF}"/>
    <cellStyle name="Normal 2 2 2" xfId="2" xr:uid="{00000000-0005-0000-0000-000001000000}"/>
    <cellStyle name="Normal 2 3" xfId="6" xr:uid="{00000000-0005-0000-0000-000002000000}"/>
    <cellStyle name="Normal 2 3 2" xfId="1" xr:uid="{00000000-0005-0000-0000-000003000000}"/>
    <cellStyle name="Normal 2 3 2 2" xfId="7" xr:uid="{7329BD8D-1AA7-4CA9-8E7E-4E96E0F7D85A}"/>
    <cellStyle name="Normal 6 3" xfId="4" xr:uid="{00000000-0005-0000-0000-000004000000}"/>
    <cellStyle name="Normal 6 3 2" xfId="8" xr:uid="{5F4F1BB9-D031-4F67-B04F-53F1A836DE77}"/>
    <cellStyle name="Normal 77 3" xfId="5" xr:uid="{00000000-0005-0000-0000-000005000000}"/>
    <cellStyle name="Normal 78" xfId="3"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5"/>
  <sheetViews>
    <sheetView tabSelected="1" zoomScale="115" zoomScaleNormal="115" zoomScaleSheetLayoutView="100" workbookViewId="0">
      <selection activeCell="E15" sqref="E15"/>
    </sheetView>
  </sheetViews>
  <sheetFormatPr defaultColWidth="9.33203125" defaultRowHeight="12.75" x14ac:dyDescent="0.2"/>
  <cols>
    <col min="1" max="2" width="65" style="3" customWidth="1"/>
    <col min="3" max="3" width="70" style="3" customWidth="1"/>
    <col min="4" max="4" width="65.33203125" style="40" customWidth="1"/>
    <col min="5" max="5" width="49.6640625" style="94" bestFit="1" customWidth="1"/>
    <col min="6" max="6" width="71.33203125" style="8" bestFit="1" customWidth="1"/>
    <col min="7" max="7" width="123.83203125" style="89" customWidth="1"/>
    <col min="8" max="18" width="9.33203125" style="5"/>
    <col min="19" max="16384" width="9.33203125" style="4"/>
  </cols>
  <sheetData>
    <row r="1" spans="1:23" s="2" customFormat="1" ht="14.45" customHeight="1" x14ac:dyDescent="0.2">
      <c r="A1" s="45" t="s">
        <v>102</v>
      </c>
      <c r="B1" s="45" t="s">
        <v>296</v>
      </c>
      <c r="C1" s="45" t="s">
        <v>241</v>
      </c>
      <c r="D1" s="45" t="s">
        <v>242</v>
      </c>
      <c r="E1" s="90" t="s">
        <v>315</v>
      </c>
      <c r="F1" s="13" t="s">
        <v>0</v>
      </c>
      <c r="G1" s="73" t="s">
        <v>107</v>
      </c>
      <c r="H1" s="1"/>
      <c r="I1" s="1"/>
      <c r="J1" s="1"/>
      <c r="K1" s="1"/>
      <c r="L1" s="1"/>
      <c r="M1" s="1"/>
      <c r="N1" s="1"/>
      <c r="O1" s="1"/>
      <c r="P1" s="1"/>
      <c r="Q1" s="1"/>
      <c r="R1" s="1"/>
      <c r="S1" s="1"/>
      <c r="T1" s="1"/>
      <c r="U1" s="1"/>
      <c r="V1" s="1"/>
      <c r="W1" s="1"/>
    </row>
    <row r="2" spans="1:23" s="12" customFormat="1" x14ac:dyDescent="0.2">
      <c r="A2" s="46"/>
      <c r="B2" s="120"/>
      <c r="C2" s="14"/>
      <c r="D2" s="14"/>
      <c r="E2" s="100"/>
      <c r="F2" s="15"/>
      <c r="G2" s="74"/>
      <c r="H2" s="11"/>
      <c r="I2" s="11"/>
      <c r="J2" s="11"/>
      <c r="K2" s="11"/>
      <c r="L2" s="11"/>
      <c r="M2" s="11"/>
      <c r="N2" s="11"/>
      <c r="O2" s="11"/>
      <c r="P2" s="11"/>
      <c r="Q2" s="11"/>
      <c r="R2" s="11"/>
      <c r="S2" s="11"/>
      <c r="T2" s="11"/>
      <c r="U2" s="11"/>
      <c r="V2" s="11"/>
      <c r="W2" s="11"/>
    </row>
    <row r="3" spans="1:23" ht="38.25" x14ac:dyDescent="0.2">
      <c r="A3" s="16" t="s">
        <v>115</v>
      </c>
      <c r="B3" s="112">
        <v>1</v>
      </c>
      <c r="C3" s="72" t="s">
        <v>289</v>
      </c>
      <c r="D3" s="47" t="s">
        <v>128</v>
      </c>
      <c r="E3" s="101" t="s">
        <v>262</v>
      </c>
      <c r="F3" s="16" t="s">
        <v>1</v>
      </c>
      <c r="G3" s="18" t="s">
        <v>87</v>
      </c>
      <c r="H3" s="4"/>
      <c r="I3" s="4"/>
      <c r="J3" s="4"/>
      <c r="K3" s="4"/>
      <c r="L3" s="4"/>
      <c r="M3" s="4"/>
      <c r="N3" s="4"/>
      <c r="O3" s="4"/>
      <c r="P3" s="4"/>
    </row>
    <row r="4" spans="1:23" ht="51" x14ac:dyDescent="0.2">
      <c r="A4" s="44" t="s">
        <v>114</v>
      </c>
      <c r="B4" s="112">
        <v>0.8</v>
      </c>
      <c r="C4" s="22" t="s">
        <v>290</v>
      </c>
      <c r="D4" s="47" t="s">
        <v>264</v>
      </c>
      <c r="E4" s="101" t="s">
        <v>263</v>
      </c>
      <c r="F4" s="44" t="s">
        <v>60</v>
      </c>
      <c r="G4" s="18" t="s">
        <v>87</v>
      </c>
      <c r="H4" s="4"/>
      <c r="I4" s="4"/>
      <c r="J4" s="4"/>
      <c r="K4" s="4"/>
      <c r="L4" s="4"/>
      <c r="M4" s="4"/>
      <c r="N4" s="4"/>
      <c r="O4" s="4"/>
      <c r="P4" s="4"/>
    </row>
    <row r="5" spans="1:23" x14ac:dyDescent="0.2">
      <c r="A5" s="16"/>
      <c r="C5" s="14"/>
      <c r="D5" s="48"/>
      <c r="E5" s="100"/>
      <c r="F5" s="16"/>
      <c r="G5" s="75"/>
      <c r="H5" s="4"/>
      <c r="I5" s="4"/>
      <c r="J5" s="4"/>
      <c r="K5" s="4"/>
      <c r="L5" s="4"/>
      <c r="M5" s="4"/>
      <c r="N5" s="4"/>
      <c r="O5" s="4"/>
      <c r="P5" s="4"/>
    </row>
    <row r="6" spans="1:23" ht="41.25" customHeight="1" x14ac:dyDescent="0.2">
      <c r="A6" s="16" t="s">
        <v>2</v>
      </c>
      <c r="B6" s="121" t="s">
        <v>297</v>
      </c>
      <c r="C6" s="95" t="s">
        <v>266</v>
      </c>
      <c r="D6" s="109" t="s">
        <v>269</v>
      </c>
      <c r="E6" s="110" t="s">
        <v>316</v>
      </c>
      <c r="F6" s="16" t="s">
        <v>2</v>
      </c>
      <c r="G6" s="75" t="s">
        <v>65</v>
      </c>
      <c r="H6" s="4"/>
      <c r="I6" s="4"/>
      <c r="J6" s="4"/>
      <c r="K6" s="4"/>
      <c r="L6" s="4"/>
      <c r="M6" s="4"/>
      <c r="N6" s="4"/>
      <c r="O6" s="4"/>
      <c r="P6" s="4"/>
    </row>
    <row r="7" spans="1:23" ht="41.25" customHeight="1" x14ac:dyDescent="0.2">
      <c r="A7" s="16" t="s">
        <v>66</v>
      </c>
      <c r="B7" s="121" t="s">
        <v>298</v>
      </c>
      <c r="C7" s="95" t="s">
        <v>268</v>
      </c>
      <c r="D7" s="109"/>
      <c r="E7" s="110"/>
      <c r="F7" s="16" t="s">
        <v>66</v>
      </c>
      <c r="G7" s="75" t="s">
        <v>68</v>
      </c>
      <c r="H7" s="4"/>
      <c r="I7" s="4"/>
      <c r="J7" s="4"/>
      <c r="K7" s="4"/>
      <c r="L7" s="4"/>
      <c r="M7" s="4"/>
      <c r="N7" s="4"/>
      <c r="O7" s="4"/>
      <c r="P7" s="4"/>
    </row>
    <row r="8" spans="1:23" s="23" customFormat="1" ht="41.25" customHeight="1" x14ac:dyDescent="0.2">
      <c r="A8" s="16" t="s">
        <v>86</v>
      </c>
      <c r="B8" s="121" t="s">
        <v>299</v>
      </c>
      <c r="C8" s="95" t="s">
        <v>267</v>
      </c>
      <c r="D8" s="109"/>
      <c r="E8" s="110"/>
      <c r="F8" s="16" t="s">
        <v>86</v>
      </c>
      <c r="G8" s="75" t="s">
        <v>67</v>
      </c>
    </row>
    <row r="9" spans="1:23" s="23" customFormat="1" ht="171.75" customHeight="1" x14ac:dyDescent="0.2">
      <c r="A9" s="14" t="s">
        <v>129</v>
      </c>
      <c r="B9" s="113"/>
      <c r="C9" s="22"/>
      <c r="D9" s="41"/>
      <c r="E9" s="100" t="s">
        <v>265</v>
      </c>
      <c r="F9" s="16"/>
      <c r="G9" s="75"/>
    </row>
    <row r="10" spans="1:23" s="23" customFormat="1" x14ac:dyDescent="0.2">
      <c r="A10" s="14"/>
      <c r="B10" s="113"/>
      <c r="C10" s="14"/>
      <c r="D10" s="41"/>
      <c r="E10" s="100"/>
      <c r="F10" s="16"/>
      <c r="G10" s="75"/>
    </row>
    <row r="11" spans="1:23" ht="149.44999999999999" customHeight="1" x14ac:dyDescent="0.2">
      <c r="A11" s="16" t="s">
        <v>4</v>
      </c>
      <c r="B11" s="113" t="s">
        <v>300</v>
      </c>
      <c r="C11" s="95" t="s">
        <v>116</v>
      </c>
      <c r="D11" s="44" t="s">
        <v>258</v>
      </c>
      <c r="E11" s="100" t="s">
        <v>317</v>
      </c>
      <c r="F11" s="16" t="s">
        <v>3</v>
      </c>
      <c r="G11" s="18" t="s">
        <v>116</v>
      </c>
      <c r="H11" s="4"/>
      <c r="I11" s="4"/>
      <c r="J11" s="4"/>
      <c r="K11" s="4"/>
      <c r="L11" s="4"/>
      <c r="M11" s="4"/>
      <c r="N11" s="4"/>
      <c r="O11" s="4"/>
      <c r="P11" s="4"/>
    </row>
    <row r="12" spans="1:23" s="6" customFormat="1" ht="32.450000000000003" customHeight="1" thickBot="1" x14ac:dyDescent="0.25">
      <c r="A12" s="17" t="s">
        <v>6</v>
      </c>
      <c r="B12" s="115" t="s">
        <v>301</v>
      </c>
      <c r="C12" s="96" t="s">
        <v>88</v>
      </c>
      <c r="D12" s="57" t="s">
        <v>130</v>
      </c>
      <c r="E12" s="102" t="s">
        <v>280</v>
      </c>
      <c r="F12" s="17" t="s">
        <v>5</v>
      </c>
      <c r="G12" s="76" t="s">
        <v>88</v>
      </c>
      <c r="Q12" s="7"/>
      <c r="R12" s="7"/>
    </row>
    <row r="13" spans="1:23" ht="13.5" thickTop="1" x14ac:dyDescent="0.2">
      <c r="A13" s="25" t="s">
        <v>89</v>
      </c>
      <c r="B13" s="114" t="s">
        <v>302</v>
      </c>
      <c r="C13" s="24"/>
      <c r="D13" s="93" t="s">
        <v>284</v>
      </c>
      <c r="E13" s="103"/>
      <c r="F13" s="25" t="s">
        <v>89</v>
      </c>
      <c r="G13" s="77" t="s">
        <v>58</v>
      </c>
      <c r="H13" s="4"/>
      <c r="I13" s="4"/>
      <c r="J13" s="4"/>
      <c r="K13" s="4"/>
      <c r="L13" s="4"/>
      <c r="M13" s="4"/>
      <c r="N13" s="4"/>
      <c r="O13" s="4"/>
      <c r="P13" s="4"/>
    </row>
    <row r="14" spans="1:23" x14ac:dyDescent="0.2">
      <c r="A14" s="14"/>
      <c r="B14" s="113"/>
      <c r="C14" s="14"/>
      <c r="E14" s="100"/>
      <c r="F14" s="16"/>
      <c r="G14" s="78"/>
      <c r="H14" s="4"/>
      <c r="I14" s="4"/>
      <c r="J14" s="4"/>
      <c r="K14" s="4"/>
      <c r="L14" s="4"/>
      <c r="M14" s="4"/>
      <c r="N14" s="4"/>
      <c r="O14" s="4"/>
      <c r="P14" s="4"/>
    </row>
    <row r="15" spans="1:23" ht="82.5" customHeight="1" x14ac:dyDescent="0.2">
      <c r="A15" s="16" t="s">
        <v>7</v>
      </c>
      <c r="B15" s="112">
        <v>1</v>
      </c>
      <c r="C15" s="97" t="s">
        <v>90</v>
      </c>
      <c r="D15" s="44" t="s">
        <v>249</v>
      </c>
      <c r="E15" s="100" t="s">
        <v>295</v>
      </c>
      <c r="F15" s="16" t="s">
        <v>7</v>
      </c>
      <c r="G15" s="18" t="s">
        <v>90</v>
      </c>
      <c r="H15" s="4"/>
      <c r="I15" s="4"/>
      <c r="J15" s="4"/>
      <c r="K15" s="4"/>
      <c r="L15" s="4"/>
      <c r="M15" s="4"/>
      <c r="N15" s="4"/>
      <c r="O15" s="4"/>
      <c r="P15" s="4"/>
    </row>
    <row r="16" spans="1:23" ht="51" x14ac:dyDescent="0.2">
      <c r="A16" s="16" t="s">
        <v>243</v>
      </c>
      <c r="B16" s="112">
        <v>0.9</v>
      </c>
      <c r="C16" s="95" t="s">
        <v>271</v>
      </c>
      <c r="D16" s="49" t="s">
        <v>270</v>
      </c>
      <c r="E16" s="100" t="s">
        <v>272</v>
      </c>
      <c r="F16" s="16" t="s">
        <v>8</v>
      </c>
      <c r="G16" s="78" t="s">
        <v>62</v>
      </c>
      <c r="H16" s="4"/>
      <c r="I16" s="4"/>
      <c r="J16" s="4"/>
      <c r="K16" s="4"/>
      <c r="L16" s="4"/>
      <c r="M16" s="4"/>
      <c r="N16" s="4"/>
      <c r="O16" s="4"/>
      <c r="P16" s="4"/>
    </row>
    <row r="17" spans="1:18" s="28" customFormat="1" ht="16.5" customHeight="1" x14ac:dyDescent="0.2">
      <c r="A17" s="27" t="s">
        <v>57</v>
      </c>
      <c r="B17" s="113"/>
      <c r="C17" s="44"/>
      <c r="D17" s="43"/>
      <c r="E17" s="100"/>
      <c r="F17" s="27" t="s">
        <v>57</v>
      </c>
      <c r="G17" s="79">
        <v>0</v>
      </c>
      <c r="Q17" s="29"/>
      <c r="R17" s="29"/>
    </row>
    <row r="18" spans="1:18" s="6" customFormat="1" ht="27.75" customHeight="1" thickBot="1" x14ac:dyDescent="0.25">
      <c r="A18" s="30" t="s">
        <v>9</v>
      </c>
      <c r="B18" s="115"/>
      <c r="C18" s="17"/>
      <c r="D18" s="42"/>
      <c r="E18" s="102"/>
      <c r="F18" s="30" t="s">
        <v>9</v>
      </c>
      <c r="G18" s="80" t="s">
        <v>61</v>
      </c>
      <c r="Q18" s="7"/>
      <c r="R18" s="7"/>
    </row>
    <row r="19" spans="1:18" ht="13.5" thickTop="1" x14ac:dyDescent="0.2">
      <c r="A19" s="31" t="s">
        <v>91</v>
      </c>
      <c r="B19" s="114"/>
      <c r="C19" s="58"/>
      <c r="D19" s="61"/>
      <c r="E19" s="103"/>
      <c r="F19" s="31" t="s">
        <v>91</v>
      </c>
      <c r="G19" s="81">
        <v>1</v>
      </c>
      <c r="H19" s="4"/>
      <c r="I19" s="4"/>
      <c r="J19" s="4"/>
      <c r="K19" s="4"/>
      <c r="L19" s="4"/>
      <c r="M19" s="4"/>
      <c r="N19" s="4"/>
      <c r="O19" s="4"/>
      <c r="P19" s="4"/>
    </row>
    <row r="20" spans="1:18" x14ac:dyDescent="0.2">
      <c r="A20" s="19"/>
      <c r="B20" s="113"/>
      <c r="C20" s="125"/>
      <c r="E20" s="104"/>
      <c r="F20" s="19"/>
      <c r="G20" s="82"/>
      <c r="H20" s="4"/>
      <c r="I20" s="4"/>
      <c r="J20" s="4"/>
      <c r="K20" s="4"/>
      <c r="L20" s="4"/>
      <c r="M20" s="4"/>
      <c r="N20" s="4"/>
      <c r="O20" s="4"/>
      <c r="P20" s="4"/>
    </row>
    <row r="21" spans="1:18" ht="102" x14ac:dyDescent="0.2">
      <c r="A21" s="16" t="s">
        <v>118</v>
      </c>
      <c r="B21" s="113" t="s">
        <v>303</v>
      </c>
      <c r="C21" s="22" t="s">
        <v>291</v>
      </c>
      <c r="D21" s="44" t="s">
        <v>253</v>
      </c>
      <c r="E21" s="100"/>
      <c r="F21" s="16" t="s">
        <v>10</v>
      </c>
      <c r="G21" s="18" t="s">
        <v>93</v>
      </c>
      <c r="H21" s="4"/>
      <c r="I21" s="4"/>
      <c r="J21" s="4"/>
      <c r="K21" s="4"/>
      <c r="L21" s="4"/>
      <c r="M21" s="4"/>
      <c r="N21" s="4"/>
      <c r="O21" s="4"/>
      <c r="P21" s="4"/>
    </row>
    <row r="22" spans="1:18" ht="25.5" x14ac:dyDescent="0.2">
      <c r="A22" s="32" t="s">
        <v>117</v>
      </c>
      <c r="B22" s="113"/>
      <c r="D22" s="50" t="s">
        <v>244</v>
      </c>
      <c r="E22" s="105"/>
      <c r="F22" s="32" t="s">
        <v>13</v>
      </c>
      <c r="G22" s="75"/>
      <c r="H22" s="4"/>
      <c r="I22" s="4"/>
      <c r="J22" s="4"/>
      <c r="K22" s="4"/>
      <c r="L22" s="4"/>
      <c r="M22" s="4"/>
      <c r="N22" s="4"/>
      <c r="O22" s="4"/>
      <c r="P22" s="4"/>
    </row>
    <row r="23" spans="1:18" ht="76.5" x14ac:dyDescent="0.2">
      <c r="A23" s="20" t="s">
        <v>119</v>
      </c>
      <c r="B23" s="113" t="s">
        <v>304</v>
      </c>
      <c r="C23" s="26" t="s">
        <v>292</v>
      </c>
      <c r="D23" s="49" t="s">
        <v>254</v>
      </c>
      <c r="E23" s="100"/>
      <c r="F23" s="20" t="s">
        <v>11</v>
      </c>
      <c r="G23" s="18" t="s">
        <v>92</v>
      </c>
      <c r="H23" s="4"/>
      <c r="I23" s="4"/>
      <c r="J23" s="4"/>
      <c r="K23" s="4"/>
      <c r="L23" s="4"/>
      <c r="M23" s="4"/>
      <c r="N23" s="4"/>
      <c r="O23" s="4"/>
      <c r="P23" s="4"/>
    </row>
    <row r="24" spans="1:18" ht="29.1" customHeight="1" x14ac:dyDescent="0.2">
      <c r="A24" s="32" t="s">
        <v>120</v>
      </c>
      <c r="B24" s="113"/>
      <c r="D24" s="50" t="s">
        <v>244</v>
      </c>
      <c r="E24" s="105"/>
      <c r="F24" s="32" t="s">
        <v>12</v>
      </c>
      <c r="G24" s="83"/>
      <c r="H24" s="4"/>
      <c r="I24" s="4"/>
      <c r="J24" s="4"/>
      <c r="K24" s="4"/>
      <c r="L24" s="4"/>
      <c r="M24" s="4"/>
      <c r="N24" s="4"/>
      <c r="O24" s="4"/>
      <c r="P24" s="4"/>
    </row>
    <row r="25" spans="1:18" ht="11.45" customHeight="1" x14ac:dyDescent="0.2">
      <c r="A25" s="59"/>
      <c r="B25" s="113"/>
      <c r="C25" s="125"/>
      <c r="E25" s="104"/>
      <c r="F25" s="19"/>
      <c r="G25" s="82"/>
      <c r="H25" s="4"/>
      <c r="I25" s="4"/>
      <c r="J25" s="4"/>
      <c r="K25" s="4"/>
      <c r="L25" s="4"/>
      <c r="M25" s="4"/>
      <c r="N25" s="4"/>
      <c r="O25" s="4"/>
      <c r="P25" s="4"/>
    </row>
    <row r="26" spans="1:18" ht="76.5" x14ac:dyDescent="0.2">
      <c r="A26" s="16" t="s">
        <v>125</v>
      </c>
      <c r="B26" s="113" t="s">
        <v>305</v>
      </c>
      <c r="C26" s="22" t="s">
        <v>293</v>
      </c>
      <c r="D26" s="60" t="s">
        <v>252</v>
      </c>
      <c r="E26" s="100"/>
      <c r="F26" s="16" t="s">
        <v>14</v>
      </c>
      <c r="G26" s="78">
        <v>0</v>
      </c>
      <c r="H26" s="4"/>
      <c r="I26" s="4"/>
      <c r="J26" s="4"/>
      <c r="K26" s="4"/>
      <c r="L26" s="4"/>
      <c r="M26" s="4"/>
      <c r="N26" s="4"/>
      <c r="O26" s="4"/>
      <c r="P26" s="4"/>
    </row>
    <row r="27" spans="1:18" ht="25.5" x14ac:dyDescent="0.2">
      <c r="A27" s="27" t="s">
        <v>124</v>
      </c>
      <c r="B27" s="113"/>
      <c r="D27" s="50" t="s">
        <v>244</v>
      </c>
      <c r="E27" s="105"/>
      <c r="F27" s="32" t="s">
        <v>17</v>
      </c>
      <c r="G27" s="78"/>
      <c r="H27" s="4"/>
      <c r="I27" s="4"/>
      <c r="J27" s="4"/>
      <c r="K27" s="4"/>
      <c r="L27" s="4"/>
      <c r="M27" s="4"/>
      <c r="N27" s="4"/>
      <c r="O27" s="4"/>
      <c r="P27" s="4"/>
    </row>
    <row r="28" spans="1:18" ht="76.5" x14ac:dyDescent="0.2">
      <c r="A28" s="20" t="s">
        <v>126</v>
      </c>
      <c r="B28" s="113" t="s">
        <v>306</v>
      </c>
      <c r="C28" s="26" t="s">
        <v>294</v>
      </c>
      <c r="D28" s="60" t="s">
        <v>251</v>
      </c>
      <c r="E28" s="106"/>
      <c r="F28" s="20" t="s">
        <v>15</v>
      </c>
      <c r="G28" s="78">
        <v>0</v>
      </c>
      <c r="H28" s="4"/>
      <c r="I28" s="4"/>
      <c r="J28" s="4"/>
      <c r="K28" s="4"/>
      <c r="L28" s="4"/>
      <c r="M28" s="4"/>
      <c r="N28" s="4"/>
      <c r="O28" s="4"/>
      <c r="P28" s="4"/>
      <c r="Q28" s="4"/>
      <c r="R28" s="4"/>
    </row>
    <row r="29" spans="1:18" ht="25.5" x14ac:dyDescent="0.2">
      <c r="A29" s="32" t="s">
        <v>127</v>
      </c>
      <c r="B29" s="113"/>
      <c r="D29" s="50" t="s">
        <v>244</v>
      </c>
      <c r="E29" s="105"/>
      <c r="F29" s="32" t="s">
        <v>16</v>
      </c>
      <c r="G29" s="83"/>
      <c r="H29" s="4"/>
      <c r="I29" s="4"/>
      <c r="J29" s="4"/>
      <c r="K29" s="4"/>
      <c r="L29" s="4"/>
      <c r="M29" s="4"/>
      <c r="N29" s="4"/>
      <c r="O29" s="4"/>
      <c r="P29" s="4"/>
    </row>
    <row r="30" spans="1:18" x14ac:dyDescent="0.2">
      <c r="A30" s="19"/>
      <c r="B30" s="113"/>
      <c r="C30" s="125"/>
      <c r="E30" s="104"/>
      <c r="F30" s="19"/>
      <c r="G30" s="82"/>
      <c r="H30" s="4"/>
      <c r="I30" s="4"/>
      <c r="J30" s="4"/>
      <c r="K30" s="4"/>
      <c r="L30" s="4"/>
      <c r="M30" s="4"/>
      <c r="N30" s="4"/>
      <c r="O30" s="4"/>
      <c r="P30" s="4"/>
      <c r="Q30" s="4"/>
      <c r="R30" s="4"/>
    </row>
    <row r="31" spans="1:18" ht="63.75" x14ac:dyDescent="0.2">
      <c r="A31" s="63" t="s">
        <v>109</v>
      </c>
      <c r="B31" s="116">
        <v>0.01</v>
      </c>
      <c r="C31" s="98" t="s">
        <v>278</v>
      </c>
      <c r="D31" s="64" t="s">
        <v>276</v>
      </c>
      <c r="E31" s="107"/>
      <c r="F31" s="16" t="s">
        <v>18</v>
      </c>
      <c r="G31" s="78" t="s">
        <v>70</v>
      </c>
      <c r="H31" s="4"/>
      <c r="I31" s="4"/>
      <c r="J31" s="4"/>
      <c r="K31" s="4"/>
      <c r="L31" s="4"/>
      <c r="M31" s="4"/>
      <c r="N31" s="4"/>
      <c r="O31" s="4"/>
      <c r="P31" s="4"/>
      <c r="Q31" s="4"/>
      <c r="R31" s="4"/>
    </row>
    <row r="32" spans="1:18" ht="69.75" customHeight="1" x14ac:dyDescent="0.2">
      <c r="A32" s="62" t="s">
        <v>108</v>
      </c>
      <c r="B32" s="117"/>
      <c r="C32" s="68"/>
      <c r="D32" s="64" t="s">
        <v>276</v>
      </c>
      <c r="E32" s="107"/>
      <c r="F32" s="16"/>
      <c r="G32" s="78"/>
      <c r="H32" s="4"/>
      <c r="I32" s="4"/>
      <c r="J32" s="4"/>
      <c r="K32" s="4"/>
      <c r="L32" s="4"/>
      <c r="M32" s="4"/>
      <c r="N32" s="4"/>
      <c r="O32" s="4"/>
      <c r="P32" s="4"/>
      <c r="Q32" s="4"/>
      <c r="R32" s="4"/>
    </row>
    <row r="33" spans="1:18" ht="108.75" customHeight="1" x14ac:dyDescent="0.2">
      <c r="A33" s="16" t="s">
        <v>19</v>
      </c>
      <c r="B33" s="112">
        <v>7.0000000000000007E-2</v>
      </c>
      <c r="C33" s="14" t="s">
        <v>279</v>
      </c>
      <c r="D33" s="44" t="s">
        <v>275</v>
      </c>
      <c r="E33" s="100"/>
      <c r="F33" s="16" t="s">
        <v>19</v>
      </c>
      <c r="G33" s="18" t="s">
        <v>94</v>
      </c>
      <c r="H33" s="4"/>
      <c r="I33" s="4"/>
      <c r="J33" s="4"/>
      <c r="K33" s="4"/>
      <c r="L33" s="4"/>
      <c r="M33" s="4"/>
      <c r="N33" s="4"/>
      <c r="O33" s="4"/>
      <c r="P33" s="4"/>
      <c r="Q33" s="4"/>
      <c r="R33" s="4"/>
    </row>
    <row r="34" spans="1:18" ht="103.5" customHeight="1" x14ac:dyDescent="0.2">
      <c r="A34" s="16" t="s">
        <v>20</v>
      </c>
      <c r="B34" s="112">
        <v>0.01</v>
      </c>
      <c r="C34" s="14" t="s">
        <v>278</v>
      </c>
      <c r="D34" s="44" t="s">
        <v>275</v>
      </c>
      <c r="E34" s="100"/>
      <c r="F34" s="16" t="s">
        <v>20</v>
      </c>
      <c r="G34" s="18" t="s">
        <v>70</v>
      </c>
      <c r="H34" s="4"/>
      <c r="I34" s="4"/>
      <c r="J34" s="4"/>
      <c r="K34" s="4"/>
      <c r="L34" s="4"/>
      <c r="M34" s="4"/>
      <c r="N34" s="4"/>
      <c r="O34" s="4"/>
      <c r="P34" s="4"/>
      <c r="Q34" s="4"/>
      <c r="R34" s="4"/>
    </row>
    <row r="35" spans="1:18" ht="25.5" x14ac:dyDescent="0.2">
      <c r="A35" s="16" t="s">
        <v>21</v>
      </c>
      <c r="B35" s="112">
        <v>0.01</v>
      </c>
      <c r="C35" s="16" t="s">
        <v>277</v>
      </c>
      <c r="D35" s="49" t="s">
        <v>274</v>
      </c>
      <c r="E35" s="100"/>
      <c r="F35" s="16" t="s">
        <v>21</v>
      </c>
      <c r="G35" s="78" t="s">
        <v>69</v>
      </c>
      <c r="H35" s="4"/>
      <c r="I35" s="4"/>
      <c r="J35" s="4"/>
      <c r="K35" s="4"/>
      <c r="L35" s="4"/>
      <c r="M35" s="4"/>
      <c r="N35" s="4"/>
      <c r="O35" s="4"/>
      <c r="P35" s="4"/>
      <c r="Q35" s="4"/>
      <c r="R35" s="4"/>
    </row>
    <row r="36" spans="1:18" x14ac:dyDescent="0.2">
      <c r="A36" s="16" t="s">
        <v>22</v>
      </c>
      <c r="B36" s="112">
        <v>1</v>
      </c>
      <c r="C36" s="14" t="s">
        <v>95</v>
      </c>
      <c r="E36" s="100"/>
      <c r="F36" s="16" t="s">
        <v>22</v>
      </c>
      <c r="G36" s="18" t="s">
        <v>95</v>
      </c>
      <c r="H36" s="4"/>
      <c r="I36" s="4"/>
      <c r="J36" s="4"/>
      <c r="K36" s="4"/>
      <c r="L36" s="4"/>
      <c r="M36" s="4"/>
      <c r="N36" s="4"/>
      <c r="O36" s="4"/>
      <c r="P36" s="4"/>
      <c r="Q36" s="4"/>
      <c r="R36" s="4"/>
    </row>
    <row r="37" spans="1:18" s="9" customFormat="1" x14ac:dyDescent="0.2">
      <c r="A37" s="62" t="s">
        <v>104</v>
      </c>
      <c r="B37" s="117"/>
      <c r="C37" s="63"/>
      <c r="D37" s="63" t="s">
        <v>250</v>
      </c>
      <c r="E37" s="107"/>
      <c r="F37" s="20"/>
      <c r="G37" s="83"/>
      <c r="H37" s="10"/>
      <c r="I37" s="10"/>
      <c r="J37" s="10"/>
      <c r="K37" s="10"/>
      <c r="L37" s="10"/>
      <c r="M37" s="10"/>
      <c r="N37" s="10"/>
      <c r="O37" s="10"/>
      <c r="P37" s="10"/>
      <c r="Q37" s="10"/>
      <c r="R37" s="10"/>
    </row>
    <row r="38" spans="1:18" s="9" customFormat="1" x14ac:dyDescent="0.2">
      <c r="A38" s="62" t="s">
        <v>105</v>
      </c>
      <c r="B38" s="117"/>
      <c r="C38" s="63"/>
      <c r="D38" s="67"/>
      <c r="E38" s="107"/>
      <c r="F38" s="20"/>
      <c r="G38" s="83"/>
      <c r="H38" s="10"/>
      <c r="I38" s="10"/>
      <c r="J38" s="10"/>
      <c r="K38" s="10"/>
      <c r="L38" s="10"/>
      <c r="M38" s="10"/>
      <c r="N38" s="10"/>
      <c r="O38" s="10"/>
      <c r="P38" s="10"/>
      <c r="Q38" s="10"/>
      <c r="R38" s="10"/>
    </row>
    <row r="39" spans="1:18" ht="112.5" customHeight="1" x14ac:dyDescent="0.2">
      <c r="A39" s="44" t="s">
        <v>122</v>
      </c>
      <c r="B39" s="122" t="s">
        <v>307</v>
      </c>
      <c r="C39" s="126" t="s">
        <v>123</v>
      </c>
      <c r="D39" s="44" t="s">
        <v>259</v>
      </c>
      <c r="E39" s="100" t="s">
        <v>288</v>
      </c>
      <c r="F39" s="16" t="s">
        <v>59</v>
      </c>
      <c r="G39" s="21" t="s">
        <v>123</v>
      </c>
      <c r="H39" s="4"/>
      <c r="I39" s="4"/>
      <c r="J39" s="4"/>
      <c r="K39" s="4"/>
      <c r="L39" s="4"/>
      <c r="M39" s="4"/>
      <c r="N39" s="4"/>
      <c r="O39" s="4"/>
      <c r="P39" s="4"/>
      <c r="Q39" s="4"/>
      <c r="R39" s="4"/>
    </row>
    <row r="40" spans="1:18" ht="38.25" x14ac:dyDescent="0.2">
      <c r="A40" s="16" t="s">
        <v>82</v>
      </c>
      <c r="B40" s="112">
        <v>0</v>
      </c>
      <c r="C40" s="127" t="s">
        <v>83</v>
      </c>
      <c r="D40" s="44" t="s">
        <v>285</v>
      </c>
      <c r="E40" s="100" t="s">
        <v>286</v>
      </c>
      <c r="F40" s="16" t="s">
        <v>82</v>
      </c>
      <c r="G40" s="78" t="s">
        <v>83</v>
      </c>
      <c r="H40" s="4"/>
      <c r="I40" s="4"/>
      <c r="J40" s="4"/>
      <c r="K40" s="4"/>
      <c r="L40" s="4"/>
      <c r="M40" s="4"/>
      <c r="N40" s="4"/>
      <c r="O40" s="4"/>
      <c r="P40" s="4"/>
      <c r="Q40" s="4"/>
      <c r="R40" s="4"/>
    </row>
    <row r="41" spans="1:18" ht="162.94999999999999" customHeight="1" x14ac:dyDescent="0.2">
      <c r="A41" s="16" t="s">
        <v>81</v>
      </c>
      <c r="B41" s="122" t="s">
        <v>308</v>
      </c>
      <c r="C41" s="126" t="s">
        <v>121</v>
      </c>
      <c r="D41" s="44" t="s">
        <v>260</v>
      </c>
      <c r="E41" s="100" t="s">
        <v>287</v>
      </c>
      <c r="F41" s="16" t="s">
        <v>81</v>
      </c>
      <c r="G41" s="21" t="s">
        <v>121</v>
      </c>
      <c r="H41" s="4"/>
      <c r="I41" s="4"/>
      <c r="J41" s="4"/>
      <c r="K41" s="4"/>
      <c r="L41" s="4"/>
      <c r="M41" s="4"/>
      <c r="N41" s="4"/>
      <c r="O41" s="4"/>
      <c r="P41" s="4"/>
      <c r="Q41" s="4"/>
      <c r="R41" s="4"/>
    </row>
    <row r="42" spans="1:18" x14ac:dyDescent="0.2">
      <c r="A42" s="14"/>
      <c r="B42" s="113"/>
      <c r="C42" s="14"/>
      <c r="E42" s="100"/>
      <c r="F42" s="27" t="s">
        <v>23</v>
      </c>
      <c r="G42" s="79" t="s">
        <v>84</v>
      </c>
      <c r="H42" s="4"/>
      <c r="I42" s="4"/>
      <c r="J42" s="4"/>
      <c r="K42" s="4"/>
      <c r="L42" s="4"/>
      <c r="M42" s="4"/>
      <c r="N42" s="4"/>
      <c r="O42" s="4"/>
      <c r="P42" s="4"/>
      <c r="Q42" s="4"/>
      <c r="R42" s="4"/>
    </row>
    <row r="43" spans="1:18" x14ac:dyDescent="0.2">
      <c r="A43" s="62" t="s">
        <v>111</v>
      </c>
      <c r="B43" s="117"/>
      <c r="C43" s="68"/>
      <c r="D43" s="63" t="s">
        <v>246</v>
      </c>
      <c r="E43" s="107"/>
      <c r="F43" s="16" t="s">
        <v>25</v>
      </c>
      <c r="G43" s="78" t="s">
        <v>80</v>
      </c>
    </row>
    <row r="44" spans="1:18" x14ac:dyDescent="0.2">
      <c r="A44" s="62" t="s">
        <v>131</v>
      </c>
      <c r="B44" s="117"/>
      <c r="C44" s="68"/>
      <c r="D44" s="63" t="s">
        <v>246</v>
      </c>
      <c r="E44" s="107"/>
      <c r="F44" s="16"/>
      <c r="G44" s="78"/>
    </row>
    <row r="45" spans="1:18" x14ac:dyDescent="0.2">
      <c r="A45" s="62" t="s">
        <v>132</v>
      </c>
      <c r="B45" s="117"/>
      <c r="C45" s="68"/>
      <c r="D45" s="63" t="s">
        <v>246</v>
      </c>
      <c r="E45" s="107"/>
      <c r="F45" s="16"/>
      <c r="G45" s="78"/>
    </row>
    <row r="46" spans="1:18" x14ac:dyDescent="0.2">
      <c r="A46" s="62" t="s">
        <v>133</v>
      </c>
      <c r="B46" s="117"/>
      <c r="C46" s="68"/>
      <c r="D46" s="63" t="s">
        <v>246</v>
      </c>
      <c r="E46" s="107"/>
      <c r="F46" s="16"/>
      <c r="G46" s="78"/>
    </row>
    <row r="47" spans="1:18" ht="13.5" thickBot="1" x14ac:dyDescent="0.25">
      <c r="A47" s="65" t="s">
        <v>134</v>
      </c>
      <c r="B47" s="118"/>
      <c r="C47" s="92"/>
      <c r="D47" s="66" t="s">
        <v>246</v>
      </c>
      <c r="E47" s="108"/>
      <c r="F47" s="17"/>
      <c r="G47" s="84"/>
    </row>
    <row r="48" spans="1:18" ht="13.5" thickTop="1" x14ac:dyDescent="0.2">
      <c r="A48" s="62" t="s">
        <v>110</v>
      </c>
      <c r="B48" s="117"/>
      <c r="C48" s="68"/>
      <c r="D48" s="63" t="s">
        <v>246</v>
      </c>
      <c r="E48" s="107"/>
      <c r="F48" s="16"/>
      <c r="G48" s="78"/>
    </row>
    <row r="49" spans="1:18" x14ac:dyDescent="0.2">
      <c r="A49" s="16"/>
      <c r="B49" s="113"/>
      <c r="C49" s="16"/>
      <c r="E49" s="100"/>
      <c r="F49" s="16"/>
      <c r="G49" s="83"/>
    </row>
    <row r="50" spans="1:18" x14ac:dyDescent="0.2">
      <c r="A50" s="27" t="s">
        <v>24</v>
      </c>
      <c r="B50" s="113"/>
      <c r="D50" s="16" t="s">
        <v>245</v>
      </c>
      <c r="E50" s="105"/>
      <c r="F50" s="27" t="s">
        <v>24</v>
      </c>
      <c r="G50" s="79" t="s">
        <v>80</v>
      </c>
    </row>
    <row r="51" spans="1:18" ht="55.5" customHeight="1" x14ac:dyDescent="0.2">
      <c r="A51" s="16" t="s">
        <v>71</v>
      </c>
      <c r="B51" s="123" t="s">
        <v>309</v>
      </c>
      <c r="C51" s="128" t="s">
        <v>112</v>
      </c>
      <c r="D51" s="44" t="s">
        <v>135</v>
      </c>
      <c r="E51" s="100"/>
      <c r="F51" s="16" t="s">
        <v>71</v>
      </c>
      <c r="G51" s="85" t="s">
        <v>112</v>
      </c>
      <c r="H51" s="4"/>
      <c r="I51" s="4"/>
      <c r="J51" s="4"/>
      <c r="K51" s="4"/>
      <c r="L51" s="4"/>
      <c r="M51" s="4"/>
      <c r="N51" s="4"/>
      <c r="O51" s="4"/>
      <c r="P51" s="4"/>
      <c r="Q51" s="4"/>
      <c r="R51" s="4"/>
    </row>
    <row r="52" spans="1:18" ht="63.75" customHeight="1" x14ac:dyDescent="0.2">
      <c r="A52" s="16" t="s">
        <v>101</v>
      </c>
      <c r="B52" s="123" t="s">
        <v>309</v>
      </c>
      <c r="C52" s="126" t="s">
        <v>113</v>
      </c>
      <c r="D52" s="44" t="s">
        <v>136</v>
      </c>
      <c r="E52" s="100"/>
      <c r="F52" s="16" t="s">
        <v>101</v>
      </c>
      <c r="G52" s="21" t="s">
        <v>113</v>
      </c>
    </row>
    <row r="53" spans="1:18" x14ac:dyDescent="0.2">
      <c r="A53" s="14"/>
      <c r="B53" s="113"/>
      <c r="C53" s="14"/>
      <c r="E53" s="100"/>
      <c r="F53" s="16"/>
      <c r="G53" s="83"/>
    </row>
    <row r="54" spans="1:18" s="28" customFormat="1" ht="69.95" customHeight="1" x14ac:dyDescent="0.2">
      <c r="A54" s="27" t="s">
        <v>26</v>
      </c>
      <c r="B54" s="132"/>
      <c r="C54" s="133" t="s">
        <v>98</v>
      </c>
      <c r="D54" s="134" t="s">
        <v>261</v>
      </c>
      <c r="E54" s="135" t="s">
        <v>283</v>
      </c>
      <c r="F54" s="27" t="s">
        <v>26</v>
      </c>
      <c r="G54" s="136" t="s">
        <v>98</v>
      </c>
    </row>
    <row r="55" spans="1:18" s="142" customFormat="1" ht="67.5" customHeight="1" thickBot="1" x14ac:dyDescent="0.25">
      <c r="A55" s="30" t="s">
        <v>27</v>
      </c>
      <c r="B55" s="137"/>
      <c r="C55" s="138" t="s">
        <v>99</v>
      </c>
      <c r="D55" s="139" t="s">
        <v>261</v>
      </c>
      <c r="E55" s="140" t="s">
        <v>283</v>
      </c>
      <c r="F55" s="30" t="s">
        <v>27</v>
      </c>
      <c r="G55" s="141" t="s">
        <v>99</v>
      </c>
    </row>
    <row r="56" spans="1:18" ht="69.95" customHeight="1" thickTop="1" x14ac:dyDescent="0.2">
      <c r="A56" s="25" t="s">
        <v>29</v>
      </c>
      <c r="B56" s="131" t="s">
        <v>310</v>
      </c>
      <c r="C56" s="130" t="s">
        <v>97</v>
      </c>
      <c r="D56" s="58" t="s">
        <v>261</v>
      </c>
      <c r="E56" s="103" t="s">
        <v>283</v>
      </c>
      <c r="F56" s="25" t="s">
        <v>28</v>
      </c>
      <c r="G56" s="86" t="s">
        <v>97</v>
      </c>
      <c r="H56" s="4"/>
      <c r="I56" s="4"/>
      <c r="J56" s="4"/>
      <c r="K56" s="4"/>
      <c r="L56" s="4"/>
      <c r="M56" s="4"/>
      <c r="N56" s="4"/>
      <c r="O56" s="4"/>
      <c r="P56" s="4"/>
      <c r="Q56" s="4"/>
      <c r="R56" s="4"/>
    </row>
    <row r="57" spans="1:18" x14ac:dyDescent="0.2">
      <c r="A57" s="14"/>
      <c r="B57" s="113"/>
      <c r="C57" s="14"/>
      <c r="E57" s="100"/>
      <c r="F57" s="16"/>
      <c r="G57" s="78"/>
      <c r="H57" s="4"/>
      <c r="I57" s="4"/>
      <c r="J57" s="4"/>
      <c r="K57" s="4"/>
      <c r="L57" s="4"/>
      <c r="M57" s="4"/>
      <c r="N57" s="4"/>
      <c r="O57" s="4"/>
      <c r="P57" s="4"/>
      <c r="Q57" s="4"/>
      <c r="R57" s="4"/>
    </row>
    <row r="58" spans="1:18" ht="54.6" customHeight="1" x14ac:dyDescent="0.2">
      <c r="A58" s="63" t="s">
        <v>106</v>
      </c>
      <c r="B58" s="117" t="s">
        <v>311</v>
      </c>
      <c r="C58" s="64"/>
      <c r="D58" s="91" t="s">
        <v>247</v>
      </c>
      <c r="E58" s="107" t="s">
        <v>319</v>
      </c>
      <c r="F58" s="27" t="s">
        <v>30</v>
      </c>
      <c r="G58" s="79">
        <v>1</v>
      </c>
      <c r="H58" s="4"/>
      <c r="I58" s="4"/>
      <c r="J58" s="4"/>
      <c r="K58" s="4"/>
      <c r="L58" s="4"/>
      <c r="M58" s="4"/>
      <c r="N58" s="4"/>
      <c r="O58" s="4"/>
      <c r="P58" s="4"/>
      <c r="Q58" s="4"/>
      <c r="R58" s="4"/>
    </row>
    <row r="59" spans="1:18" x14ac:dyDescent="0.2">
      <c r="A59" s="14"/>
      <c r="B59" s="113"/>
      <c r="C59" s="14"/>
      <c r="E59" s="100"/>
      <c r="F59" s="16"/>
      <c r="G59" s="75"/>
      <c r="H59" s="4"/>
      <c r="I59" s="4"/>
      <c r="J59" s="4"/>
      <c r="K59" s="4"/>
      <c r="L59" s="4"/>
      <c r="M59" s="4"/>
      <c r="N59" s="4"/>
      <c r="O59" s="4"/>
      <c r="P59" s="4"/>
      <c r="Q59" s="4"/>
      <c r="R59" s="4"/>
    </row>
    <row r="60" spans="1:18" ht="82.5" customHeight="1" x14ac:dyDescent="0.2">
      <c r="A60" s="16" t="s">
        <v>31</v>
      </c>
      <c r="B60" s="124" t="s">
        <v>312</v>
      </c>
      <c r="C60" s="129" t="s">
        <v>100</v>
      </c>
      <c r="D60" s="44" t="s">
        <v>257</v>
      </c>
      <c r="E60" s="100" t="s">
        <v>282</v>
      </c>
      <c r="F60" s="16" t="s">
        <v>31</v>
      </c>
      <c r="G60" s="18" t="s">
        <v>100</v>
      </c>
      <c r="H60" s="4"/>
      <c r="I60" s="4"/>
      <c r="J60" s="4"/>
      <c r="K60" s="4"/>
      <c r="L60" s="4"/>
      <c r="M60" s="4"/>
      <c r="N60" s="4"/>
      <c r="O60" s="4"/>
      <c r="P60" s="4"/>
      <c r="Q60" s="4"/>
      <c r="R60" s="4"/>
    </row>
    <row r="61" spans="1:18" ht="71.45" customHeight="1" x14ac:dyDescent="0.2">
      <c r="A61" s="16" t="s">
        <v>32</v>
      </c>
      <c r="B61" s="124" t="s">
        <v>313</v>
      </c>
      <c r="C61" s="129" t="s">
        <v>100</v>
      </c>
      <c r="D61" s="44" t="s">
        <v>256</v>
      </c>
      <c r="E61" s="100" t="s">
        <v>281</v>
      </c>
      <c r="F61" s="16" t="s">
        <v>32</v>
      </c>
      <c r="G61" s="18" t="s">
        <v>100</v>
      </c>
      <c r="H61" s="4"/>
      <c r="I61" s="4"/>
      <c r="J61" s="4"/>
      <c r="K61" s="4"/>
      <c r="L61" s="4"/>
      <c r="M61" s="4"/>
      <c r="N61" s="4"/>
      <c r="O61" s="4"/>
      <c r="P61" s="4"/>
      <c r="Q61" s="4"/>
      <c r="R61" s="4"/>
    </row>
    <row r="62" spans="1:18" ht="25.5" x14ac:dyDescent="0.2">
      <c r="A62" s="63" t="s">
        <v>103</v>
      </c>
      <c r="B62" s="117"/>
      <c r="C62" s="63"/>
      <c r="D62" s="69" t="s">
        <v>255</v>
      </c>
      <c r="E62" s="107" t="s">
        <v>318</v>
      </c>
      <c r="F62" s="16"/>
      <c r="G62" s="78"/>
      <c r="H62" s="4"/>
      <c r="I62" s="4"/>
      <c r="J62" s="4"/>
      <c r="K62" s="4"/>
      <c r="L62" s="4"/>
      <c r="M62" s="4"/>
      <c r="N62" s="4"/>
      <c r="O62" s="4"/>
      <c r="P62" s="4"/>
      <c r="Q62" s="4"/>
      <c r="R62" s="4"/>
    </row>
    <row r="63" spans="1:18" x14ac:dyDescent="0.2">
      <c r="A63" s="14"/>
      <c r="B63" s="113"/>
      <c r="C63" s="14"/>
      <c r="E63" s="100"/>
      <c r="F63" s="16"/>
      <c r="G63" s="75"/>
      <c r="H63" s="4"/>
      <c r="I63" s="4"/>
      <c r="J63" s="4"/>
      <c r="K63" s="4"/>
      <c r="L63" s="4"/>
      <c r="M63" s="4"/>
      <c r="N63" s="4"/>
      <c r="O63" s="4"/>
      <c r="P63" s="4"/>
      <c r="Q63" s="4"/>
      <c r="R63" s="4"/>
    </row>
    <row r="64" spans="1:18" ht="25.5" x14ac:dyDescent="0.2">
      <c r="A64" s="16" t="s">
        <v>33</v>
      </c>
      <c r="B64" s="124" t="s">
        <v>309</v>
      </c>
      <c r="C64" s="129" t="s">
        <v>96</v>
      </c>
      <c r="D64" s="44" t="s">
        <v>137</v>
      </c>
      <c r="E64" s="100"/>
      <c r="F64" s="16" t="s">
        <v>33</v>
      </c>
      <c r="G64" s="18" t="s">
        <v>96</v>
      </c>
      <c r="H64" s="4"/>
      <c r="I64" s="4"/>
      <c r="J64" s="4"/>
      <c r="K64" s="4"/>
      <c r="L64" s="4"/>
      <c r="M64" s="4"/>
      <c r="N64" s="4"/>
      <c r="O64" s="4"/>
      <c r="P64" s="4"/>
      <c r="Q64" s="4"/>
      <c r="R64" s="4"/>
    </row>
    <row r="65" spans="1:18" x14ac:dyDescent="0.2">
      <c r="A65" s="14"/>
      <c r="B65" s="113"/>
      <c r="C65" s="14"/>
      <c r="E65" s="100"/>
      <c r="F65" s="16"/>
      <c r="G65" s="75"/>
      <c r="H65" s="4"/>
      <c r="I65" s="4"/>
      <c r="J65" s="4"/>
      <c r="K65" s="4"/>
      <c r="L65" s="4"/>
      <c r="M65" s="4"/>
      <c r="N65" s="4"/>
      <c r="O65" s="4"/>
      <c r="P65" s="4"/>
      <c r="Q65" s="4"/>
      <c r="R65" s="4"/>
    </row>
    <row r="66" spans="1:18" s="9" customFormat="1" x14ac:dyDescent="0.2">
      <c r="A66" s="32" t="s">
        <v>34</v>
      </c>
      <c r="B66" s="119"/>
      <c r="C66" s="20"/>
      <c r="D66" s="20"/>
      <c r="E66" s="105"/>
      <c r="F66" s="32" t="s">
        <v>34</v>
      </c>
      <c r="G66" s="87">
        <v>0</v>
      </c>
      <c r="H66" s="10"/>
      <c r="I66" s="10"/>
      <c r="J66" s="10"/>
      <c r="K66" s="10"/>
      <c r="L66" s="10"/>
      <c r="M66" s="10"/>
      <c r="N66" s="10"/>
      <c r="O66" s="10"/>
      <c r="P66" s="10"/>
      <c r="Q66" s="10"/>
      <c r="R66" s="10"/>
    </row>
    <row r="67" spans="1:18" s="9" customFormat="1" x14ac:dyDescent="0.2">
      <c r="A67" s="32" t="s">
        <v>35</v>
      </c>
      <c r="B67" s="119"/>
      <c r="C67" s="20"/>
      <c r="D67" s="20"/>
      <c r="E67" s="105"/>
      <c r="F67" s="32" t="s">
        <v>35</v>
      </c>
      <c r="G67" s="87">
        <v>0</v>
      </c>
      <c r="H67" s="10"/>
      <c r="I67" s="10"/>
      <c r="J67" s="10"/>
      <c r="K67" s="10"/>
      <c r="L67" s="10"/>
      <c r="M67" s="10"/>
      <c r="N67" s="10"/>
      <c r="O67" s="10"/>
      <c r="P67" s="10"/>
      <c r="Q67" s="10"/>
      <c r="R67" s="10"/>
    </row>
    <row r="68" spans="1:18" s="9" customFormat="1" x14ac:dyDescent="0.2">
      <c r="A68" s="32" t="s">
        <v>36</v>
      </c>
      <c r="B68" s="119"/>
      <c r="C68" s="20"/>
      <c r="D68" s="20"/>
      <c r="E68" s="105"/>
      <c r="F68" s="32" t="s">
        <v>36</v>
      </c>
      <c r="G68" s="87">
        <v>0</v>
      </c>
      <c r="H68" s="10"/>
      <c r="I68" s="10"/>
      <c r="J68" s="10"/>
      <c r="K68" s="10"/>
      <c r="L68" s="10"/>
      <c r="M68" s="10"/>
      <c r="N68" s="10"/>
      <c r="O68" s="10"/>
      <c r="P68" s="10"/>
      <c r="Q68" s="10"/>
      <c r="R68" s="10"/>
    </row>
    <row r="69" spans="1:18" s="9" customFormat="1" x14ac:dyDescent="0.2">
      <c r="A69" s="32" t="s">
        <v>37</v>
      </c>
      <c r="B69" s="119"/>
      <c r="C69" s="20"/>
      <c r="D69" s="20"/>
      <c r="E69" s="105"/>
      <c r="F69" s="32" t="s">
        <v>37</v>
      </c>
      <c r="G69" s="87">
        <v>0</v>
      </c>
      <c r="H69" s="10"/>
      <c r="I69" s="10"/>
      <c r="J69" s="10"/>
      <c r="K69" s="10"/>
      <c r="L69" s="10"/>
      <c r="M69" s="10"/>
      <c r="N69" s="10"/>
      <c r="O69" s="10"/>
      <c r="P69" s="10"/>
      <c r="Q69" s="10"/>
      <c r="R69" s="10"/>
    </row>
    <row r="70" spans="1:18" s="9" customFormat="1" x14ac:dyDescent="0.2">
      <c r="A70" s="32" t="s">
        <v>38</v>
      </c>
      <c r="B70" s="119"/>
      <c r="C70" s="20"/>
      <c r="D70" s="20"/>
      <c r="E70" s="105"/>
      <c r="F70" s="32" t="s">
        <v>38</v>
      </c>
      <c r="G70" s="87">
        <v>0</v>
      </c>
      <c r="H70" s="10"/>
      <c r="I70" s="10"/>
      <c r="J70" s="10"/>
      <c r="K70" s="10"/>
      <c r="L70" s="10"/>
      <c r="M70" s="10"/>
      <c r="N70" s="10"/>
      <c r="O70" s="10"/>
      <c r="P70" s="10"/>
      <c r="Q70" s="10"/>
      <c r="R70" s="10"/>
    </row>
    <row r="71" spans="1:18" s="9" customFormat="1" x14ac:dyDescent="0.2">
      <c r="A71" s="32" t="s">
        <v>39</v>
      </c>
      <c r="B71" s="119"/>
      <c r="C71" s="20"/>
      <c r="D71" s="20"/>
      <c r="E71" s="105"/>
      <c r="F71" s="32" t="s">
        <v>39</v>
      </c>
      <c r="G71" s="87">
        <v>0</v>
      </c>
      <c r="H71" s="10"/>
      <c r="I71" s="10"/>
      <c r="J71" s="10"/>
      <c r="K71" s="10"/>
      <c r="L71" s="10"/>
      <c r="M71" s="10"/>
      <c r="N71" s="10"/>
      <c r="O71" s="10"/>
      <c r="P71" s="10"/>
      <c r="Q71" s="10"/>
      <c r="R71" s="10"/>
    </row>
    <row r="72" spans="1:18" s="9" customFormat="1" x14ac:dyDescent="0.2">
      <c r="A72" s="32" t="s">
        <v>40</v>
      </c>
      <c r="B72" s="119"/>
      <c r="C72" s="20"/>
      <c r="D72" s="20"/>
      <c r="E72" s="105"/>
      <c r="F72" s="32" t="s">
        <v>40</v>
      </c>
      <c r="G72" s="87">
        <v>0</v>
      </c>
      <c r="H72" s="10"/>
      <c r="I72" s="10"/>
      <c r="J72" s="10"/>
      <c r="K72" s="10"/>
      <c r="L72" s="10"/>
      <c r="M72" s="10"/>
      <c r="N72" s="10"/>
      <c r="O72" s="10"/>
      <c r="P72" s="10"/>
      <c r="Q72" s="10"/>
      <c r="R72" s="10"/>
    </row>
    <row r="73" spans="1:18" s="9" customFormat="1" x14ac:dyDescent="0.2">
      <c r="A73" s="32" t="s">
        <v>41</v>
      </c>
      <c r="B73" s="119"/>
      <c r="C73" s="20"/>
      <c r="D73" s="20"/>
      <c r="E73" s="105"/>
      <c r="F73" s="32" t="s">
        <v>41</v>
      </c>
      <c r="G73" s="87">
        <v>0</v>
      </c>
      <c r="H73" s="10"/>
      <c r="I73" s="10"/>
      <c r="J73" s="10"/>
      <c r="K73" s="10"/>
      <c r="L73" s="10"/>
      <c r="M73" s="10"/>
      <c r="N73" s="10"/>
      <c r="O73" s="10"/>
      <c r="P73" s="10"/>
      <c r="Q73" s="10"/>
      <c r="R73" s="10"/>
    </row>
    <row r="74" spans="1:18" s="9" customFormat="1" x14ac:dyDescent="0.2">
      <c r="A74" s="32" t="s">
        <v>42</v>
      </c>
      <c r="B74" s="119"/>
      <c r="C74" s="20"/>
      <c r="D74" s="20"/>
      <c r="E74" s="105"/>
      <c r="F74" s="32" t="s">
        <v>42</v>
      </c>
      <c r="G74" s="87">
        <v>0</v>
      </c>
      <c r="H74" s="10"/>
      <c r="I74" s="10"/>
      <c r="J74" s="10"/>
      <c r="K74" s="10"/>
      <c r="L74" s="10"/>
      <c r="M74" s="10"/>
      <c r="N74" s="10"/>
      <c r="O74" s="10"/>
      <c r="P74" s="10"/>
      <c r="Q74" s="10"/>
      <c r="R74" s="10"/>
    </row>
    <row r="75" spans="1:18" s="9" customFormat="1" x14ac:dyDescent="0.2">
      <c r="A75" s="32" t="s">
        <v>43</v>
      </c>
      <c r="B75" s="119"/>
      <c r="C75" s="20"/>
      <c r="D75" s="20"/>
      <c r="E75" s="105"/>
      <c r="F75" s="32" t="s">
        <v>43</v>
      </c>
      <c r="G75" s="87">
        <v>0</v>
      </c>
      <c r="H75" s="10"/>
      <c r="I75" s="10"/>
      <c r="J75" s="10"/>
      <c r="K75" s="10"/>
      <c r="L75" s="10"/>
      <c r="M75" s="10"/>
      <c r="N75" s="10"/>
      <c r="O75" s="10"/>
      <c r="P75" s="10"/>
      <c r="Q75" s="10"/>
      <c r="R75" s="10"/>
    </row>
    <row r="76" spans="1:18" s="9" customFormat="1" x14ac:dyDescent="0.2">
      <c r="A76" s="32" t="s">
        <v>44</v>
      </c>
      <c r="B76" s="119"/>
      <c r="C76" s="20"/>
      <c r="D76" s="20"/>
      <c r="E76" s="105"/>
      <c r="F76" s="32" t="s">
        <v>44</v>
      </c>
      <c r="G76" s="87">
        <v>0</v>
      </c>
      <c r="H76" s="10"/>
      <c r="I76" s="10"/>
      <c r="J76" s="10"/>
      <c r="K76" s="10"/>
      <c r="L76" s="10"/>
      <c r="M76" s="10"/>
      <c r="N76" s="10"/>
      <c r="O76" s="10"/>
      <c r="P76" s="10"/>
      <c r="Q76" s="10"/>
      <c r="R76" s="10"/>
    </row>
    <row r="77" spans="1:18" s="9" customFormat="1" x14ac:dyDescent="0.2">
      <c r="A77" s="32" t="s">
        <v>45</v>
      </c>
      <c r="B77" s="119"/>
      <c r="C77" s="20"/>
      <c r="D77" s="20"/>
      <c r="E77" s="105"/>
      <c r="F77" s="32" t="s">
        <v>45</v>
      </c>
      <c r="G77" s="87">
        <v>0</v>
      </c>
      <c r="H77" s="10"/>
      <c r="I77" s="10"/>
      <c r="J77" s="10"/>
      <c r="K77" s="10"/>
      <c r="L77" s="10"/>
      <c r="M77" s="10"/>
      <c r="N77" s="10"/>
      <c r="O77" s="10"/>
      <c r="P77" s="10"/>
      <c r="Q77" s="10"/>
      <c r="R77" s="10"/>
    </row>
    <row r="78" spans="1:18" s="9" customFormat="1" x14ac:dyDescent="0.2">
      <c r="A78" s="32" t="s">
        <v>46</v>
      </c>
      <c r="B78" s="119"/>
      <c r="C78" s="20"/>
      <c r="D78" s="20"/>
      <c r="E78" s="105"/>
      <c r="F78" s="32" t="s">
        <v>46</v>
      </c>
      <c r="G78" s="79" t="s">
        <v>79</v>
      </c>
      <c r="H78" s="10"/>
      <c r="I78" s="10"/>
      <c r="J78" s="10"/>
      <c r="K78" s="10"/>
      <c r="L78" s="10"/>
      <c r="M78" s="10"/>
      <c r="N78" s="10"/>
      <c r="O78" s="10"/>
      <c r="P78" s="10"/>
      <c r="Q78" s="10"/>
      <c r="R78" s="10"/>
    </row>
    <row r="79" spans="1:18" s="9" customFormat="1" x14ac:dyDescent="0.2">
      <c r="A79" s="32" t="s">
        <v>47</v>
      </c>
      <c r="B79" s="119"/>
      <c r="C79" s="20"/>
      <c r="D79" s="20"/>
      <c r="E79" s="105"/>
      <c r="F79" s="32" t="s">
        <v>47</v>
      </c>
      <c r="G79" s="79" t="s">
        <v>79</v>
      </c>
      <c r="H79" s="10"/>
      <c r="I79" s="10"/>
      <c r="J79" s="10"/>
      <c r="K79" s="10"/>
      <c r="L79" s="10"/>
      <c r="M79" s="10"/>
      <c r="N79" s="10"/>
      <c r="O79" s="10"/>
      <c r="P79" s="10"/>
      <c r="Q79" s="10"/>
      <c r="R79" s="10"/>
    </row>
    <row r="80" spans="1:18" s="9" customFormat="1" x14ac:dyDescent="0.2">
      <c r="A80" s="32" t="s">
        <v>48</v>
      </c>
      <c r="B80" s="119"/>
      <c r="C80" s="20"/>
      <c r="D80" s="20"/>
      <c r="E80" s="105"/>
      <c r="F80" s="32" t="s">
        <v>48</v>
      </c>
      <c r="G80" s="87">
        <v>0</v>
      </c>
      <c r="H80" s="10"/>
      <c r="I80" s="10"/>
      <c r="J80" s="10"/>
      <c r="K80" s="10"/>
      <c r="L80" s="10"/>
      <c r="M80" s="10"/>
      <c r="N80" s="10"/>
      <c r="O80" s="10"/>
      <c r="P80" s="10"/>
      <c r="Q80" s="10"/>
      <c r="R80" s="10"/>
    </row>
    <row r="81" spans="1:18" s="9" customFormat="1" x14ac:dyDescent="0.2">
      <c r="A81" s="32" t="s">
        <v>49</v>
      </c>
      <c r="B81" s="119"/>
      <c r="C81" s="20"/>
      <c r="D81" s="20"/>
      <c r="E81" s="105"/>
      <c r="F81" s="32" t="s">
        <v>49</v>
      </c>
      <c r="G81" s="87">
        <v>0</v>
      </c>
      <c r="H81" s="10"/>
      <c r="I81" s="10"/>
      <c r="J81" s="10"/>
      <c r="K81" s="10"/>
      <c r="L81" s="10"/>
      <c r="M81" s="10"/>
      <c r="N81" s="10"/>
      <c r="O81" s="10"/>
      <c r="P81" s="10"/>
      <c r="Q81" s="10"/>
      <c r="R81" s="10"/>
    </row>
    <row r="82" spans="1:18" s="9" customFormat="1" x14ac:dyDescent="0.2">
      <c r="A82" s="32" t="s">
        <v>50</v>
      </c>
      <c r="B82" s="119"/>
      <c r="C82" s="20"/>
      <c r="D82" s="20"/>
      <c r="E82" s="105"/>
      <c r="F82" s="32" t="s">
        <v>50</v>
      </c>
      <c r="G82" s="87">
        <v>0</v>
      </c>
      <c r="H82" s="10"/>
      <c r="I82" s="10"/>
      <c r="J82" s="10"/>
      <c r="K82" s="10"/>
      <c r="L82" s="10"/>
      <c r="M82" s="10"/>
      <c r="N82" s="10"/>
      <c r="O82" s="10"/>
      <c r="P82" s="10"/>
      <c r="Q82" s="10"/>
      <c r="R82" s="10"/>
    </row>
    <row r="83" spans="1:18" s="9" customFormat="1" x14ac:dyDescent="0.2">
      <c r="A83" s="32" t="s">
        <v>51</v>
      </c>
      <c r="B83" s="119"/>
      <c r="C83" s="20"/>
      <c r="D83" s="20"/>
      <c r="E83" s="105"/>
      <c r="F83" s="32" t="s">
        <v>51</v>
      </c>
      <c r="G83" s="87">
        <v>0</v>
      </c>
      <c r="H83" s="10"/>
      <c r="I83" s="10"/>
      <c r="J83" s="10"/>
      <c r="K83" s="10"/>
      <c r="L83" s="10"/>
      <c r="M83" s="10"/>
      <c r="N83" s="10"/>
      <c r="O83" s="10"/>
      <c r="P83" s="10"/>
      <c r="Q83" s="10"/>
      <c r="R83" s="10"/>
    </row>
    <row r="84" spans="1:18" s="9" customFormat="1" x14ac:dyDescent="0.2">
      <c r="A84" s="32" t="s">
        <v>52</v>
      </c>
      <c r="B84" s="119"/>
      <c r="C84" s="20"/>
      <c r="D84" s="20"/>
      <c r="E84" s="105"/>
      <c r="F84" s="32" t="s">
        <v>52</v>
      </c>
      <c r="G84" s="87">
        <v>0</v>
      </c>
      <c r="H84" s="10"/>
      <c r="I84" s="10"/>
      <c r="J84" s="10"/>
      <c r="K84" s="10"/>
      <c r="L84" s="10"/>
      <c r="M84" s="10"/>
      <c r="N84" s="10"/>
      <c r="O84" s="10"/>
      <c r="P84" s="10"/>
      <c r="Q84" s="10"/>
      <c r="R84" s="10"/>
    </row>
    <row r="85" spans="1:18" x14ac:dyDescent="0.2">
      <c r="A85" s="14"/>
      <c r="B85" s="113"/>
      <c r="C85" s="14"/>
      <c r="E85" s="100"/>
      <c r="F85" s="16"/>
      <c r="G85" s="83"/>
    </row>
    <row r="86" spans="1:18" x14ac:dyDescent="0.2">
      <c r="A86" s="16" t="s">
        <v>63</v>
      </c>
      <c r="B86" s="112" t="s">
        <v>53</v>
      </c>
      <c r="C86" s="99" t="s">
        <v>53</v>
      </c>
      <c r="E86" s="100"/>
      <c r="F86" s="16" t="s">
        <v>63</v>
      </c>
      <c r="G86" s="78" t="s">
        <v>53</v>
      </c>
      <c r="H86" s="4"/>
      <c r="I86" s="4"/>
      <c r="J86" s="4"/>
      <c r="K86" s="4"/>
      <c r="L86" s="4"/>
      <c r="M86" s="4"/>
      <c r="N86" s="4"/>
      <c r="O86" s="4"/>
      <c r="P86" s="4"/>
      <c r="Q86" s="4"/>
      <c r="R86" s="4"/>
    </row>
    <row r="87" spans="1:18" x14ac:dyDescent="0.2">
      <c r="A87" s="16" t="s">
        <v>64</v>
      </c>
      <c r="B87" s="112" t="s">
        <v>54</v>
      </c>
      <c r="C87" s="99" t="s">
        <v>54</v>
      </c>
      <c r="E87" s="100"/>
      <c r="F87" s="16" t="s">
        <v>64</v>
      </c>
      <c r="G87" s="78" t="s">
        <v>54</v>
      </c>
      <c r="H87" s="4"/>
      <c r="I87" s="4"/>
      <c r="J87" s="4"/>
      <c r="K87" s="4"/>
      <c r="L87" s="4"/>
      <c r="M87" s="4"/>
      <c r="N87" s="4"/>
      <c r="O87" s="4"/>
      <c r="P87" s="4"/>
      <c r="Q87" s="4"/>
      <c r="R87" s="4"/>
    </row>
    <row r="88" spans="1:18" ht="25.5" x14ac:dyDescent="0.2">
      <c r="A88" s="16" t="s">
        <v>56</v>
      </c>
      <c r="B88" s="112" t="s">
        <v>314</v>
      </c>
      <c r="C88" s="22" t="s">
        <v>273</v>
      </c>
      <c r="E88" s="100"/>
      <c r="F88" s="16" t="s">
        <v>56</v>
      </c>
      <c r="G88" s="75" t="s">
        <v>85</v>
      </c>
      <c r="H88" s="4"/>
      <c r="I88" s="4"/>
      <c r="J88" s="4"/>
      <c r="K88" s="4"/>
      <c r="L88" s="4"/>
      <c r="M88" s="4"/>
      <c r="N88" s="4"/>
      <c r="O88" s="4"/>
      <c r="P88" s="4"/>
      <c r="Q88" s="4"/>
      <c r="R88" s="4"/>
    </row>
    <row r="89" spans="1:18" x14ac:dyDescent="0.2">
      <c r="A89" s="14"/>
      <c r="B89" s="16"/>
      <c r="C89" s="14"/>
      <c r="E89" s="100"/>
      <c r="F89" s="27" t="s">
        <v>55</v>
      </c>
      <c r="G89" s="88" t="s">
        <v>72</v>
      </c>
      <c r="H89" s="4"/>
      <c r="I89" s="4"/>
      <c r="J89" s="4"/>
      <c r="K89" s="4"/>
      <c r="L89" s="4"/>
      <c r="M89" s="4"/>
      <c r="N89" s="4"/>
      <c r="O89" s="4"/>
      <c r="P89" s="4"/>
      <c r="Q89" s="4"/>
      <c r="R89" s="4"/>
    </row>
    <row r="90" spans="1:18" x14ac:dyDescent="0.2">
      <c r="A90" s="14"/>
      <c r="B90" s="14"/>
      <c r="C90" s="14"/>
      <c r="E90" s="100"/>
      <c r="F90" s="16"/>
      <c r="G90" s="75"/>
      <c r="H90" s="4"/>
      <c r="I90" s="4"/>
      <c r="J90" s="4"/>
      <c r="K90" s="4"/>
      <c r="L90" s="4"/>
      <c r="M90" s="4"/>
      <c r="N90" s="4"/>
      <c r="O90" s="4"/>
      <c r="P90" s="4"/>
      <c r="Q90" s="4"/>
      <c r="R90" s="4"/>
    </row>
    <row r="91" spans="1:18" x14ac:dyDescent="0.2">
      <c r="A91" s="14"/>
      <c r="B91" s="14"/>
      <c r="C91" s="14"/>
      <c r="E91" s="100"/>
      <c r="F91" s="27" t="s">
        <v>73</v>
      </c>
      <c r="G91" s="87" t="s">
        <v>77</v>
      </c>
    </row>
    <row r="92" spans="1:18" x14ac:dyDescent="0.2">
      <c r="A92" s="14"/>
      <c r="B92" s="14"/>
      <c r="C92" s="14"/>
      <c r="E92" s="100"/>
      <c r="F92" s="27" t="s">
        <v>76</v>
      </c>
      <c r="G92" s="87" t="s">
        <v>77</v>
      </c>
    </row>
    <row r="93" spans="1:18" x14ac:dyDescent="0.2">
      <c r="A93" s="14"/>
      <c r="B93" s="14"/>
      <c r="C93" s="14"/>
      <c r="E93" s="100"/>
      <c r="F93" s="27" t="s">
        <v>74</v>
      </c>
      <c r="G93" s="87" t="s">
        <v>78</v>
      </c>
    </row>
    <row r="94" spans="1:18" x14ac:dyDescent="0.2">
      <c r="A94" s="14"/>
      <c r="B94" s="14"/>
      <c r="C94" s="14"/>
      <c r="E94" s="100"/>
      <c r="F94" s="27" t="s">
        <v>75</v>
      </c>
      <c r="G94" s="87" t="s">
        <v>78</v>
      </c>
    </row>
    <row r="95" spans="1:18" x14ac:dyDescent="0.2">
      <c r="B95" s="14"/>
    </row>
  </sheetData>
  <mergeCells count="2">
    <mergeCell ref="D6:D8"/>
    <mergeCell ref="E6:E8"/>
  </mergeCells>
  <printOptions horizontalCentered="1" gridLines="1"/>
  <pageMargins left="0.25" right="0.25" top="0.75" bottom="0.25" header="0.3" footer="0.3"/>
  <pageSetup fitToHeight="0" orientation="landscape" horizontalDpi="300" verticalDpi="300" r:id="rId1"/>
  <headerFooter alignWithMargins="0">
    <oddHeader>&amp;C&amp;"Arial,Bold"&amp;14BMP Implementation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F6D1-63D9-4C14-BB5F-0B12F0652AF5}">
  <dimension ref="A1:D20"/>
  <sheetViews>
    <sheetView zoomScale="130" zoomScaleNormal="130" workbookViewId="0">
      <selection activeCell="G1" sqref="G1:L1048576"/>
    </sheetView>
  </sheetViews>
  <sheetFormatPr defaultRowHeight="11.25" x14ac:dyDescent="0.2"/>
  <cols>
    <col min="1" max="1" width="14.83203125" style="33" customWidth="1"/>
    <col min="2" max="2" width="23.5" style="33" customWidth="1"/>
    <col min="3" max="3" width="21.33203125" style="33" customWidth="1"/>
    <col min="4" max="4" width="16.83203125" style="33" bestFit="1" customWidth="1"/>
  </cols>
  <sheetData>
    <row r="1" spans="1:4" x14ac:dyDescent="0.2">
      <c r="A1" s="111" t="s">
        <v>185</v>
      </c>
      <c r="B1" s="111"/>
      <c r="C1" s="111"/>
      <c r="D1" s="111"/>
    </row>
    <row r="2" spans="1:4" x14ac:dyDescent="0.2">
      <c r="A2" s="34" t="s">
        <v>183</v>
      </c>
      <c r="B2" s="34" t="s">
        <v>184</v>
      </c>
      <c r="C2" s="34" t="s">
        <v>186</v>
      </c>
      <c r="D2" s="34" t="s">
        <v>187</v>
      </c>
    </row>
    <row r="3" spans="1:4" ht="15" x14ac:dyDescent="0.2">
      <c r="A3" s="35" t="s">
        <v>138</v>
      </c>
      <c r="B3" s="35" t="s">
        <v>139</v>
      </c>
      <c r="C3" s="35" t="s">
        <v>140</v>
      </c>
      <c r="D3" s="35" t="s">
        <v>165</v>
      </c>
    </row>
    <row r="4" spans="1:4" ht="15" x14ac:dyDescent="0.2">
      <c r="A4" s="35" t="s">
        <v>138</v>
      </c>
      <c r="B4" s="35" t="s">
        <v>141</v>
      </c>
      <c r="C4" s="35" t="s">
        <v>142</v>
      </c>
      <c r="D4" s="35" t="s">
        <v>166</v>
      </c>
    </row>
    <row r="5" spans="1:4" ht="15.75" thickBot="1" x14ac:dyDescent="0.25">
      <c r="A5" s="36" t="s">
        <v>138</v>
      </c>
      <c r="B5" s="36" t="s">
        <v>143</v>
      </c>
      <c r="C5" s="36" t="s">
        <v>144</v>
      </c>
      <c r="D5" s="36" t="s">
        <v>167</v>
      </c>
    </row>
    <row r="6" spans="1:4" ht="15.75" thickTop="1" x14ac:dyDescent="0.2">
      <c r="A6" s="35" t="s">
        <v>145</v>
      </c>
      <c r="B6" s="35" t="s">
        <v>139</v>
      </c>
      <c r="C6" s="35" t="s">
        <v>146</v>
      </c>
      <c r="D6" s="35" t="s">
        <v>168</v>
      </c>
    </row>
    <row r="7" spans="1:4" ht="15" x14ac:dyDescent="0.2">
      <c r="A7" s="35" t="s">
        <v>145</v>
      </c>
      <c r="B7" s="35" t="s">
        <v>141</v>
      </c>
      <c r="C7" s="35" t="s">
        <v>147</v>
      </c>
      <c r="D7" s="35" t="s">
        <v>169</v>
      </c>
    </row>
    <row r="8" spans="1:4" ht="15.75" thickBot="1" x14ac:dyDescent="0.25">
      <c r="A8" s="36" t="s">
        <v>145</v>
      </c>
      <c r="B8" s="36" t="s">
        <v>143</v>
      </c>
      <c r="C8" s="36" t="s">
        <v>148</v>
      </c>
      <c r="D8" s="36" t="s">
        <v>170</v>
      </c>
    </row>
    <row r="9" spans="1:4" ht="15.75" thickTop="1" x14ac:dyDescent="0.2">
      <c r="A9" s="35" t="s">
        <v>149</v>
      </c>
      <c r="B9" s="35" t="s">
        <v>139</v>
      </c>
      <c r="C9" s="35" t="s">
        <v>150</v>
      </c>
      <c r="D9" s="35" t="s">
        <v>171</v>
      </c>
    </row>
    <row r="10" spans="1:4" ht="15" x14ac:dyDescent="0.2">
      <c r="A10" s="35" t="s">
        <v>149</v>
      </c>
      <c r="B10" s="35" t="s">
        <v>141</v>
      </c>
      <c r="C10" s="35" t="s">
        <v>151</v>
      </c>
      <c r="D10" s="35" t="s">
        <v>172</v>
      </c>
    </row>
    <row r="11" spans="1:4" ht="15.75" thickBot="1" x14ac:dyDescent="0.25">
      <c r="A11" s="36" t="s">
        <v>149</v>
      </c>
      <c r="B11" s="36" t="s">
        <v>143</v>
      </c>
      <c r="C11" s="36" t="s">
        <v>152</v>
      </c>
      <c r="D11" s="36" t="s">
        <v>173</v>
      </c>
    </row>
    <row r="12" spans="1:4" ht="15.75" thickTop="1" x14ac:dyDescent="0.2">
      <c r="A12" s="35" t="s">
        <v>153</v>
      </c>
      <c r="B12" s="35" t="s">
        <v>139</v>
      </c>
      <c r="C12" s="35" t="s">
        <v>154</v>
      </c>
      <c r="D12" s="35" t="s">
        <v>174</v>
      </c>
    </row>
    <row r="13" spans="1:4" ht="15" x14ac:dyDescent="0.2">
      <c r="A13" s="35" t="s">
        <v>153</v>
      </c>
      <c r="B13" s="35" t="s">
        <v>141</v>
      </c>
      <c r="C13" s="35" t="s">
        <v>155</v>
      </c>
      <c r="D13" s="35" t="s">
        <v>175</v>
      </c>
    </row>
    <row r="14" spans="1:4" ht="15.75" thickBot="1" x14ac:dyDescent="0.25">
      <c r="A14" s="36" t="s">
        <v>153</v>
      </c>
      <c r="B14" s="36" t="s">
        <v>143</v>
      </c>
      <c r="C14" s="36" t="s">
        <v>156</v>
      </c>
      <c r="D14" s="36" t="s">
        <v>176</v>
      </c>
    </row>
    <row r="15" spans="1:4" ht="15.75" thickTop="1" x14ac:dyDescent="0.2">
      <c r="A15" s="35" t="s">
        <v>157</v>
      </c>
      <c r="B15" s="35" t="s">
        <v>139</v>
      </c>
      <c r="C15" s="35" t="s">
        <v>158</v>
      </c>
      <c r="D15" s="35" t="s">
        <v>177</v>
      </c>
    </row>
    <row r="16" spans="1:4" ht="15" x14ac:dyDescent="0.2">
      <c r="A16" s="35" t="s">
        <v>157</v>
      </c>
      <c r="B16" s="35" t="s">
        <v>141</v>
      </c>
      <c r="C16" s="35" t="s">
        <v>159</v>
      </c>
      <c r="D16" s="35" t="s">
        <v>178</v>
      </c>
    </row>
    <row r="17" spans="1:4" ht="15.75" thickBot="1" x14ac:dyDescent="0.25">
      <c r="A17" s="36" t="s">
        <v>157</v>
      </c>
      <c r="B17" s="36" t="s">
        <v>143</v>
      </c>
      <c r="C17" s="36" t="s">
        <v>160</v>
      </c>
      <c r="D17" s="36" t="s">
        <v>179</v>
      </c>
    </row>
    <row r="18" spans="1:4" ht="15.75" thickTop="1" x14ac:dyDescent="0.2">
      <c r="A18" s="35" t="s">
        <v>161</v>
      </c>
      <c r="B18" s="35" t="s">
        <v>139</v>
      </c>
      <c r="C18" s="35" t="s">
        <v>162</v>
      </c>
      <c r="D18" s="35" t="s">
        <v>180</v>
      </c>
    </row>
    <row r="19" spans="1:4" ht="15" x14ac:dyDescent="0.2">
      <c r="A19" s="35" t="s">
        <v>161</v>
      </c>
      <c r="B19" s="35" t="s">
        <v>141</v>
      </c>
      <c r="C19" s="35" t="s">
        <v>163</v>
      </c>
      <c r="D19" s="35" t="s">
        <v>181</v>
      </c>
    </row>
    <row r="20" spans="1:4" ht="15" x14ac:dyDescent="0.2">
      <c r="A20" s="35" t="s">
        <v>161</v>
      </c>
      <c r="B20" s="35" t="s">
        <v>143</v>
      </c>
      <c r="C20" s="35" t="s">
        <v>164</v>
      </c>
      <c r="D20" s="35" t="s">
        <v>182</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4BE8-0CD1-435D-8342-A90AAF4931CF}">
  <dimension ref="A1:C19"/>
  <sheetViews>
    <sheetView zoomScale="110" zoomScaleNormal="160" workbookViewId="0">
      <selection activeCell="C2" sqref="C2"/>
    </sheetView>
  </sheetViews>
  <sheetFormatPr defaultRowHeight="11.25" x14ac:dyDescent="0.2"/>
  <cols>
    <col min="1" max="1" width="59.83203125" bestFit="1" customWidth="1"/>
  </cols>
  <sheetData>
    <row r="1" spans="1:3" ht="15.75" x14ac:dyDescent="0.2">
      <c r="A1" s="37" t="s">
        <v>188</v>
      </c>
    </row>
    <row r="2" spans="1:3" ht="15.75" x14ac:dyDescent="0.2">
      <c r="A2" s="37"/>
      <c r="C2" s="71"/>
    </row>
    <row r="3" spans="1:3" ht="15.75" x14ac:dyDescent="0.2">
      <c r="A3" s="37" t="s">
        <v>189</v>
      </c>
    </row>
    <row r="4" spans="1:3" ht="15.75" x14ac:dyDescent="0.2">
      <c r="A4" s="37" t="s">
        <v>190</v>
      </c>
    </row>
    <row r="5" spans="1:3" ht="15.75" x14ac:dyDescent="0.2">
      <c r="A5" s="37" t="s">
        <v>191</v>
      </c>
    </row>
    <row r="6" spans="1:3" ht="15.75" x14ac:dyDescent="0.2">
      <c r="A6" s="37" t="s">
        <v>192</v>
      </c>
    </row>
    <row r="7" spans="1:3" ht="15.75" x14ac:dyDescent="0.2">
      <c r="A7" s="37" t="s">
        <v>193</v>
      </c>
    </row>
    <row r="8" spans="1:3" ht="15.75" x14ac:dyDescent="0.2">
      <c r="A8" s="37" t="s">
        <v>194</v>
      </c>
    </row>
    <row r="9" spans="1:3" ht="15.75" x14ac:dyDescent="0.2">
      <c r="A9" s="37" t="s">
        <v>195</v>
      </c>
    </row>
    <row r="10" spans="1:3" ht="15.75" x14ac:dyDescent="0.2">
      <c r="A10" s="37" t="s">
        <v>196</v>
      </c>
    </row>
    <row r="11" spans="1:3" ht="15.75" x14ac:dyDescent="0.2">
      <c r="A11" s="37" t="s">
        <v>197</v>
      </c>
    </row>
    <row r="12" spans="1:3" ht="15.75" x14ac:dyDescent="0.2">
      <c r="A12" s="37" t="s">
        <v>198</v>
      </c>
    </row>
    <row r="13" spans="1:3" ht="15.75" x14ac:dyDescent="0.2">
      <c r="A13" s="37" t="s">
        <v>199</v>
      </c>
    </row>
    <row r="14" spans="1:3" ht="15.75" x14ac:dyDescent="0.2">
      <c r="A14" s="37" t="s">
        <v>200</v>
      </c>
    </row>
    <row r="15" spans="1:3" ht="15.75" x14ac:dyDescent="0.2">
      <c r="A15" s="37" t="s">
        <v>201</v>
      </c>
    </row>
    <row r="16" spans="1:3" ht="15.75" x14ac:dyDescent="0.2">
      <c r="A16" s="37" t="s">
        <v>202</v>
      </c>
    </row>
    <row r="17" spans="1:1" ht="15.75" x14ac:dyDescent="0.2">
      <c r="A17" s="37" t="s">
        <v>203</v>
      </c>
    </row>
    <row r="18" spans="1:1" ht="15.75" x14ac:dyDescent="0.2">
      <c r="A18" s="37" t="s">
        <v>204</v>
      </c>
    </row>
    <row r="19" spans="1:1" ht="15.75" x14ac:dyDescent="0.2">
      <c r="A19" s="37" t="s">
        <v>205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B7AB-C5DB-494D-AC12-5C7C11A10796}">
  <dimension ref="A1:U36"/>
  <sheetViews>
    <sheetView zoomScale="145" zoomScaleNormal="145" workbookViewId="0">
      <selection activeCell="C1" sqref="C1:K1048576"/>
    </sheetView>
  </sheetViews>
  <sheetFormatPr defaultColWidth="8.83203125" defaultRowHeight="15" x14ac:dyDescent="0.25"/>
  <cols>
    <col min="1" max="1" width="21.5" style="51" customWidth="1"/>
    <col min="2" max="2" width="5.1640625" style="51" hidden="1" customWidth="1"/>
    <col min="3" max="3" width="18" style="51" customWidth="1"/>
    <col min="4" max="4" width="14.5" style="51" hidden="1" customWidth="1"/>
    <col min="5" max="5" width="26.5" style="51" hidden="1" customWidth="1"/>
    <col min="6" max="9" width="14.5" style="51" hidden="1" customWidth="1"/>
    <col min="10" max="10" width="13.6640625" style="51" hidden="1" customWidth="1"/>
    <col min="11" max="11" width="14.1640625" style="51" bestFit="1" customWidth="1"/>
    <col min="12" max="12" width="18.33203125" style="51" hidden="1" customWidth="1"/>
    <col min="13" max="18" width="14.5" style="51" hidden="1" customWidth="1"/>
    <col min="19" max="19" width="13.6640625" style="51" hidden="1" customWidth="1"/>
    <col min="20" max="20" width="0" style="51" hidden="1" customWidth="1"/>
    <col min="21" max="21" width="17" style="39" bestFit="1" customWidth="1"/>
    <col min="22" max="16384" width="8.83203125" style="51"/>
  </cols>
  <sheetData>
    <row r="1" spans="1:21" x14ac:dyDescent="0.25">
      <c r="A1" s="38" t="s">
        <v>240</v>
      </c>
      <c r="C1" s="38" t="s">
        <v>234</v>
      </c>
    </row>
    <row r="2" spans="1:21" x14ac:dyDescent="0.25">
      <c r="A2" s="51" t="s">
        <v>233</v>
      </c>
      <c r="B2" s="51" t="s">
        <v>232</v>
      </c>
      <c r="C2" s="51" t="s">
        <v>231</v>
      </c>
      <c r="D2" s="51" t="s">
        <v>230</v>
      </c>
      <c r="E2" s="51" t="s">
        <v>229</v>
      </c>
      <c r="F2" s="51" t="s">
        <v>228</v>
      </c>
      <c r="G2" s="51" t="s">
        <v>227</v>
      </c>
      <c r="H2" s="51" t="s">
        <v>226</v>
      </c>
      <c r="I2" s="51" t="s">
        <v>225</v>
      </c>
      <c r="J2" s="51" t="s">
        <v>224</v>
      </c>
      <c r="K2" s="51" t="s">
        <v>223</v>
      </c>
      <c r="L2" s="51" t="s">
        <v>222</v>
      </c>
      <c r="M2" s="51" t="s">
        <v>221</v>
      </c>
      <c r="N2" s="51" t="s">
        <v>220</v>
      </c>
      <c r="O2" s="51" t="s">
        <v>219</v>
      </c>
      <c r="P2" s="51" t="s">
        <v>218</v>
      </c>
      <c r="Q2" s="51" t="s">
        <v>217</v>
      </c>
      <c r="R2" s="51" t="s">
        <v>216</v>
      </c>
      <c r="S2" s="52" t="s">
        <v>215</v>
      </c>
      <c r="T2" s="51" t="s">
        <v>214</v>
      </c>
      <c r="U2" s="39" t="s">
        <v>248</v>
      </c>
    </row>
    <row r="3" spans="1:21" x14ac:dyDescent="0.25">
      <c r="A3" s="51" t="s">
        <v>213</v>
      </c>
      <c r="B3" s="51">
        <v>10</v>
      </c>
      <c r="C3" s="51">
        <v>7624.4162140523704</v>
      </c>
      <c r="D3" s="51">
        <v>1.5760367297114299</v>
      </c>
      <c r="E3" s="51">
        <v>15906.783530934999</v>
      </c>
      <c r="F3" s="51">
        <v>754.29073405059705</v>
      </c>
      <c r="G3" s="51">
        <v>297.93172978556203</v>
      </c>
      <c r="H3" s="51">
        <v>164.26908763831699</v>
      </c>
      <c r="I3" s="51">
        <v>44.873803393247996</v>
      </c>
      <c r="J3" s="51">
        <v>1023.40283577885</v>
      </c>
      <c r="K3" s="51">
        <v>289.49457109956802</v>
      </c>
      <c r="L3" s="51">
        <v>545.09076172637504</v>
      </c>
      <c r="M3" s="51">
        <v>442.05705164003598</v>
      </c>
      <c r="N3" s="51">
        <v>249.791196137252</v>
      </c>
      <c r="O3" s="51">
        <v>49.969606064949097</v>
      </c>
      <c r="P3" s="51">
        <v>113.09706785013501</v>
      </c>
      <c r="Q3" s="51">
        <v>168.62332771580901</v>
      </c>
      <c r="R3" s="51">
        <v>0.110456007867828</v>
      </c>
      <c r="S3" s="52">
        <v>639.90229461854301</v>
      </c>
      <c r="T3" s="51">
        <v>622.13815155453801</v>
      </c>
      <c r="U3" s="39">
        <f t="shared" ref="U3:U9" si="0">SUM(C3:S3)</f>
        <v>28315.680305224192</v>
      </c>
    </row>
    <row r="4" spans="1:21" x14ac:dyDescent="0.25">
      <c r="A4" s="51" t="s">
        <v>212</v>
      </c>
      <c r="B4" s="51">
        <v>11</v>
      </c>
      <c r="C4" s="51">
        <v>0</v>
      </c>
      <c r="D4" s="51">
        <v>0</v>
      </c>
      <c r="E4" s="51">
        <v>448.91520833436198</v>
      </c>
      <c r="F4" s="51">
        <v>93.245380368977393</v>
      </c>
      <c r="G4" s="51">
        <v>0.115151005965118</v>
      </c>
      <c r="H4" s="51">
        <v>59.011678190004098</v>
      </c>
      <c r="I4" s="51">
        <v>15.343253781944499</v>
      </c>
      <c r="J4" s="51">
        <v>64.574509619803905</v>
      </c>
      <c r="K4" s="51">
        <v>0</v>
      </c>
      <c r="L4" s="51">
        <v>48.242835185798299</v>
      </c>
      <c r="M4" s="51">
        <v>0.98421986428984398</v>
      </c>
      <c r="N4" s="51">
        <v>52.521955293733903</v>
      </c>
      <c r="O4" s="51">
        <v>31.348502295606899</v>
      </c>
      <c r="P4" s="51">
        <v>19.650543878463701</v>
      </c>
      <c r="Q4" s="51">
        <v>1.04228957759843</v>
      </c>
      <c r="R4" s="51">
        <v>0</v>
      </c>
      <c r="S4" s="52">
        <v>24.555334259154002</v>
      </c>
      <c r="T4" s="51">
        <v>63.0162644618296</v>
      </c>
      <c r="U4" s="39">
        <f t="shared" si="0"/>
        <v>859.55086165570219</v>
      </c>
    </row>
    <row r="5" spans="1:21" x14ac:dyDescent="0.25">
      <c r="A5" s="51" t="s">
        <v>211</v>
      </c>
      <c r="B5" s="51">
        <v>24</v>
      </c>
      <c r="C5" s="51">
        <v>30260.4258610379</v>
      </c>
      <c r="D5" s="51">
        <v>183.392309098906</v>
      </c>
      <c r="E5" s="51">
        <v>216895.456230262</v>
      </c>
      <c r="F5" s="51">
        <v>18065.614328145701</v>
      </c>
      <c r="G5" s="51">
        <v>393.06202833802001</v>
      </c>
      <c r="H5" s="51">
        <v>4645.3865466064999</v>
      </c>
      <c r="I5" s="51">
        <v>1222.3076656963599</v>
      </c>
      <c r="J5" s="51">
        <v>15522.3069243808</v>
      </c>
      <c r="K5" s="51">
        <v>8991.8648038232095</v>
      </c>
      <c r="L5" s="51">
        <v>8508.7561714514395</v>
      </c>
      <c r="M5" s="51">
        <v>6121.5226125934596</v>
      </c>
      <c r="N5" s="51">
        <v>4605.64981244718</v>
      </c>
      <c r="O5" s="51">
        <v>1998.1627731129799</v>
      </c>
      <c r="P5" s="51">
        <v>3223.3274687041298</v>
      </c>
      <c r="Q5" s="51">
        <v>27575.213375308202</v>
      </c>
      <c r="R5" s="51">
        <v>59.863449686917697</v>
      </c>
      <c r="S5" s="52">
        <v>9432.0690609509602</v>
      </c>
      <c r="T5" s="51">
        <v>18974.426098258798</v>
      </c>
      <c r="U5" s="39">
        <f t="shared" si="0"/>
        <v>357704.38142164476</v>
      </c>
    </row>
    <row r="6" spans="1:21" x14ac:dyDescent="0.25">
      <c r="A6" s="51" t="s">
        <v>210</v>
      </c>
      <c r="B6" s="51">
        <v>36</v>
      </c>
      <c r="C6" s="51">
        <v>2985.0965934082201</v>
      </c>
      <c r="D6" s="51">
        <v>19.240349307858398</v>
      </c>
      <c r="E6" s="51">
        <v>92676.311757757794</v>
      </c>
      <c r="F6" s="51">
        <v>9069.0194372921196</v>
      </c>
      <c r="G6" s="51">
        <v>207.32123176981599</v>
      </c>
      <c r="H6" s="51">
        <v>869.079730951898</v>
      </c>
      <c r="I6" s="51">
        <v>280.88172064267098</v>
      </c>
      <c r="J6" s="51">
        <v>14097.550199413799</v>
      </c>
      <c r="K6" s="51">
        <v>12478.9500995833</v>
      </c>
      <c r="L6" s="51">
        <v>5047.7940922097596</v>
      </c>
      <c r="M6" s="51">
        <v>8069.4026973999498</v>
      </c>
      <c r="N6" s="51">
        <v>2411.3861117014098</v>
      </c>
      <c r="O6" s="51">
        <v>790.34733101713402</v>
      </c>
      <c r="P6" s="51">
        <v>860.56596966536995</v>
      </c>
      <c r="Q6" s="51">
        <v>0</v>
      </c>
      <c r="R6" s="51">
        <v>16.514779359799899</v>
      </c>
      <c r="S6" s="52">
        <v>4048.7632386590999</v>
      </c>
      <c r="T6" s="51">
        <v>9459.9076815110893</v>
      </c>
      <c r="U6" s="39">
        <f t="shared" si="0"/>
        <v>153928.22534013999</v>
      </c>
    </row>
    <row r="7" spans="1:21" x14ac:dyDescent="0.25">
      <c r="A7" s="51" t="s">
        <v>209</v>
      </c>
      <c r="B7" s="51">
        <v>42</v>
      </c>
      <c r="C7" s="51">
        <v>39808.890349554902</v>
      </c>
      <c r="D7" s="51">
        <v>545.501944717632</v>
      </c>
      <c r="E7" s="51">
        <v>530874.73127313505</v>
      </c>
      <c r="F7" s="51">
        <v>39938.006503807803</v>
      </c>
      <c r="G7" s="51">
        <v>870.81688024789503</v>
      </c>
      <c r="H7" s="51">
        <v>8153.5597969783903</v>
      </c>
      <c r="I7" s="51">
        <v>2191.3416821931</v>
      </c>
      <c r="J7" s="51">
        <v>44218.066105573198</v>
      </c>
      <c r="K7" s="51">
        <v>36596.944050448903</v>
      </c>
      <c r="L7" s="51">
        <v>19743.467033700199</v>
      </c>
      <c r="M7" s="51">
        <v>16741.809699371799</v>
      </c>
      <c r="N7" s="51">
        <v>8925.9816252600795</v>
      </c>
      <c r="O7" s="51">
        <v>3798.3013991094299</v>
      </c>
      <c r="P7" s="51">
        <v>5125.1834755835298</v>
      </c>
      <c r="Q7" s="51">
        <v>0</v>
      </c>
      <c r="R7" s="51">
        <v>17.047043880934801</v>
      </c>
      <c r="S7" s="52">
        <v>20032.6245533574</v>
      </c>
      <c r="T7" s="51">
        <v>25553.515812259298</v>
      </c>
      <c r="U7" s="39">
        <f t="shared" si="0"/>
        <v>777582.27341692033</v>
      </c>
    </row>
    <row r="8" spans="1:21" x14ac:dyDescent="0.25">
      <c r="A8" s="51" t="s">
        <v>208</v>
      </c>
      <c r="B8" s="51">
        <v>51</v>
      </c>
      <c r="C8" s="51">
        <v>16415.909865920701</v>
      </c>
      <c r="D8" s="51">
        <v>390.06513692097002</v>
      </c>
      <c r="E8" s="51">
        <v>708437.20563597395</v>
      </c>
      <c r="F8" s="51">
        <v>37468.759235555401</v>
      </c>
      <c r="G8" s="51">
        <v>10175.279846597099</v>
      </c>
      <c r="H8" s="51">
        <v>8294.6692003182707</v>
      </c>
      <c r="I8" s="51">
        <v>2064.2871263152101</v>
      </c>
      <c r="J8" s="51">
        <v>38900.288371725197</v>
      </c>
      <c r="K8" s="51">
        <v>52705.856886573703</v>
      </c>
      <c r="L8" s="51">
        <v>14668.2623070726</v>
      </c>
      <c r="M8" s="51">
        <v>13252.553090544199</v>
      </c>
      <c r="N8" s="51">
        <v>9045.0885377799004</v>
      </c>
      <c r="O8" s="51">
        <v>3720.8504865500599</v>
      </c>
      <c r="P8" s="51">
        <v>5940.44246650489</v>
      </c>
      <c r="Q8" s="51">
        <v>26060.2160687545</v>
      </c>
      <c r="R8" s="51">
        <v>5.9715433694271596</v>
      </c>
      <c r="S8" s="52">
        <v>16920.2497738987</v>
      </c>
      <c r="T8" s="51">
        <v>43379.040292967802</v>
      </c>
      <c r="U8" s="39">
        <f t="shared" si="0"/>
        <v>964465.95558037492</v>
      </c>
    </row>
    <row r="9" spans="1:21" x14ac:dyDescent="0.25">
      <c r="A9" s="51" t="s">
        <v>207</v>
      </c>
      <c r="B9" s="51">
        <v>54</v>
      </c>
      <c r="C9" s="51">
        <v>1341.07653835319</v>
      </c>
      <c r="D9" s="51">
        <v>43.7551583202779</v>
      </c>
      <c r="E9" s="51">
        <v>103618.262554177</v>
      </c>
      <c r="F9" s="51">
        <v>5295.8340540567197</v>
      </c>
      <c r="G9" s="51">
        <v>958.66474254112995</v>
      </c>
      <c r="H9" s="51">
        <v>950.53399425727605</v>
      </c>
      <c r="I9" s="51">
        <v>206.772905413085</v>
      </c>
      <c r="J9" s="51">
        <v>6953.1992705455496</v>
      </c>
      <c r="K9" s="51">
        <v>11895.2867161206</v>
      </c>
      <c r="L9" s="51">
        <v>3418.7313126720401</v>
      </c>
      <c r="M9" s="51">
        <v>894.64696085360004</v>
      </c>
      <c r="N9" s="51">
        <v>910.45625497299102</v>
      </c>
      <c r="O9" s="51">
        <v>811.86104782473296</v>
      </c>
      <c r="P9" s="51">
        <v>585.83790889726799</v>
      </c>
      <c r="Q9" s="51">
        <v>0</v>
      </c>
      <c r="R9" s="51">
        <v>1.11740954715507</v>
      </c>
      <c r="S9" s="52">
        <v>2849.7244777432302</v>
      </c>
      <c r="T9" s="51">
        <v>3419.3861413540299</v>
      </c>
      <c r="U9" s="39">
        <f t="shared" si="0"/>
        <v>140735.76130629581</v>
      </c>
    </row>
    <row r="10" spans="1:21" x14ac:dyDescent="0.25">
      <c r="A10" s="51" t="s">
        <v>206</v>
      </c>
      <c r="C10" s="51">
        <f t="shared" ref="C10:U10" si="1">SUM(C3:C9)</f>
        <v>98435.815422327272</v>
      </c>
      <c r="D10" s="51">
        <f t="shared" si="1"/>
        <v>1183.5309350953557</v>
      </c>
      <c r="E10" s="51">
        <f t="shared" si="1"/>
        <v>1668857.6661905753</v>
      </c>
      <c r="F10" s="51">
        <f t="shared" si="1"/>
        <v>110684.76967327732</v>
      </c>
      <c r="G10" s="51">
        <f t="shared" si="1"/>
        <v>12903.191610285487</v>
      </c>
      <c r="H10" s="51">
        <f t="shared" si="1"/>
        <v>23136.510034940657</v>
      </c>
      <c r="I10" s="51">
        <f t="shared" si="1"/>
        <v>6025.8081574356183</v>
      </c>
      <c r="J10" s="51">
        <f t="shared" si="1"/>
        <v>120779.38821703719</v>
      </c>
      <c r="K10" s="51">
        <f t="shared" si="1"/>
        <v>122958.39712764928</v>
      </c>
      <c r="L10" s="51">
        <f t="shared" si="1"/>
        <v>51980.344514018216</v>
      </c>
      <c r="M10" s="51">
        <f t="shared" si="1"/>
        <v>45522.976332267332</v>
      </c>
      <c r="N10" s="51">
        <f t="shared" si="1"/>
        <v>26200.87549359255</v>
      </c>
      <c r="O10" s="51">
        <f t="shared" si="1"/>
        <v>11200.841145974893</v>
      </c>
      <c r="P10" s="51">
        <f t="shared" si="1"/>
        <v>15868.104901083787</v>
      </c>
      <c r="Q10" s="51">
        <f t="shared" si="1"/>
        <v>53805.095061356114</v>
      </c>
      <c r="R10" s="51">
        <f t="shared" si="1"/>
        <v>100.62468185210244</v>
      </c>
      <c r="S10" s="52">
        <f t="shared" si="1"/>
        <v>53947.888733487089</v>
      </c>
      <c r="T10" s="51">
        <f t="shared" si="1"/>
        <v>101471.43044236737</v>
      </c>
      <c r="U10" s="39">
        <f t="shared" si="1"/>
        <v>2423591.8282322553</v>
      </c>
    </row>
    <row r="11" spans="1:21" x14ac:dyDescent="0.25">
      <c r="A11" s="51" t="s">
        <v>239</v>
      </c>
      <c r="C11" s="54">
        <f t="shared" ref="C11:T11" si="2">C10/$U$10</f>
        <v>4.0615673924814896E-2</v>
      </c>
      <c r="D11" s="54">
        <f t="shared" si="2"/>
        <v>4.8833756629663657E-4</v>
      </c>
      <c r="E11" s="54">
        <f t="shared" si="2"/>
        <v>0.68858858441019921</v>
      </c>
      <c r="F11" s="54">
        <f t="shared" si="2"/>
        <v>4.5669723913044274E-2</v>
      </c>
      <c r="G11" s="54">
        <f t="shared" si="2"/>
        <v>5.3239953444210739E-3</v>
      </c>
      <c r="H11" s="54">
        <f t="shared" si="2"/>
        <v>9.5463723575170689E-3</v>
      </c>
      <c r="I11" s="54">
        <f t="shared" si="2"/>
        <v>2.486313118917712E-3</v>
      </c>
      <c r="J11" s="54">
        <f t="shared" si="2"/>
        <v>4.9834871866659379E-2</v>
      </c>
      <c r="K11" s="54">
        <f t="shared" si="2"/>
        <v>5.0733954329815492E-2</v>
      </c>
      <c r="L11" s="54">
        <f t="shared" si="2"/>
        <v>2.1447648035656311E-2</v>
      </c>
      <c r="M11" s="54">
        <f t="shared" si="2"/>
        <v>1.8783268618904097E-2</v>
      </c>
      <c r="N11" s="54">
        <f t="shared" si="2"/>
        <v>1.0810762434656011E-2</v>
      </c>
      <c r="O11" s="54">
        <f t="shared" si="2"/>
        <v>4.6215872720385756E-3</v>
      </c>
      <c r="P11" s="54">
        <f t="shared" si="2"/>
        <v>6.5473503897138614E-3</v>
      </c>
      <c r="Q11" s="54">
        <f t="shared" si="2"/>
        <v>2.2200559695978606E-2</v>
      </c>
      <c r="R11" s="54">
        <f t="shared" si="2"/>
        <v>4.1518823706175443E-5</v>
      </c>
      <c r="S11" s="53">
        <f t="shared" si="2"/>
        <v>2.2259477897660748E-2</v>
      </c>
      <c r="T11" s="54">
        <f t="shared" si="2"/>
        <v>4.1868201262412932E-2</v>
      </c>
    </row>
    <row r="12" spans="1:21" x14ac:dyDescent="0.25">
      <c r="L12" s="51" t="s">
        <v>238</v>
      </c>
      <c r="S12" s="51">
        <f>0.1*S10</f>
        <v>5394.7888733487089</v>
      </c>
    </row>
    <row r="13" spans="1:21" x14ac:dyDescent="0.25">
      <c r="L13" s="51" t="s">
        <v>237</v>
      </c>
      <c r="S13" s="51">
        <f>0.5*S10</f>
        <v>26973.944366743544</v>
      </c>
    </row>
    <row r="14" spans="1:21" x14ac:dyDescent="0.25">
      <c r="A14" s="38" t="s">
        <v>236</v>
      </c>
      <c r="C14" s="38" t="s">
        <v>234</v>
      </c>
    </row>
    <row r="15" spans="1:21" x14ac:dyDescent="0.25">
      <c r="A15" s="51" t="s">
        <v>233</v>
      </c>
      <c r="B15" s="51" t="s">
        <v>232</v>
      </c>
      <c r="C15" s="70" t="s">
        <v>231</v>
      </c>
      <c r="D15" s="70" t="s">
        <v>230</v>
      </c>
      <c r="E15" s="70" t="s">
        <v>229</v>
      </c>
      <c r="F15" s="70" t="s">
        <v>228</v>
      </c>
      <c r="G15" s="70" t="s">
        <v>227</v>
      </c>
      <c r="H15" s="70" t="s">
        <v>226</v>
      </c>
      <c r="I15" s="70" t="s">
        <v>225</v>
      </c>
      <c r="J15" s="70" t="s">
        <v>224</v>
      </c>
      <c r="K15" s="70" t="s">
        <v>223</v>
      </c>
      <c r="L15" s="55" t="s">
        <v>222</v>
      </c>
      <c r="M15" s="55" t="s">
        <v>221</v>
      </c>
      <c r="N15" s="55" t="s">
        <v>220</v>
      </c>
      <c r="O15" s="55" t="s">
        <v>219</v>
      </c>
      <c r="P15" s="55" t="s">
        <v>218</v>
      </c>
      <c r="Q15" s="55" t="s">
        <v>217</v>
      </c>
      <c r="R15" s="55" t="s">
        <v>216</v>
      </c>
      <c r="S15" s="55" t="s">
        <v>215</v>
      </c>
      <c r="T15" s="55" t="s">
        <v>214</v>
      </c>
      <c r="U15" s="56" t="s">
        <v>248</v>
      </c>
    </row>
    <row r="16" spans="1:21" x14ac:dyDescent="0.25">
      <c r="A16" s="51" t="s">
        <v>213</v>
      </c>
      <c r="B16" s="51">
        <v>10</v>
      </c>
      <c r="C16" s="70">
        <v>16462.526502028701</v>
      </c>
      <c r="D16" s="70">
        <v>3.9183465699332301</v>
      </c>
      <c r="E16" s="70">
        <v>29814.286879210002</v>
      </c>
      <c r="F16" s="70">
        <v>1177.17464898711</v>
      </c>
      <c r="G16" s="70">
        <v>452.20170700246598</v>
      </c>
      <c r="H16" s="70">
        <v>395.44189816302003</v>
      </c>
      <c r="I16" s="70">
        <v>190.46791833668499</v>
      </c>
      <c r="J16" s="70">
        <v>1741.74273387268</v>
      </c>
      <c r="K16" s="70">
        <v>649.96837053913396</v>
      </c>
      <c r="L16" s="55">
        <v>943.78061015206799</v>
      </c>
      <c r="M16" s="55">
        <v>282.54572681041498</v>
      </c>
      <c r="N16" s="55">
        <v>478.48208240462901</v>
      </c>
      <c r="O16" s="55">
        <v>111.296659632406</v>
      </c>
      <c r="P16" s="55">
        <v>287.02697894169802</v>
      </c>
      <c r="Q16" s="55">
        <v>302.56791685405398</v>
      </c>
      <c r="R16" s="55">
        <v>451.89035449706603</v>
      </c>
      <c r="S16" s="55">
        <v>1432.5899586345899</v>
      </c>
      <c r="T16" s="55">
        <v>725.606025412294</v>
      </c>
      <c r="U16" s="56">
        <f t="shared" ref="U16:U22" si="3">SUM(C16:S16)</f>
        <v>55177.90929263665</v>
      </c>
    </row>
    <row r="17" spans="1:21" x14ac:dyDescent="0.25">
      <c r="A17" s="51" t="s">
        <v>212</v>
      </c>
      <c r="B17" s="51">
        <v>11</v>
      </c>
      <c r="C17" s="70">
        <v>0</v>
      </c>
      <c r="D17" s="70">
        <v>0</v>
      </c>
      <c r="E17" s="70">
        <v>834.98514897970199</v>
      </c>
      <c r="F17" s="70">
        <v>175.60330725550099</v>
      </c>
      <c r="G17" s="70">
        <v>0.14307388938584401</v>
      </c>
      <c r="H17" s="70">
        <v>143.26366615104001</v>
      </c>
      <c r="I17" s="70">
        <v>48.254943338786099</v>
      </c>
      <c r="J17" s="70">
        <v>118.099217665053</v>
      </c>
      <c r="K17" s="70">
        <v>0</v>
      </c>
      <c r="L17" s="55">
        <v>109.64327898667101</v>
      </c>
      <c r="M17" s="55">
        <v>1.54860805661673</v>
      </c>
      <c r="N17" s="55">
        <v>125.692018009024</v>
      </c>
      <c r="O17" s="55">
        <v>66.029217714474896</v>
      </c>
      <c r="P17" s="55">
        <v>46.558072184360199</v>
      </c>
      <c r="Q17" s="55">
        <v>1.8799760802202199</v>
      </c>
      <c r="R17" s="55">
        <v>2.1587107041014502</v>
      </c>
      <c r="S17" s="55">
        <v>65.918267496281004</v>
      </c>
      <c r="T17" s="55">
        <v>87.515752954142201</v>
      </c>
      <c r="U17" s="56">
        <f t="shared" si="3"/>
        <v>1739.7775065112176</v>
      </c>
    </row>
    <row r="18" spans="1:21" x14ac:dyDescent="0.25">
      <c r="A18" s="51" t="s">
        <v>211</v>
      </c>
      <c r="B18" s="51">
        <v>24</v>
      </c>
      <c r="C18" s="70">
        <v>70191.189465412594</v>
      </c>
      <c r="D18" s="70">
        <v>370.47093301967402</v>
      </c>
      <c r="E18" s="70">
        <v>392999.04543275503</v>
      </c>
      <c r="F18" s="70">
        <v>30966.360832843198</v>
      </c>
      <c r="G18" s="70">
        <v>862.40616181434496</v>
      </c>
      <c r="H18" s="70">
        <v>10825.5655001655</v>
      </c>
      <c r="I18" s="70">
        <v>4301.6205156590504</v>
      </c>
      <c r="J18" s="70">
        <v>28893.4158829314</v>
      </c>
      <c r="K18" s="70">
        <v>20502.733724418398</v>
      </c>
      <c r="L18" s="55">
        <v>17470.999985173599</v>
      </c>
      <c r="M18" s="55">
        <v>5721.6721112170899</v>
      </c>
      <c r="N18" s="55">
        <v>9307.3172780871992</v>
      </c>
      <c r="O18" s="55">
        <v>4313.5129458394904</v>
      </c>
      <c r="P18" s="55">
        <v>8152.9099103996596</v>
      </c>
      <c r="Q18" s="55">
        <v>55537.793746262498</v>
      </c>
      <c r="R18" s="55">
        <v>8156.36369926313</v>
      </c>
      <c r="S18" s="55">
        <v>23292.453902531801</v>
      </c>
      <c r="T18" s="55">
        <v>24521.786768012698</v>
      </c>
      <c r="U18" s="56">
        <f t="shared" si="3"/>
        <v>691865.83202779363</v>
      </c>
    </row>
    <row r="19" spans="1:21" x14ac:dyDescent="0.25">
      <c r="A19" s="51" t="s">
        <v>210</v>
      </c>
      <c r="B19" s="51">
        <v>36</v>
      </c>
      <c r="C19" s="70">
        <v>8344.6832853125597</v>
      </c>
      <c r="D19" s="70">
        <v>46.8012236647672</v>
      </c>
      <c r="E19" s="70">
        <v>195220.34911017399</v>
      </c>
      <c r="F19" s="70">
        <v>15764.604656449599</v>
      </c>
      <c r="G19" s="70">
        <v>453.980122860687</v>
      </c>
      <c r="H19" s="70">
        <v>2269.97375743168</v>
      </c>
      <c r="I19" s="70">
        <v>1010.69174619334</v>
      </c>
      <c r="J19" s="70">
        <v>28857.5846458735</v>
      </c>
      <c r="K19" s="70">
        <v>32344.978081771998</v>
      </c>
      <c r="L19" s="55">
        <v>10690.7562900619</v>
      </c>
      <c r="M19" s="55">
        <v>4257.0081495282702</v>
      </c>
      <c r="N19" s="55">
        <v>6064.3021997301603</v>
      </c>
      <c r="O19" s="55">
        <v>1993.49891026623</v>
      </c>
      <c r="P19" s="55">
        <v>2079.1448184518299</v>
      </c>
      <c r="Q19" s="55">
        <v>0</v>
      </c>
      <c r="R19" s="55">
        <v>10831.2538610181</v>
      </c>
      <c r="S19" s="55">
        <v>10500.2589662108</v>
      </c>
      <c r="T19" s="55">
        <v>13070.780555788901</v>
      </c>
      <c r="U19" s="56">
        <f t="shared" si="3"/>
        <v>330729.86982499948</v>
      </c>
    </row>
    <row r="20" spans="1:21" x14ac:dyDescent="0.25">
      <c r="A20" s="51" t="s">
        <v>209</v>
      </c>
      <c r="B20" s="51">
        <v>42</v>
      </c>
      <c r="C20" s="70">
        <v>88542.592034317902</v>
      </c>
      <c r="D20" s="70">
        <v>1093.56019234665</v>
      </c>
      <c r="E20" s="70">
        <v>938608.76457302598</v>
      </c>
      <c r="F20" s="70">
        <v>59395.1458661777</v>
      </c>
      <c r="G20" s="70">
        <v>1931.1345092244301</v>
      </c>
      <c r="H20" s="70">
        <v>18227.2225873887</v>
      </c>
      <c r="I20" s="70">
        <v>5994.3403033462901</v>
      </c>
      <c r="J20" s="70">
        <v>85691.924356167496</v>
      </c>
      <c r="K20" s="70">
        <v>82581.364811236301</v>
      </c>
      <c r="L20" s="55">
        <v>38235.871762304501</v>
      </c>
      <c r="M20" s="55">
        <v>8154.79161621602</v>
      </c>
      <c r="N20" s="55">
        <v>17804.564279466002</v>
      </c>
      <c r="O20" s="55">
        <v>7164.0469400967604</v>
      </c>
      <c r="P20" s="55">
        <v>10859.937087025401</v>
      </c>
      <c r="Q20" s="55">
        <v>0</v>
      </c>
      <c r="R20" s="55">
        <v>16256.545568663099</v>
      </c>
      <c r="S20" s="55">
        <v>42689.726355742401</v>
      </c>
      <c r="T20" s="55">
        <v>32233.346100433399</v>
      </c>
      <c r="U20" s="56">
        <f t="shared" si="3"/>
        <v>1423231.5328427458</v>
      </c>
    </row>
    <row r="21" spans="1:21" x14ac:dyDescent="0.25">
      <c r="A21" s="51" t="s">
        <v>208</v>
      </c>
      <c r="B21" s="51">
        <v>51</v>
      </c>
      <c r="C21" s="70">
        <v>40289.916379612798</v>
      </c>
      <c r="D21" s="70">
        <v>751.30545657620905</v>
      </c>
      <c r="E21" s="70">
        <v>1321939.3967174501</v>
      </c>
      <c r="F21" s="70">
        <v>62454.326564299197</v>
      </c>
      <c r="G21" s="70">
        <v>27046.7629223644</v>
      </c>
      <c r="H21" s="70">
        <v>19202.7490449385</v>
      </c>
      <c r="I21" s="70">
        <v>7212.8084490197298</v>
      </c>
      <c r="J21" s="70">
        <v>84376.841057016994</v>
      </c>
      <c r="K21" s="70">
        <v>128374.124877065</v>
      </c>
      <c r="L21" s="55">
        <v>31015.148040703101</v>
      </c>
      <c r="M21" s="55">
        <v>12308.794225646499</v>
      </c>
      <c r="N21" s="55">
        <v>19615.4299876941</v>
      </c>
      <c r="O21" s="55">
        <v>8184.6327770172402</v>
      </c>
      <c r="P21" s="55">
        <v>14894.2031599808</v>
      </c>
      <c r="Q21" s="55">
        <v>44915.647193132398</v>
      </c>
      <c r="R21" s="55">
        <v>14456.057041755799</v>
      </c>
      <c r="S21" s="55">
        <v>41938.941549744697</v>
      </c>
      <c r="T21" s="55">
        <v>56714.512486223801</v>
      </c>
      <c r="U21" s="56">
        <f t="shared" si="3"/>
        <v>1878977.0854440173</v>
      </c>
    </row>
    <row r="22" spans="1:21" x14ac:dyDescent="0.25">
      <c r="A22" s="51" t="s">
        <v>207</v>
      </c>
      <c r="B22" s="51">
        <v>54</v>
      </c>
      <c r="C22" s="70">
        <v>2894.9180352174199</v>
      </c>
      <c r="D22" s="70">
        <v>111.20325388078599</v>
      </c>
      <c r="E22" s="70">
        <v>195436.64618988501</v>
      </c>
      <c r="F22" s="70">
        <v>8596.9032780970902</v>
      </c>
      <c r="G22" s="70">
        <v>1990.54279120107</v>
      </c>
      <c r="H22" s="70">
        <v>2042.44500674597</v>
      </c>
      <c r="I22" s="70">
        <v>552.76189440702103</v>
      </c>
      <c r="J22" s="70">
        <v>13161.857588352401</v>
      </c>
      <c r="K22" s="70">
        <v>26154.2472435419</v>
      </c>
      <c r="L22" s="55">
        <v>6255.4328541140503</v>
      </c>
      <c r="M22" s="55">
        <v>552.67812575675896</v>
      </c>
      <c r="N22" s="55">
        <v>1801.3215184118001</v>
      </c>
      <c r="O22" s="55">
        <v>1556.38050241421</v>
      </c>
      <c r="P22" s="55">
        <v>1229.5253604028801</v>
      </c>
      <c r="Q22" s="55">
        <v>0</v>
      </c>
      <c r="R22" s="55">
        <v>1457.9219444211001</v>
      </c>
      <c r="S22" s="55">
        <v>5997.8457371888298</v>
      </c>
      <c r="T22" s="55">
        <v>4185.9347741211704</v>
      </c>
      <c r="U22" s="56">
        <f t="shared" si="3"/>
        <v>269792.63132403826</v>
      </c>
    </row>
    <row r="23" spans="1:21" x14ac:dyDescent="0.25">
      <c r="A23" s="51" t="s">
        <v>206</v>
      </c>
      <c r="C23" s="70">
        <f t="shared" ref="C23:U23" si="4">SUM(C16:C22)</f>
        <v>226725.82570190195</v>
      </c>
      <c r="D23" s="70">
        <f t="shared" si="4"/>
        <v>2377.2594060580195</v>
      </c>
      <c r="E23" s="70">
        <f t="shared" si="4"/>
        <v>3074853.4740514802</v>
      </c>
      <c r="F23" s="70">
        <f t="shared" si="4"/>
        <v>178530.11915410942</v>
      </c>
      <c r="G23" s="70">
        <f t="shared" si="4"/>
        <v>32737.171288356785</v>
      </c>
      <c r="H23" s="70">
        <f t="shared" si="4"/>
        <v>53106.661460984411</v>
      </c>
      <c r="I23" s="70">
        <f t="shared" si="4"/>
        <v>19310.945770300899</v>
      </c>
      <c r="J23" s="70">
        <f t="shared" si="4"/>
        <v>242841.46548187954</v>
      </c>
      <c r="K23" s="70">
        <f t="shared" si="4"/>
        <v>290607.41710857273</v>
      </c>
      <c r="L23" s="55">
        <f t="shared" si="4"/>
        <v>104721.63282149591</v>
      </c>
      <c r="M23" s="55">
        <f t="shared" si="4"/>
        <v>31279.038563231668</v>
      </c>
      <c r="N23" s="55">
        <f t="shared" si="4"/>
        <v>55197.10936380292</v>
      </c>
      <c r="O23" s="55">
        <f t="shared" si="4"/>
        <v>23389.397952980809</v>
      </c>
      <c r="P23" s="55">
        <f t="shared" si="4"/>
        <v>37549.305387386623</v>
      </c>
      <c r="Q23" s="55">
        <f t="shared" si="4"/>
        <v>100757.88883232916</v>
      </c>
      <c r="R23" s="55">
        <f t="shared" si="4"/>
        <v>51612.191180322392</v>
      </c>
      <c r="S23" s="55">
        <f t="shared" si="4"/>
        <v>125917.7347375494</v>
      </c>
      <c r="T23" s="55">
        <f t="shared" si="4"/>
        <v>131539.48246294641</v>
      </c>
      <c r="U23" s="56">
        <f t="shared" si="4"/>
        <v>4651514.6382627422</v>
      </c>
    </row>
    <row r="24" spans="1:21" x14ac:dyDescent="0.25">
      <c r="A24" s="51" t="s">
        <v>239</v>
      </c>
      <c r="C24" s="54">
        <f>C23/$U$23</f>
        <v>4.8742365301161342E-2</v>
      </c>
      <c r="D24" s="70"/>
      <c r="E24" s="70"/>
      <c r="F24" s="70"/>
      <c r="G24" s="70"/>
      <c r="H24" s="70"/>
      <c r="I24" s="70"/>
      <c r="J24" s="70"/>
      <c r="K24" s="54">
        <f>K23/$U$23</f>
        <v>6.2475868552164637E-2</v>
      </c>
      <c r="L24" s="55"/>
      <c r="M24" s="55"/>
      <c r="N24" s="55"/>
      <c r="O24" s="55"/>
      <c r="P24" s="55"/>
      <c r="Q24" s="55"/>
      <c r="R24" s="55"/>
      <c r="S24" s="55"/>
      <c r="T24" s="55"/>
      <c r="U24" s="56"/>
    </row>
    <row r="26" spans="1:21" x14ac:dyDescent="0.25">
      <c r="A26" s="38" t="s">
        <v>235</v>
      </c>
      <c r="C26" s="38" t="s">
        <v>234</v>
      </c>
    </row>
    <row r="27" spans="1:21" x14ac:dyDescent="0.25">
      <c r="A27" s="51" t="s">
        <v>233</v>
      </c>
      <c r="B27" s="51" t="s">
        <v>232</v>
      </c>
      <c r="C27" s="51" t="s">
        <v>231</v>
      </c>
      <c r="D27" s="51" t="s">
        <v>230</v>
      </c>
      <c r="E27" s="51" t="s">
        <v>229</v>
      </c>
      <c r="F27" s="51" t="s">
        <v>228</v>
      </c>
      <c r="G27" s="51" t="s">
        <v>227</v>
      </c>
      <c r="H27" s="51" t="s">
        <v>226</v>
      </c>
      <c r="I27" s="51" t="s">
        <v>225</v>
      </c>
      <c r="J27" s="51" t="s">
        <v>224</v>
      </c>
      <c r="K27" s="51" t="s">
        <v>223</v>
      </c>
      <c r="L27" s="51" t="s">
        <v>222</v>
      </c>
      <c r="M27" s="51" t="s">
        <v>221</v>
      </c>
      <c r="N27" s="51" t="s">
        <v>220</v>
      </c>
      <c r="O27" s="51" t="s">
        <v>219</v>
      </c>
      <c r="P27" s="51" t="s">
        <v>218</v>
      </c>
      <c r="Q27" s="51" t="s">
        <v>217</v>
      </c>
      <c r="R27" s="51" t="s">
        <v>216</v>
      </c>
      <c r="S27" s="51" t="s">
        <v>215</v>
      </c>
      <c r="T27" s="51" t="s">
        <v>214</v>
      </c>
      <c r="U27" s="39" t="s">
        <v>248</v>
      </c>
    </row>
    <row r="28" spans="1:21" x14ac:dyDescent="0.25">
      <c r="A28" s="51" t="s">
        <v>213</v>
      </c>
      <c r="B28" s="51">
        <v>10</v>
      </c>
      <c r="C28" s="70">
        <v>45130.632391533101</v>
      </c>
      <c r="D28" s="70">
        <v>12.114824827149899</v>
      </c>
      <c r="E28" s="70">
        <v>63374.5269171654</v>
      </c>
      <c r="F28" s="70">
        <v>2236.3998260379599</v>
      </c>
      <c r="G28" s="70">
        <v>994.85798866281505</v>
      </c>
      <c r="H28" s="70">
        <v>1413.33305328081</v>
      </c>
      <c r="I28" s="70">
        <v>866.30498707639902</v>
      </c>
      <c r="J28" s="70">
        <v>4048.9493088468498</v>
      </c>
      <c r="K28" s="70">
        <v>1779.64199403982</v>
      </c>
      <c r="L28" s="55">
        <v>2186.4410926001801</v>
      </c>
      <c r="M28" s="55">
        <v>1295.3282297880301</v>
      </c>
      <c r="N28" s="55">
        <v>1322.92839386586</v>
      </c>
      <c r="O28" s="55">
        <v>327.96069051066701</v>
      </c>
      <c r="P28" s="55">
        <v>934.03255857627801</v>
      </c>
      <c r="Q28" s="55">
        <v>484.05628067192799</v>
      </c>
      <c r="R28" s="55">
        <v>6.9547748130649403</v>
      </c>
      <c r="S28" s="55">
        <v>4430.9012419505398</v>
      </c>
      <c r="T28" s="55">
        <v>979.60591668602297</v>
      </c>
      <c r="U28" s="56">
        <f t="shared" ref="U28:U34" si="5">SUM(C28:S28)</f>
        <v>130845.36455424684</v>
      </c>
    </row>
    <row r="29" spans="1:21" x14ac:dyDescent="0.25">
      <c r="A29" s="51" t="s">
        <v>212</v>
      </c>
      <c r="B29" s="51">
        <v>11</v>
      </c>
      <c r="C29" s="70">
        <v>0</v>
      </c>
      <c r="D29" s="70">
        <v>0</v>
      </c>
      <c r="E29" s="70">
        <v>1772.4925003583</v>
      </c>
      <c r="F29" s="70">
        <v>363.44993402292101</v>
      </c>
      <c r="G29" s="70">
        <v>0.40549957250806801</v>
      </c>
      <c r="H29" s="70">
        <v>426.42888560513501</v>
      </c>
      <c r="I29" s="70">
        <v>213.84480807341899</v>
      </c>
      <c r="J29" s="70">
        <v>248.521075599353</v>
      </c>
      <c r="K29" s="70">
        <v>0</v>
      </c>
      <c r="L29" s="55">
        <v>300.860914387945</v>
      </c>
      <c r="M29" s="55">
        <v>2.6526739249689801</v>
      </c>
      <c r="N29" s="55">
        <v>327.175143197441</v>
      </c>
      <c r="O29" s="55">
        <v>166.59904222038799</v>
      </c>
      <c r="P29" s="55">
        <v>180.231092748451</v>
      </c>
      <c r="Q29" s="55">
        <v>8.7504880326969499</v>
      </c>
      <c r="R29" s="55">
        <v>0</v>
      </c>
      <c r="S29" s="55">
        <v>252.09298073073899</v>
      </c>
      <c r="T29" s="55">
        <v>139.16765096889901</v>
      </c>
      <c r="U29" s="56">
        <f t="shared" si="5"/>
        <v>4263.5050384742663</v>
      </c>
    </row>
    <row r="30" spans="1:21" x14ac:dyDescent="0.25">
      <c r="A30" s="51" t="s">
        <v>211</v>
      </c>
      <c r="B30" s="51">
        <v>24</v>
      </c>
      <c r="C30" s="70">
        <v>224388.60647514299</v>
      </c>
      <c r="D30" s="70">
        <v>1102.23457198914</v>
      </c>
      <c r="E30" s="70">
        <v>818085.16701837897</v>
      </c>
      <c r="F30" s="70">
        <v>60791.653281803599</v>
      </c>
      <c r="G30" s="70">
        <v>3093.7306949091299</v>
      </c>
      <c r="H30" s="70">
        <v>36317.399910053697</v>
      </c>
      <c r="I30" s="70">
        <v>18544.190804722599</v>
      </c>
      <c r="J30" s="70">
        <v>66622.979544634596</v>
      </c>
      <c r="K30" s="70">
        <v>66237.495490330693</v>
      </c>
      <c r="L30" s="55">
        <v>42963.698521816899</v>
      </c>
      <c r="M30" s="55">
        <v>14366.6961545494</v>
      </c>
      <c r="N30" s="55">
        <v>25881.874836292802</v>
      </c>
      <c r="O30" s="55">
        <v>12583.069589756</v>
      </c>
      <c r="P30" s="55">
        <v>26910.3640847471</v>
      </c>
      <c r="Q30" s="55">
        <v>111502.583978689</v>
      </c>
      <c r="R30" s="55">
        <v>594.49177881122603</v>
      </c>
      <c r="S30" s="55">
        <v>74637.368478276898</v>
      </c>
      <c r="T30" s="55">
        <v>32416.025264031799</v>
      </c>
      <c r="U30" s="56">
        <f t="shared" si="5"/>
        <v>1604623.605214905</v>
      </c>
    </row>
    <row r="31" spans="1:21" x14ac:dyDescent="0.25">
      <c r="A31" s="51" t="s">
        <v>210</v>
      </c>
      <c r="B31" s="51">
        <v>36</v>
      </c>
      <c r="C31" s="70">
        <v>30225.819030062801</v>
      </c>
      <c r="D31" s="70">
        <v>186.12405667604</v>
      </c>
      <c r="E31" s="70">
        <v>472882.53312444699</v>
      </c>
      <c r="F31" s="70">
        <v>27896.0856071126</v>
      </c>
      <c r="G31" s="70">
        <v>1343.6165323238199</v>
      </c>
      <c r="H31" s="70">
        <v>6897.1138116959801</v>
      </c>
      <c r="I31" s="70">
        <v>3851.34153393</v>
      </c>
      <c r="J31" s="70">
        <v>69331.811083160705</v>
      </c>
      <c r="K31" s="70">
        <v>115360.944287669</v>
      </c>
      <c r="L31" s="55">
        <v>26166.383566518201</v>
      </c>
      <c r="M31" s="55">
        <v>23034.2240650776</v>
      </c>
      <c r="N31" s="55">
        <v>16349.1380971914</v>
      </c>
      <c r="O31" s="55">
        <v>4714.4811038681801</v>
      </c>
      <c r="P31" s="55">
        <v>5684.8655500807999</v>
      </c>
      <c r="Q31" s="55">
        <v>0</v>
      </c>
      <c r="R31" s="55">
        <v>215.867116727536</v>
      </c>
      <c r="S31" s="55">
        <v>32828.9256361722</v>
      </c>
      <c r="T31" s="55">
        <v>17327.810450571498</v>
      </c>
      <c r="U31" s="56">
        <f t="shared" si="5"/>
        <v>836969.27420271374</v>
      </c>
    </row>
    <row r="32" spans="1:21" x14ac:dyDescent="0.25">
      <c r="A32" s="51" t="s">
        <v>209</v>
      </c>
      <c r="B32" s="51">
        <v>42</v>
      </c>
      <c r="C32" s="70">
        <v>278038.70679983898</v>
      </c>
      <c r="D32" s="70">
        <v>2978.6120597203699</v>
      </c>
      <c r="E32" s="70">
        <v>2038220.1398121</v>
      </c>
      <c r="F32" s="70">
        <v>100004.680665997</v>
      </c>
      <c r="G32" s="70">
        <v>6733.4778074853102</v>
      </c>
      <c r="H32" s="70">
        <v>51670.096815802797</v>
      </c>
      <c r="I32" s="70">
        <v>20839.125395986001</v>
      </c>
      <c r="J32" s="70">
        <v>187457.69584319601</v>
      </c>
      <c r="K32" s="70">
        <v>259225.31320579399</v>
      </c>
      <c r="L32" s="55">
        <v>85918.507188289193</v>
      </c>
      <c r="M32" s="55">
        <v>41620.473651176399</v>
      </c>
      <c r="N32" s="55">
        <v>40660.279327676202</v>
      </c>
      <c r="O32" s="55">
        <v>14350.5419016224</v>
      </c>
      <c r="P32" s="55">
        <v>26627.9310378911</v>
      </c>
      <c r="Q32" s="55">
        <v>0</v>
      </c>
      <c r="R32" s="55">
        <v>290.57788013422697</v>
      </c>
      <c r="S32" s="55">
        <v>116333.567753764</v>
      </c>
      <c r="T32" s="55">
        <v>40420.0170008352</v>
      </c>
      <c r="U32" s="56">
        <f t="shared" si="5"/>
        <v>3270969.7271464737</v>
      </c>
    </row>
    <row r="33" spans="1:21" x14ac:dyDescent="0.25">
      <c r="A33" s="51" t="s">
        <v>208</v>
      </c>
      <c r="B33" s="51">
        <v>51</v>
      </c>
      <c r="C33" s="70">
        <v>148085.19741231401</v>
      </c>
      <c r="D33" s="70">
        <v>2091.40172874772</v>
      </c>
      <c r="E33" s="70">
        <v>2906451.47546492</v>
      </c>
      <c r="F33" s="70">
        <v>115477.629075381</v>
      </c>
      <c r="G33" s="70">
        <v>97386.700058810995</v>
      </c>
      <c r="H33" s="70">
        <v>62028.133911229903</v>
      </c>
      <c r="I33" s="70">
        <v>29858.341776092999</v>
      </c>
      <c r="J33" s="70">
        <v>234492.46008016</v>
      </c>
      <c r="K33" s="70">
        <v>396024.80046257999</v>
      </c>
      <c r="L33" s="55">
        <v>76353.546206194398</v>
      </c>
      <c r="M33" s="55">
        <v>29331.547916162101</v>
      </c>
      <c r="N33" s="55">
        <v>55576.035494185599</v>
      </c>
      <c r="O33" s="55">
        <v>21253.223239746301</v>
      </c>
      <c r="P33" s="55">
        <v>47038.0744577277</v>
      </c>
      <c r="Q33" s="55">
        <v>74683.468417489101</v>
      </c>
      <c r="R33" s="55">
        <v>216.96599338746501</v>
      </c>
      <c r="S33" s="55">
        <v>131830.400112679</v>
      </c>
      <c r="T33" s="55">
        <v>67264.077828242094</v>
      </c>
      <c r="U33" s="56">
        <f t="shared" si="5"/>
        <v>4428179.4018078083</v>
      </c>
    </row>
    <row r="34" spans="1:21" x14ac:dyDescent="0.25">
      <c r="A34" s="51" t="s">
        <v>207</v>
      </c>
      <c r="B34" s="51">
        <v>54</v>
      </c>
      <c r="C34" s="70">
        <v>8225.5321409685494</v>
      </c>
      <c r="D34" s="70">
        <v>356.36320505280599</v>
      </c>
      <c r="E34" s="70">
        <v>457142.021962706</v>
      </c>
      <c r="F34" s="70">
        <v>14470.363936484</v>
      </c>
      <c r="G34" s="70">
        <v>5520.2589167898004</v>
      </c>
      <c r="H34" s="70">
        <v>5337.3020069881304</v>
      </c>
      <c r="I34" s="70">
        <v>1851.2251473982201</v>
      </c>
      <c r="J34" s="70">
        <v>30002.3502172054</v>
      </c>
      <c r="K34" s="70">
        <v>74062.676000652296</v>
      </c>
      <c r="L34" s="55">
        <v>13226.010042353801</v>
      </c>
      <c r="M34" s="55">
        <v>2579.7430600514899</v>
      </c>
      <c r="N34" s="55">
        <v>3844.67809610413</v>
      </c>
      <c r="O34" s="55">
        <v>2887.3146093514401</v>
      </c>
      <c r="P34" s="55">
        <v>3318.2272181394901</v>
      </c>
      <c r="Q34" s="55">
        <v>0</v>
      </c>
      <c r="R34" s="55">
        <v>16.657111933696701</v>
      </c>
      <c r="S34" s="55">
        <v>15972.6775821254</v>
      </c>
      <c r="T34" s="55">
        <v>4673.1043327419202</v>
      </c>
      <c r="U34" s="56">
        <f t="shared" si="5"/>
        <v>638813.40125430457</v>
      </c>
    </row>
    <row r="35" spans="1:21" x14ac:dyDescent="0.25">
      <c r="A35" s="51" t="s">
        <v>206</v>
      </c>
      <c r="C35" s="70">
        <f t="shared" ref="C35:U35" si="6">SUM(C28:C34)</f>
        <v>734094.49424986052</v>
      </c>
      <c r="D35" s="70">
        <f t="shared" si="6"/>
        <v>6726.8504470132257</v>
      </c>
      <c r="E35" s="70">
        <f t="shared" si="6"/>
        <v>6757928.3568000756</v>
      </c>
      <c r="F35" s="70">
        <f t="shared" si="6"/>
        <v>321240.26232683903</v>
      </c>
      <c r="G35" s="70">
        <f t="shared" si="6"/>
        <v>115073.04749855437</v>
      </c>
      <c r="H35" s="70">
        <f t="shared" si="6"/>
        <v>164089.80839465643</v>
      </c>
      <c r="I35" s="70">
        <f t="shared" si="6"/>
        <v>76024.374453279641</v>
      </c>
      <c r="J35" s="70">
        <f t="shared" si="6"/>
        <v>592204.7671528029</v>
      </c>
      <c r="K35" s="70">
        <f t="shared" si="6"/>
        <v>912690.87144106568</v>
      </c>
      <c r="L35" s="55">
        <f t="shared" si="6"/>
        <v>247115.44753216059</v>
      </c>
      <c r="M35" s="55">
        <f t="shared" si="6"/>
        <v>112230.66575072998</v>
      </c>
      <c r="N35" s="55">
        <f t="shared" si="6"/>
        <v>143962.10938851343</v>
      </c>
      <c r="O35" s="55">
        <f t="shared" si="6"/>
        <v>56283.190177075376</v>
      </c>
      <c r="P35" s="55">
        <f t="shared" si="6"/>
        <v>110693.72599991092</v>
      </c>
      <c r="Q35" s="55">
        <f t="shared" si="6"/>
        <v>186678.85916488274</v>
      </c>
      <c r="R35" s="55">
        <f t="shared" si="6"/>
        <v>1341.5146558072156</v>
      </c>
      <c r="S35" s="55">
        <f t="shared" si="6"/>
        <v>376285.93378569878</v>
      </c>
      <c r="T35" s="55">
        <f t="shared" si="6"/>
        <v>163219.80844407744</v>
      </c>
      <c r="U35" s="56">
        <f t="shared" si="6"/>
        <v>10914664.279218927</v>
      </c>
    </row>
    <row r="36" spans="1:21" x14ac:dyDescent="0.25">
      <c r="A36" s="51" t="s">
        <v>239</v>
      </c>
      <c r="C36" s="54">
        <f>C35/$U$35</f>
        <v>6.7257633901534317E-2</v>
      </c>
      <c r="D36" s="70"/>
      <c r="E36" s="70"/>
      <c r="F36" s="70"/>
      <c r="G36" s="70"/>
      <c r="H36" s="70"/>
      <c r="I36" s="70"/>
      <c r="J36" s="70"/>
      <c r="K36" s="54">
        <f>K35/$U$35</f>
        <v>8.3620608760160559E-2</v>
      </c>
      <c r="L36" s="55"/>
      <c r="M36" s="55"/>
      <c r="N36" s="55"/>
      <c r="O36" s="55"/>
      <c r="P36" s="55"/>
      <c r="Q36" s="55"/>
      <c r="R36" s="55"/>
      <c r="S36" s="55"/>
      <c r="T36" s="55"/>
      <c r="U36"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P6 and P7 Ag E3 Assumptions</vt:lpstr>
      <vt:lpstr>DRAFT P7 Ag LU Ac. (2010, 2022)</vt:lpstr>
      <vt:lpstr>Ag LUC BMP Crediting Order</vt:lpstr>
      <vt:lpstr>Riparian Acres - 10, 30, 90m</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Sweeney</dc:creator>
  <cp:lastModifiedBy>Hughes, Eric</cp:lastModifiedBy>
  <dcterms:created xsi:type="dcterms:W3CDTF">2016-09-13T20:26:47Z</dcterms:created>
  <dcterms:modified xsi:type="dcterms:W3CDTF">2026-06-18T13:50:03Z</dcterms:modified>
  <cp:contentStatus/>
</cp:coreProperties>
</file>