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F:\Models\wsm\p6\Workup\"/>
    </mc:Choice>
  </mc:AlternateContent>
  <xr:revisionPtr revIDLastSave="0" documentId="13_ncr:1_{E2474C25-6531-4CAE-B2F6-2940480F3D0B}" xr6:coauthVersionLast="45" xr6:coauthVersionMax="45" xr10:uidLastSave="{00000000-0000-0000-0000-000000000000}"/>
  <bookViews>
    <workbookView xWindow="-120" yWindow="-15480" windowWidth="19440" windowHeight="15000" xr2:uid="{00000000-000D-0000-FFFF-FFFF00000000}"/>
  </bookViews>
  <sheets>
    <sheet name="CSO 2019 reduction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0" i="6" l="1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U7" i="6" s="1"/>
  <c r="A4" i="6"/>
  <c r="A3" i="6"/>
  <c r="A2" i="6"/>
  <c r="T8" i="6" s="1"/>
  <c r="O65" i="6"/>
  <c r="N65" i="6"/>
  <c r="M65" i="6"/>
  <c r="L65" i="6"/>
  <c r="P65" i="6" s="1"/>
  <c r="O64" i="6"/>
  <c r="N64" i="6"/>
  <c r="M64" i="6"/>
  <c r="L64" i="6"/>
  <c r="P64" i="6" s="1"/>
  <c r="O63" i="6"/>
  <c r="N63" i="6"/>
  <c r="M63" i="6"/>
  <c r="L63" i="6"/>
  <c r="P63" i="6" s="1"/>
  <c r="O62" i="6"/>
  <c r="N62" i="6"/>
  <c r="M62" i="6"/>
  <c r="L62" i="6"/>
  <c r="P62" i="6" s="1"/>
  <c r="O61" i="6"/>
  <c r="N61" i="6"/>
  <c r="M61" i="6"/>
  <c r="L61" i="6"/>
  <c r="P61" i="6" s="1"/>
  <c r="O60" i="6"/>
  <c r="N60" i="6"/>
  <c r="M60" i="6"/>
  <c r="L60" i="6"/>
  <c r="P60" i="6" s="1"/>
  <c r="O59" i="6"/>
  <c r="N59" i="6"/>
  <c r="M59" i="6"/>
  <c r="L59" i="6"/>
  <c r="P59" i="6" s="1"/>
  <c r="O58" i="6"/>
  <c r="N58" i="6"/>
  <c r="M58" i="6"/>
  <c r="L58" i="6"/>
  <c r="P58" i="6" s="1"/>
  <c r="O57" i="6"/>
  <c r="N57" i="6"/>
  <c r="M57" i="6"/>
  <c r="L57" i="6"/>
  <c r="P57" i="6" s="1"/>
  <c r="O56" i="6"/>
  <c r="N56" i="6"/>
  <c r="M56" i="6"/>
  <c r="L56" i="6"/>
  <c r="P56" i="6" s="1"/>
  <c r="O55" i="6"/>
  <c r="N55" i="6"/>
  <c r="M55" i="6"/>
  <c r="L55" i="6"/>
  <c r="P55" i="6" s="1"/>
  <c r="O54" i="6"/>
  <c r="N54" i="6"/>
  <c r="M54" i="6"/>
  <c r="L54" i="6"/>
  <c r="P54" i="6" s="1"/>
  <c r="O53" i="6"/>
  <c r="N53" i="6"/>
  <c r="M53" i="6"/>
  <c r="L53" i="6"/>
  <c r="P53" i="6" s="1"/>
  <c r="O52" i="6"/>
  <c r="N52" i="6"/>
  <c r="M52" i="6"/>
  <c r="L52" i="6"/>
  <c r="P52" i="6" s="1"/>
  <c r="O51" i="6"/>
  <c r="N51" i="6"/>
  <c r="M51" i="6"/>
  <c r="L51" i="6"/>
  <c r="P51" i="6" s="1"/>
  <c r="O50" i="6"/>
  <c r="N50" i="6"/>
  <c r="M50" i="6"/>
  <c r="L50" i="6"/>
  <c r="P50" i="6" s="1"/>
  <c r="O49" i="6"/>
  <c r="N49" i="6"/>
  <c r="M49" i="6"/>
  <c r="L49" i="6"/>
  <c r="P49" i="6" s="1"/>
  <c r="O48" i="6"/>
  <c r="N48" i="6"/>
  <c r="M48" i="6"/>
  <c r="L48" i="6"/>
  <c r="P48" i="6" s="1"/>
  <c r="O47" i="6"/>
  <c r="N47" i="6"/>
  <c r="M47" i="6"/>
  <c r="L47" i="6"/>
  <c r="P47" i="6" s="1"/>
  <c r="O46" i="6"/>
  <c r="N46" i="6"/>
  <c r="M46" i="6"/>
  <c r="L46" i="6"/>
  <c r="P46" i="6" s="1"/>
  <c r="O45" i="6"/>
  <c r="N45" i="6"/>
  <c r="M45" i="6"/>
  <c r="L45" i="6"/>
  <c r="P45" i="6" s="1"/>
  <c r="O44" i="6"/>
  <c r="N44" i="6"/>
  <c r="M44" i="6"/>
  <c r="L44" i="6"/>
  <c r="P44" i="6" s="1"/>
  <c r="O43" i="6"/>
  <c r="N43" i="6"/>
  <c r="M43" i="6"/>
  <c r="L43" i="6"/>
  <c r="P43" i="6" s="1"/>
  <c r="O42" i="6"/>
  <c r="N42" i="6"/>
  <c r="M42" i="6"/>
  <c r="L42" i="6"/>
  <c r="P42" i="6" s="1"/>
  <c r="O41" i="6"/>
  <c r="N41" i="6"/>
  <c r="M41" i="6"/>
  <c r="L41" i="6"/>
  <c r="P41" i="6" s="1"/>
  <c r="O40" i="6"/>
  <c r="N40" i="6"/>
  <c r="M40" i="6"/>
  <c r="L40" i="6"/>
  <c r="P40" i="6" s="1"/>
  <c r="O39" i="6"/>
  <c r="N39" i="6"/>
  <c r="M39" i="6"/>
  <c r="L39" i="6"/>
  <c r="P39" i="6" s="1"/>
  <c r="O38" i="6"/>
  <c r="N38" i="6"/>
  <c r="M38" i="6"/>
  <c r="L38" i="6"/>
  <c r="P38" i="6" s="1"/>
  <c r="O37" i="6"/>
  <c r="N37" i="6"/>
  <c r="M37" i="6"/>
  <c r="L37" i="6"/>
  <c r="P37" i="6" s="1"/>
  <c r="O36" i="6"/>
  <c r="N36" i="6"/>
  <c r="M36" i="6"/>
  <c r="L36" i="6"/>
  <c r="P36" i="6" s="1"/>
  <c r="O35" i="6"/>
  <c r="N35" i="6"/>
  <c r="M35" i="6"/>
  <c r="L35" i="6"/>
  <c r="P35" i="6" s="1"/>
  <c r="O34" i="6"/>
  <c r="N34" i="6"/>
  <c r="M34" i="6"/>
  <c r="L34" i="6"/>
  <c r="P34" i="6" s="1"/>
  <c r="O33" i="6"/>
  <c r="N33" i="6"/>
  <c r="M33" i="6"/>
  <c r="L33" i="6"/>
  <c r="P33" i="6" s="1"/>
  <c r="O32" i="6"/>
  <c r="N32" i="6"/>
  <c r="M32" i="6"/>
  <c r="L32" i="6"/>
  <c r="P32" i="6" s="1"/>
  <c r="O31" i="6"/>
  <c r="N31" i="6"/>
  <c r="M31" i="6"/>
  <c r="L31" i="6"/>
  <c r="P31" i="6" s="1"/>
  <c r="O30" i="6"/>
  <c r="N30" i="6"/>
  <c r="M30" i="6"/>
  <c r="L30" i="6"/>
  <c r="P30" i="6" s="1"/>
  <c r="O29" i="6"/>
  <c r="N29" i="6"/>
  <c r="M29" i="6"/>
  <c r="L29" i="6"/>
  <c r="P29" i="6" s="1"/>
  <c r="O28" i="6"/>
  <c r="N28" i="6"/>
  <c r="M28" i="6"/>
  <c r="L28" i="6"/>
  <c r="P28" i="6" s="1"/>
  <c r="O27" i="6"/>
  <c r="N27" i="6"/>
  <c r="M27" i="6"/>
  <c r="L27" i="6"/>
  <c r="P27" i="6" s="1"/>
  <c r="O26" i="6"/>
  <c r="N26" i="6"/>
  <c r="M26" i="6"/>
  <c r="L26" i="6"/>
  <c r="P26" i="6" s="1"/>
  <c r="O25" i="6"/>
  <c r="N25" i="6"/>
  <c r="M25" i="6"/>
  <c r="L25" i="6"/>
  <c r="P25" i="6" s="1"/>
  <c r="O24" i="6"/>
  <c r="N24" i="6"/>
  <c r="M24" i="6"/>
  <c r="L24" i="6"/>
  <c r="P24" i="6" s="1"/>
  <c r="O23" i="6"/>
  <c r="N23" i="6"/>
  <c r="M23" i="6"/>
  <c r="L23" i="6"/>
  <c r="P23" i="6" s="1"/>
  <c r="O22" i="6"/>
  <c r="N22" i="6"/>
  <c r="M22" i="6"/>
  <c r="L22" i="6"/>
  <c r="P22" i="6" s="1"/>
  <c r="O21" i="6"/>
  <c r="N21" i="6"/>
  <c r="M21" i="6"/>
  <c r="L21" i="6"/>
  <c r="P21" i="6" s="1"/>
  <c r="O20" i="6"/>
  <c r="N20" i="6"/>
  <c r="M20" i="6"/>
  <c r="L20" i="6"/>
  <c r="P20" i="6" s="1"/>
  <c r="O19" i="6"/>
  <c r="N19" i="6"/>
  <c r="M19" i="6"/>
  <c r="L19" i="6"/>
  <c r="P19" i="6" s="1"/>
  <c r="O18" i="6"/>
  <c r="N18" i="6"/>
  <c r="M18" i="6"/>
  <c r="L18" i="6"/>
  <c r="P18" i="6" s="1"/>
  <c r="O17" i="6"/>
  <c r="N17" i="6"/>
  <c r="M17" i="6"/>
  <c r="L17" i="6"/>
  <c r="P17" i="6" s="1"/>
  <c r="O16" i="6"/>
  <c r="N16" i="6"/>
  <c r="M16" i="6"/>
  <c r="L16" i="6"/>
  <c r="P16" i="6" s="1"/>
  <c r="O15" i="6"/>
  <c r="N15" i="6"/>
  <c r="M15" i="6"/>
  <c r="L15" i="6"/>
  <c r="P15" i="6" s="1"/>
  <c r="O14" i="6"/>
  <c r="N14" i="6"/>
  <c r="M14" i="6"/>
  <c r="L14" i="6"/>
  <c r="P14" i="6" s="1"/>
  <c r="O13" i="6"/>
  <c r="N13" i="6"/>
  <c r="M13" i="6"/>
  <c r="L13" i="6"/>
  <c r="P13" i="6" s="1"/>
  <c r="O12" i="6"/>
  <c r="N12" i="6"/>
  <c r="M12" i="6"/>
  <c r="L12" i="6"/>
  <c r="P12" i="6" s="1"/>
  <c r="O11" i="6"/>
  <c r="N11" i="6"/>
  <c r="M11" i="6"/>
  <c r="L11" i="6"/>
  <c r="P11" i="6" s="1"/>
  <c r="O10" i="6"/>
  <c r="N10" i="6"/>
  <c r="M10" i="6"/>
  <c r="L10" i="6"/>
  <c r="P10" i="6" s="1"/>
  <c r="O9" i="6"/>
  <c r="N9" i="6"/>
  <c r="M9" i="6"/>
  <c r="L9" i="6"/>
  <c r="P9" i="6" s="1"/>
  <c r="O8" i="6"/>
  <c r="N8" i="6"/>
  <c r="M8" i="6"/>
  <c r="L8" i="6"/>
  <c r="P8" i="6" s="1"/>
  <c r="O7" i="6"/>
  <c r="N7" i="6"/>
  <c r="M7" i="6"/>
  <c r="L7" i="6"/>
  <c r="P7" i="6" s="1"/>
  <c r="O6" i="6"/>
  <c r="N6" i="6"/>
  <c r="M6" i="6"/>
  <c r="L6" i="6"/>
  <c r="P6" i="6" s="1"/>
  <c r="O5" i="6"/>
  <c r="N5" i="6"/>
  <c r="M5" i="6"/>
  <c r="L5" i="6"/>
  <c r="P5" i="6" s="1"/>
  <c r="O4" i="6"/>
  <c r="N4" i="6"/>
  <c r="M4" i="6"/>
  <c r="L4" i="6"/>
  <c r="P4" i="6" s="1"/>
  <c r="O3" i="6"/>
  <c r="N3" i="6"/>
  <c r="M3" i="6"/>
  <c r="L3" i="6"/>
  <c r="P3" i="6" s="1"/>
  <c r="O2" i="6"/>
  <c r="N2" i="6"/>
  <c r="M2" i="6"/>
  <c r="L2" i="6"/>
  <c r="P2" i="6" s="1"/>
  <c r="H92" i="6"/>
  <c r="H93" i="6"/>
  <c r="H102" i="6"/>
  <c r="H112" i="6"/>
  <c r="H117" i="6"/>
  <c r="H30" i="6"/>
  <c r="H40" i="6"/>
  <c r="H49" i="6"/>
  <c r="H47" i="6"/>
  <c r="H55" i="6"/>
  <c r="H64" i="6"/>
  <c r="H130" i="6"/>
  <c r="H7" i="6"/>
  <c r="H54" i="6"/>
  <c r="H58" i="6"/>
  <c r="H63" i="6"/>
  <c r="H73" i="6"/>
  <c r="H79" i="6"/>
  <c r="H83" i="6"/>
  <c r="H10" i="6"/>
  <c r="H9" i="6"/>
  <c r="H19" i="6"/>
  <c r="H15" i="6"/>
  <c r="H22" i="6"/>
  <c r="H34" i="6"/>
  <c r="H32" i="6"/>
  <c r="H29" i="6"/>
  <c r="H36" i="6"/>
  <c r="H46" i="6"/>
  <c r="H45" i="6"/>
  <c r="H53" i="6"/>
  <c r="H98" i="6"/>
  <c r="H103" i="6"/>
  <c r="H106" i="6"/>
  <c r="H104" i="6"/>
  <c r="H116" i="6"/>
  <c r="H6" i="6"/>
  <c r="H62" i="6"/>
  <c r="H57" i="6"/>
  <c r="H66" i="6"/>
  <c r="H78" i="6"/>
  <c r="H87" i="6"/>
  <c r="H84" i="6"/>
  <c r="H82" i="6"/>
  <c r="H90" i="6"/>
  <c r="H89" i="6"/>
  <c r="H8" i="6"/>
  <c r="H115" i="6"/>
  <c r="H111" i="6"/>
  <c r="H124" i="6"/>
  <c r="H81" i="6"/>
  <c r="H86" i="6"/>
  <c r="H48" i="6"/>
  <c r="H69" i="6"/>
  <c r="H71" i="6"/>
  <c r="H14" i="6"/>
  <c r="H13" i="6"/>
  <c r="H38" i="6"/>
  <c r="H41" i="6"/>
  <c r="H97" i="6"/>
  <c r="H110" i="6"/>
  <c r="H108" i="6"/>
  <c r="H121" i="6"/>
  <c r="H120" i="6"/>
  <c r="H114" i="6"/>
  <c r="H127" i="6"/>
  <c r="H126" i="6"/>
  <c r="H123" i="6"/>
  <c r="H122" i="6"/>
  <c r="H129" i="6"/>
  <c r="H5" i="6"/>
  <c r="H4" i="6"/>
  <c r="H52" i="6"/>
  <c r="H70" i="6"/>
  <c r="H85" i="6"/>
  <c r="H91" i="6"/>
  <c r="H18" i="6"/>
  <c r="H25" i="6"/>
  <c r="H23" i="6"/>
  <c r="H21" i="6"/>
  <c r="H43" i="6"/>
  <c r="H100" i="6"/>
  <c r="H105" i="6"/>
  <c r="H109" i="6"/>
  <c r="H28" i="6"/>
  <c r="H27" i="6"/>
  <c r="H26" i="6"/>
  <c r="H35" i="6"/>
  <c r="H51" i="6"/>
  <c r="H56" i="6"/>
  <c r="H65" i="6"/>
  <c r="H12" i="6"/>
  <c r="H17" i="6"/>
  <c r="H24" i="6"/>
  <c r="H61" i="6"/>
  <c r="H68" i="6"/>
  <c r="H67" i="6"/>
  <c r="H88" i="6"/>
  <c r="H96" i="6"/>
  <c r="H94" i="6"/>
  <c r="H125" i="6"/>
  <c r="H113" i="6"/>
  <c r="H119" i="6"/>
  <c r="H118" i="6"/>
  <c r="H33" i="6"/>
  <c r="H42" i="6"/>
  <c r="H39" i="6"/>
  <c r="H80" i="6"/>
  <c r="H60" i="6"/>
  <c r="H72" i="6"/>
  <c r="H107" i="6"/>
  <c r="H44" i="6"/>
  <c r="H95" i="6"/>
  <c r="H77" i="6"/>
  <c r="H75" i="6"/>
  <c r="H37" i="6"/>
  <c r="H101" i="6"/>
  <c r="H76" i="6"/>
  <c r="H74" i="6"/>
  <c r="H99" i="6"/>
  <c r="H50" i="6"/>
  <c r="H59" i="6"/>
  <c r="H31" i="6"/>
  <c r="H16" i="6"/>
  <c r="H20" i="6"/>
  <c r="H128" i="6"/>
  <c r="H11" i="6"/>
  <c r="H3" i="6"/>
  <c r="H2" i="6"/>
  <c r="U4" i="6" l="1"/>
  <c r="U8" i="6"/>
  <c r="V2" i="6"/>
  <c r="V3" i="6"/>
  <c r="V4" i="6"/>
  <c r="V5" i="6"/>
  <c r="V6" i="6"/>
  <c r="V7" i="6"/>
  <c r="V8" i="6"/>
  <c r="X8" i="6" s="1"/>
  <c r="U2" i="6"/>
  <c r="U5" i="6"/>
  <c r="U6" i="6"/>
  <c r="S2" i="6"/>
  <c r="S3" i="6"/>
  <c r="S4" i="6"/>
  <c r="W4" i="6" s="1"/>
  <c r="S5" i="6"/>
  <c r="S6" i="6"/>
  <c r="S7" i="6"/>
  <c r="W7" i="6" s="1"/>
  <c r="S8" i="6"/>
  <c r="W8" i="6" s="1"/>
  <c r="U3" i="6"/>
  <c r="T2" i="6"/>
  <c r="T3" i="6"/>
  <c r="T4" i="6"/>
  <c r="X4" i="6" s="1"/>
  <c r="T5" i="6"/>
  <c r="X5" i="6" s="1"/>
  <c r="T6" i="6"/>
  <c r="T7" i="6"/>
  <c r="V9" i="6" l="1"/>
  <c r="U9" i="6"/>
  <c r="T9" i="6"/>
  <c r="X9" i="6" s="1"/>
  <c r="W2" i="6"/>
  <c r="S9" i="6"/>
  <c r="X7" i="6"/>
  <c r="X3" i="6"/>
  <c r="W6" i="6"/>
  <c r="W3" i="6"/>
  <c r="X2" i="6"/>
  <c r="X6" i="6"/>
  <c r="W5" i="6"/>
  <c r="W9" i="6" l="1"/>
</calcChain>
</file>

<file path=xl/sharedStrings.xml><?xml version="1.0" encoding="utf-8"?>
<sst xmlns="http://schemas.openxmlformats.org/spreadsheetml/2006/main" count="416" uniqueCount="243">
  <si>
    <t>NPDES</t>
  </si>
  <si>
    <t>LandRiverSegment</t>
  </si>
  <si>
    <t>MD-N24001PU1_3940_3970(CBWS)</t>
  </si>
  <si>
    <t>MD-N24001PU4_4440_3970(CBWS)</t>
  </si>
  <si>
    <t>MD-N24510WM1_3910_0001(CBWS)</t>
  </si>
  <si>
    <t>DC-N11001PL2_4810_0000(CBWS)</t>
  </si>
  <si>
    <t>DC0021199</t>
  </si>
  <si>
    <t>DE0020265</t>
  </si>
  <si>
    <t>DE-N10005EL2_4630_0000(CBWS)</t>
  </si>
  <si>
    <t>MD-N24001PU3_3680_3890(CBWS)</t>
  </si>
  <si>
    <t>MD0021571</t>
  </si>
  <si>
    <t>MD-N24045EL0_5760_0000(CBWS)</t>
  </si>
  <si>
    <t>MD0021601</t>
  </si>
  <si>
    <t>MD0021636</t>
  </si>
  <si>
    <t>MD-N24019EM0_4881_0000(CBWS)</t>
  </si>
  <si>
    <t>MD0022764</t>
  </si>
  <si>
    <t>MD-N24047EL0_5271_0000(CBWS)</t>
  </si>
  <si>
    <t>MD-N24001PU4_3970_3890(CBWS)</t>
  </si>
  <si>
    <t>MD-N24001PU1_3580_3780(CBWS)</t>
  </si>
  <si>
    <t>MD-N24001PU4_3890_3990(CBWS)</t>
  </si>
  <si>
    <t>MD-N24011EL0_4591_0000(CBWS)</t>
  </si>
  <si>
    <t>MD-N24019EL0_5280_0000(CBWS)</t>
  </si>
  <si>
    <t>MD-N24001PU4_3990_3780(CBWS)</t>
  </si>
  <si>
    <t>NY-N36015SU5_0530_0610(CBWS)</t>
  </si>
  <si>
    <t>NY-N36007SU6_0500_0550(CBWS)</t>
  </si>
  <si>
    <t>NY-N36007SU5_0420_0500(CBWS)</t>
  </si>
  <si>
    <t>PA-N42081SW3_1220_1320(CBWS)</t>
  </si>
  <si>
    <t>PA-N42043SL9_2380_2310(CBWS)</t>
  </si>
  <si>
    <t>PA-N42115SU6_0480_0520(CBWS)</t>
  </si>
  <si>
    <t>PA-N42097SU8_1530_1760(CBWS)</t>
  </si>
  <si>
    <t>PA-N42071SL3_2470_2420(CBWS)</t>
  </si>
  <si>
    <t>PA-N42081SW7_1320_1300(CBWS)</t>
  </si>
  <si>
    <t>PA-N42013SJ3_2250_2230(CBWS)</t>
  </si>
  <si>
    <t>PA-N42013SJ3_2040_1980(CBWS)</t>
  </si>
  <si>
    <t>PA-N42117SW3_0930_1110(CBWS)</t>
  </si>
  <si>
    <t>PA-N42087SJ2_1900_1930(CBWS)</t>
  </si>
  <si>
    <t>PA-N42043SL9_2050_2270(CBWS)</t>
  </si>
  <si>
    <t>PA-N42037SU7_1420_1590(CBWS)</t>
  </si>
  <si>
    <t>PA-N42097SL1_1700_1780(CBWS)</t>
  </si>
  <si>
    <t>PA-L42069SU3_0970_1120(CBWS)</t>
  </si>
  <si>
    <t>PA0020940</t>
  </si>
  <si>
    <t>PA-N42131SU3_0910_1010(CBWS)</t>
  </si>
  <si>
    <t>PA0021571</t>
  </si>
  <si>
    <t>PA-N42099SL9_2050_2270(CBWS)</t>
  </si>
  <si>
    <t>PA0021687</t>
  </si>
  <si>
    <t>PA0022209</t>
  </si>
  <si>
    <t>PA-N42009SJ2_2900_2740(CBWS)</t>
  </si>
  <si>
    <t>PA0023248</t>
  </si>
  <si>
    <t>PA-N42079SU7_1420_1590(CBWS)</t>
  </si>
  <si>
    <t>PA0023558</t>
  </si>
  <si>
    <t>PA-N42107SL2_1670_1880(CBWS)</t>
  </si>
  <si>
    <t>PA0023736</t>
  </si>
  <si>
    <t>PA0024406</t>
  </si>
  <si>
    <t>PA-N42097SL1_1730_1700(CBWS)</t>
  </si>
  <si>
    <t>PA-N42033SW4_1720_1650(CBWS)</t>
  </si>
  <si>
    <t>PA0026191</t>
  </si>
  <si>
    <t>PA-N42061SJ4_2010_2210(CBWS)</t>
  </si>
  <si>
    <t>PA0026310</t>
  </si>
  <si>
    <t>PA0026557</t>
  </si>
  <si>
    <t>PA-N42071SL3_2420_2700(CBWS)</t>
  </si>
  <si>
    <t>PA0026743</t>
  </si>
  <si>
    <t>PA0026921</t>
  </si>
  <si>
    <t>PA-N42079SU1_1480_1500(CBWS)</t>
  </si>
  <si>
    <t>PA0027022</t>
  </si>
  <si>
    <t>PA0027049</t>
  </si>
  <si>
    <t>PA-N42081SW7_1340_1320(CBWS)</t>
  </si>
  <si>
    <t>PA0027065</t>
  </si>
  <si>
    <t>PA-N42069SU3_0810_0970(CBWS)</t>
  </si>
  <si>
    <t>PA0027081</t>
  </si>
  <si>
    <t>PA0027090</t>
  </si>
  <si>
    <t>PA0027197</t>
  </si>
  <si>
    <t>PA-N42043SL9_2270_2380(CBWS)</t>
  </si>
  <si>
    <t>PA0027324</t>
  </si>
  <si>
    <t>PA-N42069SU3_0970_1120(CBWS)</t>
  </si>
  <si>
    <t>PA0028631</t>
  </si>
  <si>
    <t>PA-N42023SW2_1240_1270(CBWS)</t>
  </si>
  <si>
    <t>PA0028673</t>
  </si>
  <si>
    <t>PA-N42021SW3_1870_1800(CBWS)</t>
  </si>
  <si>
    <t>PA-N42131SU7_0950_1010(CBWS)</t>
  </si>
  <si>
    <t>PA-N42079SU7_1140_1420(CBWS)</t>
  </si>
  <si>
    <t>PA-N42099SJ6_2130_2050(CBWS)</t>
  </si>
  <si>
    <t>PA-N42105SW2_0880_0930(CBWS)</t>
  </si>
  <si>
    <t>PA0036820</t>
  </si>
  <si>
    <t>PA-N42105SW3_0930_1110(CBWS)</t>
  </si>
  <si>
    <t>PA-N42009SJ4_2740_2660(CBWS)</t>
  </si>
  <si>
    <t>PA-N42079SU2_1290_1500(CBWS)</t>
  </si>
  <si>
    <t>PA0046159</t>
  </si>
  <si>
    <t>PA-N42033SW3_1920_1750(CBWS)</t>
  </si>
  <si>
    <t>PA-N42079SU7_1120_1140(CBWS)</t>
  </si>
  <si>
    <t>PA-L42079SU3_0970_1120(CBWS)</t>
  </si>
  <si>
    <t>PA0070041</t>
  </si>
  <si>
    <t>PA-N42013SJ3_2230_2060(CBWS)</t>
  </si>
  <si>
    <t>PA-N42061SJ4_2060_2010(CBWS)</t>
  </si>
  <si>
    <t>PA-N42117SU2_0830_0831(CBWS)</t>
  </si>
  <si>
    <t>PA-N42015SU2_0890_0900(CBWS)</t>
  </si>
  <si>
    <t>PA-N42081SW4_1260_1300(CBWS)</t>
  </si>
  <si>
    <t>VA-N51510PL0_5090_0000(CBWS)</t>
  </si>
  <si>
    <t>VA-N51009JL6_7440_7430(CBWS)</t>
  </si>
  <si>
    <t>VA-N51087JB0_7071_0000(CBWS)</t>
  </si>
  <si>
    <t>VA-N51087JB3_6820_7053(CBWS)</t>
  </si>
  <si>
    <t>VA-N51760JB0_7071_0000(CBWS)</t>
  </si>
  <si>
    <t>VA0063177</t>
  </si>
  <si>
    <t>VA-N51680JL6_7440_7430(CBWS)</t>
  </si>
  <si>
    <t>VA-N51580JU4_7330_7000(CBWS)</t>
  </si>
  <si>
    <t>WV-N54003PU2_4220_3900(CBWS)</t>
  </si>
  <si>
    <t>WV-N54057PU4_3970_3890(CBWS)</t>
  </si>
  <si>
    <t>WV0021792</t>
  </si>
  <si>
    <t>WV-L54023PU4_5050_4310(CBWS)</t>
  </si>
  <si>
    <t>WV0024392</t>
  </si>
  <si>
    <t>WV-N54003PU2_3900_3750(CBWS)</t>
  </si>
  <si>
    <t>WV-L54031PU4_4310_4210(CBWS)</t>
  </si>
  <si>
    <t>NY-N36007SU6_0520_0500(CBWS)</t>
  </si>
  <si>
    <t>NY-N36015SU2_0680_0610(CBWS)</t>
  </si>
  <si>
    <t>PA-N42079SU3_0970_1120(CBWS)</t>
  </si>
  <si>
    <t>PA-N42099SJ2_2150_2130(CBWS)</t>
  </si>
  <si>
    <t>DC-N11001PL7_4940_0000(CBWS)</t>
  </si>
  <si>
    <t>DC-N11001PL2_4945_0000(CBWS)</t>
  </si>
  <si>
    <t>MD0020249</t>
  </si>
  <si>
    <t>MD0021598</t>
  </si>
  <si>
    <t>PA0021237</t>
  </si>
  <si>
    <t>PA0021814</t>
  </si>
  <si>
    <t>PA0026361</t>
  </si>
  <si>
    <t>PA0026492</t>
  </si>
  <si>
    <t>PA-N42127SU3_0810_0970(CBWS)</t>
  </si>
  <si>
    <t>PA-H42115SU3_0810_0970(CBWS)</t>
  </si>
  <si>
    <t>PA0070386</t>
  </si>
  <si>
    <t>WV0020150</t>
  </si>
  <si>
    <t>NY0035742</t>
  </si>
  <si>
    <t>PA0027014</t>
  </si>
  <si>
    <t>PA0027057</t>
  </si>
  <si>
    <t>PA0037711</t>
  </si>
  <si>
    <t>PA0021539</t>
  </si>
  <si>
    <t>PA0024341</t>
  </si>
  <si>
    <t>PA0026107</t>
  </si>
  <si>
    <t>PA-L42079SU7_1140_1420(CBWS)</t>
  </si>
  <si>
    <t>PA0038920</t>
  </si>
  <si>
    <t>PA0043273</t>
  </si>
  <si>
    <t>VA0024970</t>
  </si>
  <si>
    <t>VA0025542</t>
  </si>
  <si>
    <t>WV-L54031PU2_5190_4310(CBWS)</t>
  </si>
  <si>
    <t>WV0023167</t>
  </si>
  <si>
    <t>DC-N11001PL7_4910_0000(CBWS)</t>
  </si>
  <si>
    <t>WV0105279</t>
  </si>
  <si>
    <t>MD0067384</t>
  </si>
  <si>
    <t>PA-L42079SU7_0980_1120(CBWS)</t>
  </si>
  <si>
    <t>PAG063501</t>
  </si>
  <si>
    <t>VA0087068</t>
  </si>
  <si>
    <t>VA-N51510PL7_4963_0000(CBWS)</t>
  </si>
  <si>
    <t>PA-N42097SL8_1760_1780(CBWS)</t>
  </si>
  <si>
    <t>MD0067423</t>
  </si>
  <si>
    <t>MD0067547</t>
  </si>
  <si>
    <t>NY0023981</t>
  </si>
  <si>
    <t>NY0024406</t>
  </si>
  <si>
    <t>PAG062202</t>
  </si>
  <si>
    <t>MD0067407</t>
  </si>
  <si>
    <t>DC-N11001PL1_4780_0001(CBWS)</t>
  </si>
  <si>
    <t>VA-N51510PL7_4965_0000(CBWS)</t>
  </si>
  <si>
    <t>VA-N51510PL7_4980_0000(CBWS)</t>
  </si>
  <si>
    <t>PA-N42105SW2_1050_0930(CBWS)</t>
  </si>
  <si>
    <t>VA-N51760JB3_6820_7053(CBWS)</t>
  </si>
  <si>
    <t>DC-N11001PL0_4510_0001(CBWS)</t>
  </si>
  <si>
    <t>PA-L42079SU7_1120_1140(CBWS)</t>
  </si>
  <si>
    <t>VA-N51760JL7_7070_0001(CBWS)</t>
  </si>
  <si>
    <t>VA-N51580JU3_6950_7330(CBWS)</t>
  </si>
  <si>
    <t>Reduction</t>
  </si>
  <si>
    <t>Base TN</t>
  </si>
  <si>
    <t>2019 TN</t>
  </si>
  <si>
    <t>2019 TP</t>
  </si>
  <si>
    <t>Base TP</t>
  </si>
  <si>
    <t>State</t>
  </si>
  <si>
    <t>DC</t>
  </si>
  <si>
    <t>DE</t>
  </si>
  <si>
    <t>MD</t>
  </si>
  <si>
    <t>NY</t>
  </si>
  <si>
    <t>PA</t>
  </si>
  <si>
    <t>VA</t>
  </si>
  <si>
    <t>WV</t>
  </si>
  <si>
    <t>TN redux</t>
  </si>
  <si>
    <t>TP redux</t>
  </si>
  <si>
    <t>Total</t>
  </si>
  <si>
    <t>KEYSER</t>
  </si>
  <si>
    <t>MARTINSBURG</t>
  </si>
  <si>
    <t>PETERSBURG</t>
  </si>
  <si>
    <t>MOOREFIELD</t>
  </si>
  <si>
    <t>RICHMOND</t>
  </si>
  <si>
    <t>COVINGTON</t>
  </si>
  <si>
    <t>LYNCHBURG</t>
  </si>
  <si>
    <t>STEELTON BORO SANITARY SEWERS</t>
  </si>
  <si>
    <t>LACKAWANNA RIVER BASIN SEW AUTH MOOSIC CSO</t>
  </si>
  <si>
    <t>SHENANDOAH MUNICIPAL SEWAGE AUTHORITY</t>
  </si>
  <si>
    <t>MAHANOY CITY</t>
  </si>
  <si>
    <t>HOUTZDALE BOROUGH MUNICIPAL</t>
  </si>
  <si>
    <t>HOLLIDAYSBURG REGIONAL</t>
  </si>
  <si>
    <t>BURNHAM BOROUGH</t>
  </si>
  <si>
    <t>EVERETT BORO AREA MA</t>
  </si>
  <si>
    <t>GALETON BORO AUTH</t>
  </si>
  <si>
    <t>GALLITZIN BORO</t>
  </si>
  <si>
    <t>EMPORIUM BOROUGH (MID-CAMERON AUTHORITY)</t>
  </si>
  <si>
    <t>SHAMOKIN-COAL TOWNSHIP JOINT SANITARY AUTHORITY</t>
  </si>
  <si>
    <t>HARRISBURG SEWERAGE AUTHORITY</t>
  </si>
  <si>
    <t>LACKAWANNA RIVER BASIN SEWER AUTHORITY</t>
  </si>
  <si>
    <t>WILLIAMSPORT SANITARY AUTHORITY-CENTRAL</t>
  </si>
  <si>
    <t>WILLIAMSPORT SANITARY AUTHORITY-WEST</t>
  </si>
  <si>
    <t>ALTOONA CITY AUTHORITY-WEST</t>
  </si>
  <si>
    <t>ALTOONA CITY AUTHORITY-EAST</t>
  </si>
  <si>
    <t>GREATER HAZELTON</t>
  </si>
  <si>
    <t>LANCASTER CITY</t>
  </si>
  <si>
    <t>SUNBURY CITY MUNICIPAL AUTHORITY</t>
  </si>
  <si>
    <t>SCRANTON SEWER AUTHORITY</t>
  </si>
  <si>
    <t>LOWER LACKAWANNA VALLEY</t>
  </si>
  <si>
    <t>CLEARFIELD</t>
  </si>
  <si>
    <t>HUNTINGDON BOROUGH</t>
  </si>
  <si>
    <t>WYOMING VALLEY</t>
  </si>
  <si>
    <t>MT. CARMEL MUNICIPAL SEWAGE AUTHORITY</t>
  </si>
  <si>
    <t>CANTON BORO AUTH</t>
  </si>
  <si>
    <t>TRI-BORO MUNICIPAL AUTHORITY</t>
  </si>
  <si>
    <t>ASHLAND MUNICIPAL AUTHORITY</t>
  </si>
  <si>
    <t>BERWICK MUNICIPAL AUTHORITY</t>
  </si>
  <si>
    <t>BEDFORD BOROUGH MUNICIPAL AUTHORITY</t>
  </si>
  <si>
    <t>MANSFIELD BOROUGH</t>
  </si>
  <si>
    <t>WELLSBORO MUNICIPAL AUTHORITY</t>
  </si>
  <si>
    <t>MARYSVILLE MUNICIPAL AUTHORITY</t>
  </si>
  <si>
    <t>WILLIAMSBURG BOROUGH</t>
  </si>
  <si>
    <t>NEWPORT BORO MUN AUTH</t>
  </si>
  <si>
    <t>TUNKHANNOCK BORO MUN AUTH</t>
  </si>
  <si>
    <t>ELMIRA / CHEMUNG CO. SD #2</t>
  </si>
  <si>
    <t>SNOW HILL WWTP</t>
  </si>
  <si>
    <t>CAMBRIDGE WWTP</t>
  </si>
  <si>
    <t>PATAPSCO WWTP</t>
  </si>
  <si>
    <t>JOHN J. DIFONZO WATER RECLAMATION FACILITY</t>
  </si>
  <si>
    <t>SALISBURY WWTP/OUTWALL DIFFUSER UTILITY REPAIR</t>
  </si>
  <si>
    <t>FEDERALSBURG WASTEWATER TREATMENT PLANT</t>
  </si>
  <si>
    <t>SEAFORD</t>
  </si>
  <si>
    <t>BLUE PLAINS</t>
  </si>
  <si>
    <t>Facility Name</t>
  </si>
  <si>
    <t>Westernport CSO</t>
  </si>
  <si>
    <t>ALLEGANY COUNTY CSOs</t>
  </si>
  <si>
    <t>LAVALE SANITARY COMMISSION CSO</t>
  </si>
  <si>
    <t>Frostburg</t>
  </si>
  <si>
    <t>Johnson City, NY</t>
  </si>
  <si>
    <t>Binghamton</t>
  </si>
  <si>
    <t>Alexandria</t>
  </si>
  <si>
    <t>Piedmont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</si>
</sst>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NumberFormat="1" applyFont="1" applyFill="1" applyBorder="1"/>
    <xf numFmtId="9" fontId="0" fillId="0" borderId="0" xfId="0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/>
    <xf numFmtId="1" fontId="2" fillId="0" borderId="0" xfId="0" applyNumberFormat="1" applyFont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0" fillId="0" borderId="0" xfId="0" quotePrefix="1" applyNumberFormat="1" applyFont="1" applyFill="1" applyBorder="1" applyAlignment="1">
      <alignment horizontal="left"/>
    </xf>
  </cellXfs>
  <cellStyles count="2">
    <cellStyle name="Normal" xfId="0" builtinId="0" customBuiltin="1"/>
    <cellStyle name="Normal 2" xfId="1" xr:uid="{5CE43F28-50AB-496E-9D69-39D9FEF1A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30"/>
  <sheetViews>
    <sheetView tabSelected="1" topLeftCell="J1" workbookViewId="0">
      <selection activeCell="J2" sqref="J2"/>
    </sheetView>
  </sheetViews>
  <sheetFormatPr defaultRowHeight="11.25" x14ac:dyDescent="0.2"/>
  <cols>
    <col min="2" max="2" width="11.1640625" bestFit="1" customWidth="1"/>
    <col min="3" max="3" width="31.83203125" bestFit="1" customWidth="1"/>
    <col min="4" max="4" width="11.6640625" style="6" bestFit="1" customWidth="1"/>
    <col min="5" max="5" width="10.6640625" style="6" bestFit="1" customWidth="1"/>
    <col min="6" max="6" width="10.1640625" style="5" bestFit="1" customWidth="1"/>
    <col min="7" max="7" width="11.1640625" style="5" bestFit="1" customWidth="1"/>
    <col min="10" max="10" width="11.1640625" bestFit="1" customWidth="1"/>
    <col min="11" max="11" width="51.5" bestFit="1" customWidth="1"/>
  </cols>
  <sheetData>
    <row r="1" spans="1:24" x14ac:dyDescent="0.2">
      <c r="A1" s="2" t="s">
        <v>169</v>
      </c>
      <c r="B1" s="1" t="s">
        <v>0</v>
      </c>
      <c r="C1" s="1" t="s">
        <v>1</v>
      </c>
      <c r="D1" s="7" t="s">
        <v>165</v>
      </c>
      <c r="E1" s="7" t="s">
        <v>168</v>
      </c>
      <c r="F1" s="8" t="s">
        <v>166</v>
      </c>
      <c r="G1" s="8" t="s">
        <v>167</v>
      </c>
      <c r="H1" s="3" t="s">
        <v>164</v>
      </c>
      <c r="J1" s="1" t="s">
        <v>0</v>
      </c>
      <c r="K1" s="2" t="s">
        <v>234</v>
      </c>
      <c r="L1" s="7" t="s">
        <v>165</v>
      </c>
      <c r="M1" s="7" t="s">
        <v>168</v>
      </c>
      <c r="N1" s="8" t="s">
        <v>166</v>
      </c>
      <c r="O1" s="8" t="s">
        <v>167</v>
      </c>
      <c r="P1" s="3" t="s">
        <v>164</v>
      </c>
      <c r="Q1" s="3"/>
      <c r="R1" s="3" t="s">
        <v>169</v>
      </c>
      <c r="S1" s="7" t="s">
        <v>165</v>
      </c>
      <c r="T1" s="7" t="s">
        <v>168</v>
      </c>
      <c r="U1" s="8" t="s">
        <v>166</v>
      </c>
      <c r="V1" s="8" t="s">
        <v>167</v>
      </c>
      <c r="W1" s="9" t="s">
        <v>177</v>
      </c>
      <c r="X1" s="8" t="s">
        <v>178</v>
      </c>
    </row>
    <row r="2" spans="1:24" x14ac:dyDescent="0.2">
      <c r="A2" t="str">
        <f>LEFT(B2,2)</f>
        <v>DC</v>
      </c>
      <c r="B2" t="s">
        <v>6</v>
      </c>
      <c r="C2" t="s">
        <v>5</v>
      </c>
      <c r="D2" s="6">
        <v>956.32999999999993</v>
      </c>
      <c r="E2" s="6">
        <v>203.47449</v>
      </c>
      <c r="F2" s="5">
        <v>941.48360000000002</v>
      </c>
      <c r="G2" s="5">
        <v>200.31563</v>
      </c>
      <c r="H2" s="4">
        <f t="shared" ref="H2:H33" si="0">(D2-F2)/D2</f>
        <v>1.5524348289816177E-2</v>
      </c>
      <c r="J2" t="s">
        <v>6</v>
      </c>
      <c r="K2" t="s">
        <v>233</v>
      </c>
      <c r="L2" s="5">
        <f t="shared" ref="L2:L33" si="1">SUMIF($B:$B,$J2,D:D)</f>
        <v>87413.513859999992</v>
      </c>
      <c r="M2" s="5">
        <f t="shared" ref="M2:M33" si="2">SUMIF($B:$B,$J2,E:E)</f>
        <v>18598.620562</v>
      </c>
      <c r="N2" s="5">
        <f t="shared" ref="N2:N33" si="3">SUMIF($B:$B,$J2,F:F)</f>
        <v>31174.870859999999</v>
      </c>
      <c r="O2" s="5">
        <f t="shared" ref="O2:O33" si="4">SUMIF($B:$B,$J2,G:G)</f>
        <v>6632.9513620000007</v>
      </c>
      <c r="P2" s="4">
        <f t="shared" ref="P2:P33" si="5">(L2-N2)/L2</f>
        <v>0.6433632571969462</v>
      </c>
      <c r="Q2" s="4"/>
      <c r="R2" t="s">
        <v>170</v>
      </c>
      <c r="S2" s="5">
        <f>SUMIF($A:$A,$R2,D:D)</f>
        <v>87413.513859999992</v>
      </c>
      <c r="T2" s="5">
        <f>SUMIF($A:$A,$R2,E:E)</f>
        <v>18598.620562</v>
      </c>
      <c r="U2" s="5">
        <f>SUMIF($A:$A,$R2,F:F)</f>
        <v>31174.870859999999</v>
      </c>
      <c r="V2" s="5">
        <f>SUMIF($A:$A,$R2,G:G)</f>
        <v>6632.9513620000007</v>
      </c>
      <c r="W2" s="4">
        <f t="shared" ref="W2:X9" si="6">(S2-U2)/S2</f>
        <v>0.6433632571969462</v>
      </c>
      <c r="X2" s="4">
        <f t="shared" si="6"/>
        <v>0.64336326235117691</v>
      </c>
    </row>
    <row r="3" spans="1:24" x14ac:dyDescent="0.2">
      <c r="A3" t="str">
        <f t="shared" ref="A3:A66" si="7">LEFT(B3,2)</f>
        <v>DC</v>
      </c>
      <c r="B3" t="s">
        <v>6</v>
      </c>
      <c r="C3" t="s">
        <v>141</v>
      </c>
      <c r="D3" s="6">
        <v>362.98208</v>
      </c>
      <c r="E3" s="6">
        <v>77.230240000000009</v>
      </c>
      <c r="F3" s="5">
        <v>362.98208</v>
      </c>
      <c r="G3" s="5">
        <v>77.230240000000009</v>
      </c>
      <c r="H3" s="4">
        <f t="shared" si="0"/>
        <v>0</v>
      </c>
      <c r="J3" t="s">
        <v>7</v>
      </c>
      <c r="K3" t="s">
        <v>232</v>
      </c>
      <c r="L3" s="5">
        <f t="shared" si="1"/>
        <v>2317.6332000000002</v>
      </c>
      <c r="M3" s="5">
        <f t="shared" si="2"/>
        <v>289.70411999999999</v>
      </c>
      <c r="N3" s="5">
        <f t="shared" si="3"/>
        <v>0</v>
      </c>
      <c r="O3" s="5">
        <f t="shared" si="4"/>
        <v>0</v>
      </c>
      <c r="P3" s="4">
        <f t="shared" si="5"/>
        <v>1</v>
      </c>
      <c r="Q3" s="4"/>
      <c r="R3" t="s">
        <v>171</v>
      </c>
      <c r="S3" s="5">
        <f>SUMIF($A:$A,$R3,D:D)</f>
        <v>2317.6332000000002</v>
      </c>
      <c r="T3" s="5">
        <f>SUMIF($A:$A,$R3,E:E)</f>
        <v>289.70411999999999</v>
      </c>
      <c r="U3" s="5">
        <f>SUMIF($A:$A,$R3,F:F)</f>
        <v>0</v>
      </c>
      <c r="V3" s="5">
        <f>SUMIF($A:$A,$R3,G:G)</f>
        <v>0</v>
      </c>
      <c r="W3" s="4">
        <f t="shared" si="6"/>
        <v>1</v>
      </c>
      <c r="X3" s="4">
        <f t="shared" si="6"/>
        <v>1</v>
      </c>
    </row>
    <row r="4" spans="1:24" x14ac:dyDescent="0.2">
      <c r="A4" t="str">
        <f t="shared" si="7"/>
        <v>DC</v>
      </c>
      <c r="B4" t="s">
        <v>6</v>
      </c>
      <c r="C4" t="s">
        <v>155</v>
      </c>
      <c r="D4" s="6">
        <v>2874.1</v>
      </c>
      <c r="E4" s="6">
        <v>611.51060000000007</v>
      </c>
      <c r="F4" s="5">
        <v>1768.3294000000001</v>
      </c>
      <c r="G4" s="5">
        <v>376.24026000000003</v>
      </c>
      <c r="H4" s="4">
        <f t="shared" si="0"/>
        <v>0.38473630005914888</v>
      </c>
      <c r="J4" t="s">
        <v>117</v>
      </c>
      <c r="K4" t="s">
        <v>231</v>
      </c>
      <c r="L4" s="5">
        <f t="shared" si="1"/>
        <v>899.53089999999997</v>
      </c>
      <c r="M4" s="5">
        <f t="shared" si="2"/>
        <v>112.44136</v>
      </c>
      <c r="N4" s="5">
        <f t="shared" si="3"/>
        <v>0</v>
      </c>
      <c r="O4" s="5">
        <f t="shared" si="4"/>
        <v>0</v>
      </c>
      <c r="P4" s="4">
        <f t="shared" si="5"/>
        <v>1</v>
      </c>
      <c r="Q4" s="4"/>
      <c r="R4" t="s">
        <v>172</v>
      </c>
      <c r="S4" s="5">
        <f>SUMIF($A:$A,$R4,D:D)</f>
        <v>31071.804584199999</v>
      </c>
      <c r="T4" s="5">
        <f>SUMIF($A:$A,$R4,E:E)</f>
        <v>3608.8668304000003</v>
      </c>
      <c r="U4" s="5">
        <f>SUMIF($A:$A,$R4,F:F)</f>
        <v>16646.983664200001</v>
      </c>
      <c r="V4" s="5">
        <f>SUMIF($A:$A,$R4,G:G)</f>
        <v>1805.7642795000002</v>
      </c>
      <c r="W4" s="4">
        <f t="shared" si="6"/>
        <v>0.46424149202248183</v>
      </c>
      <c r="X4" s="4">
        <f t="shared" si="6"/>
        <v>0.4996312237711879</v>
      </c>
    </row>
    <row r="5" spans="1:24" x14ac:dyDescent="0.2">
      <c r="A5" t="str">
        <f t="shared" si="7"/>
        <v>DC</v>
      </c>
      <c r="B5" t="s">
        <v>6</v>
      </c>
      <c r="C5" t="s">
        <v>116</v>
      </c>
      <c r="D5" s="6">
        <v>82236.95</v>
      </c>
      <c r="E5" s="6">
        <v>17497.224000000002</v>
      </c>
      <c r="F5" s="5">
        <v>27118.923999999999</v>
      </c>
      <c r="G5" s="5">
        <v>5769.9840000000004</v>
      </c>
      <c r="H5" s="4">
        <f t="shared" si="0"/>
        <v>0.67023431681257639</v>
      </c>
      <c r="J5" t="s">
        <v>10</v>
      </c>
      <c r="K5" t="s">
        <v>230</v>
      </c>
      <c r="L5" s="5">
        <f t="shared" si="1"/>
        <v>16.328960000000002</v>
      </c>
      <c r="M5" s="5">
        <f t="shared" si="2"/>
        <v>2.0411199</v>
      </c>
      <c r="N5" s="5">
        <f t="shared" si="3"/>
        <v>0</v>
      </c>
      <c r="O5" s="5">
        <f t="shared" si="4"/>
        <v>0</v>
      </c>
      <c r="P5" s="4">
        <f t="shared" si="5"/>
        <v>1</v>
      </c>
      <c r="Q5" s="4"/>
      <c r="R5" t="s">
        <v>173</v>
      </c>
      <c r="S5" s="5">
        <f>SUMIF($A:$A,$R5,D:D)</f>
        <v>212014.91735599999</v>
      </c>
      <c r="T5" s="5">
        <f>SUMIF($A:$A,$R5,E:E)</f>
        <v>26501.863034339996</v>
      </c>
      <c r="U5" s="5">
        <f>SUMIF($A:$A,$R5,F:F)</f>
        <v>212014.91735599999</v>
      </c>
      <c r="V5" s="5">
        <f>SUMIF($A:$A,$R5,G:G)</f>
        <v>26501.863034339996</v>
      </c>
      <c r="W5" s="4">
        <f t="shared" si="6"/>
        <v>0</v>
      </c>
      <c r="X5" s="4">
        <f t="shared" si="6"/>
        <v>0</v>
      </c>
    </row>
    <row r="6" spans="1:24" x14ac:dyDescent="0.2">
      <c r="A6" t="str">
        <f t="shared" si="7"/>
        <v>DC</v>
      </c>
      <c r="B6" t="s">
        <v>6</v>
      </c>
      <c r="C6" t="s">
        <v>115</v>
      </c>
      <c r="D6" s="6">
        <v>204.75018</v>
      </c>
      <c r="E6" s="6">
        <v>43.563862</v>
      </c>
      <c r="F6" s="5">
        <v>204.75018</v>
      </c>
      <c r="G6" s="5">
        <v>43.563862</v>
      </c>
      <c r="H6" s="4">
        <f t="shared" si="0"/>
        <v>0</v>
      </c>
      <c r="J6" t="s">
        <v>118</v>
      </c>
      <c r="K6" t="s">
        <v>229</v>
      </c>
      <c r="L6" s="5">
        <f t="shared" si="1"/>
        <v>5435.0940000000001</v>
      </c>
      <c r="M6" s="5">
        <f t="shared" si="2"/>
        <v>404.27846999999997</v>
      </c>
      <c r="N6" s="5">
        <f t="shared" si="3"/>
        <v>5435.0940000000001</v>
      </c>
      <c r="O6" s="5">
        <f t="shared" si="4"/>
        <v>404.27846999999997</v>
      </c>
      <c r="P6" s="4">
        <f t="shared" si="5"/>
        <v>0</v>
      </c>
      <c r="Q6" s="4"/>
      <c r="R6" t="s">
        <v>174</v>
      </c>
      <c r="S6" s="5">
        <f>SUMIF($A:$A,$R6,D:D)</f>
        <v>1610369.2435000001</v>
      </c>
      <c r="T6" s="5">
        <f>SUMIF($A:$A,$R6,E:E)</f>
        <v>255257.28991999995</v>
      </c>
      <c r="U6" s="5">
        <f>SUMIF($A:$A,$R6,F:F)</f>
        <v>1287555.8074999999</v>
      </c>
      <c r="V6" s="5">
        <f>SUMIF($A:$A,$R6,G:G)</f>
        <v>214905.61307999989</v>
      </c>
      <c r="W6" s="4">
        <f t="shared" si="6"/>
        <v>0.20045926566406147</v>
      </c>
      <c r="X6" s="4">
        <f t="shared" si="6"/>
        <v>0.15808236800072059</v>
      </c>
    </row>
    <row r="7" spans="1:24" x14ac:dyDescent="0.2">
      <c r="A7" t="str">
        <f t="shared" si="7"/>
        <v>DC</v>
      </c>
      <c r="B7" t="s">
        <v>6</v>
      </c>
      <c r="C7" t="s">
        <v>160</v>
      </c>
      <c r="D7" s="6">
        <v>778.40160000000003</v>
      </c>
      <c r="E7" s="6">
        <v>165.61736999999999</v>
      </c>
      <c r="F7" s="5">
        <v>778.40160000000003</v>
      </c>
      <c r="G7" s="5">
        <v>165.61736999999999</v>
      </c>
      <c r="H7" s="4">
        <f t="shared" si="0"/>
        <v>0</v>
      </c>
      <c r="J7" t="s">
        <v>12</v>
      </c>
      <c r="K7" t="s">
        <v>228</v>
      </c>
      <c r="L7" s="5">
        <f t="shared" si="1"/>
        <v>10100.209999999999</v>
      </c>
      <c r="M7" s="5">
        <f t="shared" si="2"/>
        <v>1262.5262</v>
      </c>
      <c r="N7" s="5">
        <f t="shared" si="3"/>
        <v>0</v>
      </c>
      <c r="O7" s="5">
        <f t="shared" si="4"/>
        <v>0</v>
      </c>
      <c r="P7" s="4">
        <f t="shared" si="5"/>
        <v>1</v>
      </c>
      <c r="Q7" s="4"/>
      <c r="R7" t="s">
        <v>175</v>
      </c>
      <c r="S7" s="5">
        <f>SUMIF($A:$A,$R7,D:D)</f>
        <v>309604.9145444</v>
      </c>
      <c r="T7" s="5">
        <f>SUMIF($A:$A,$R7,E:E)</f>
        <v>38744.502002999994</v>
      </c>
      <c r="U7" s="5">
        <f>SUMIF($A:$A,$R7,F:F)</f>
        <v>301286.4683444</v>
      </c>
      <c r="V7" s="5">
        <f>SUMIF($A:$A,$R7,G:G)</f>
        <v>37704.696182999993</v>
      </c>
      <c r="W7" s="4">
        <f t="shared" si="6"/>
        <v>2.6867939781385703E-2</v>
      </c>
      <c r="X7" s="4">
        <f t="shared" si="6"/>
        <v>2.683750638786089E-2</v>
      </c>
    </row>
    <row r="8" spans="1:24" x14ac:dyDescent="0.2">
      <c r="A8" t="str">
        <f t="shared" si="7"/>
        <v>DE</v>
      </c>
      <c r="B8" t="s">
        <v>7</v>
      </c>
      <c r="C8" t="s">
        <v>8</v>
      </c>
      <c r="D8" s="6">
        <v>2317.6332000000002</v>
      </c>
      <c r="E8" s="6">
        <v>289.70411999999999</v>
      </c>
      <c r="F8" s="5">
        <v>0</v>
      </c>
      <c r="G8" s="5">
        <v>0</v>
      </c>
      <c r="H8" s="4">
        <f t="shared" si="0"/>
        <v>1</v>
      </c>
      <c r="J8" t="s">
        <v>13</v>
      </c>
      <c r="K8" t="s">
        <v>227</v>
      </c>
      <c r="L8" s="5">
        <f t="shared" si="1"/>
        <v>1697.46976</v>
      </c>
      <c r="M8" s="5">
        <f t="shared" si="2"/>
        <v>212.183741</v>
      </c>
      <c r="N8" s="5">
        <f t="shared" si="3"/>
        <v>0</v>
      </c>
      <c r="O8" s="5">
        <f t="shared" si="4"/>
        <v>0</v>
      </c>
      <c r="P8" s="4">
        <f t="shared" si="5"/>
        <v>1</v>
      </c>
      <c r="Q8" s="4"/>
      <c r="R8" t="s">
        <v>176</v>
      </c>
      <c r="S8" s="5">
        <f>SUMIF($A:$A,$R8,D:D)</f>
        <v>62752.227619999998</v>
      </c>
      <c r="T8" s="5">
        <f>SUMIF($A:$A,$R8,E:E)</f>
        <v>7844.028170999999</v>
      </c>
      <c r="U8" s="5">
        <f>SUMIF($A:$A,$R8,F:F)</f>
        <v>42210.655659999997</v>
      </c>
      <c r="V8" s="5">
        <f>SUMIF($A:$A,$R8,G:G)</f>
        <v>5276.3315813999998</v>
      </c>
      <c r="W8" s="4">
        <f t="shared" si="6"/>
        <v>0.32734410775647299</v>
      </c>
      <c r="X8" s="4">
        <f t="shared" si="6"/>
        <v>0.32734413156405778</v>
      </c>
    </row>
    <row r="9" spans="1:24" x14ac:dyDescent="0.2">
      <c r="A9" t="str">
        <f t="shared" si="7"/>
        <v>MD</v>
      </c>
      <c r="B9" t="s">
        <v>117</v>
      </c>
      <c r="C9" t="s">
        <v>20</v>
      </c>
      <c r="D9" s="6">
        <v>899.53089999999997</v>
      </c>
      <c r="E9" s="6">
        <v>112.44136</v>
      </c>
      <c r="F9" s="5">
        <v>0</v>
      </c>
      <c r="G9" s="5">
        <v>0</v>
      </c>
      <c r="H9" s="4">
        <f t="shared" si="0"/>
        <v>1</v>
      </c>
      <c r="J9" t="s">
        <v>15</v>
      </c>
      <c r="K9" t="s">
        <v>226</v>
      </c>
      <c r="L9" s="5">
        <f t="shared" si="1"/>
        <v>1711.2813000000001</v>
      </c>
      <c r="M9" s="5">
        <f t="shared" si="2"/>
        <v>213.91012999999998</v>
      </c>
      <c r="N9" s="5">
        <f t="shared" si="3"/>
        <v>0</v>
      </c>
      <c r="O9" s="5">
        <f t="shared" si="4"/>
        <v>0</v>
      </c>
      <c r="P9" s="4">
        <f t="shared" si="5"/>
        <v>1</v>
      </c>
      <c r="Q9" s="4"/>
      <c r="R9" t="s">
        <v>179</v>
      </c>
      <c r="S9" s="5">
        <f>SUM(S2:S8)</f>
        <v>2315544.2546645999</v>
      </c>
      <c r="T9" s="5">
        <f>SUM(T2:T8)</f>
        <v>350844.87464073993</v>
      </c>
      <c r="U9" s="5">
        <f>SUM(U2:U8)</f>
        <v>1890889.7033845996</v>
      </c>
      <c r="V9" s="5">
        <f>SUM(V2:V8)</f>
        <v>292827.21952023986</v>
      </c>
      <c r="W9" s="4">
        <f t="shared" si="6"/>
        <v>0.18339297572246585</v>
      </c>
      <c r="X9" s="4">
        <f t="shared" si="6"/>
        <v>0.16536554846328969</v>
      </c>
    </row>
    <row r="10" spans="1:24" x14ac:dyDescent="0.2">
      <c r="A10" t="str">
        <f t="shared" si="7"/>
        <v>MD</v>
      </c>
      <c r="B10" t="s">
        <v>10</v>
      </c>
      <c r="C10" t="s">
        <v>11</v>
      </c>
      <c r="D10" s="6">
        <v>16.328960000000002</v>
      </c>
      <c r="E10" s="6">
        <v>2.0411199</v>
      </c>
      <c r="F10" s="5">
        <v>0</v>
      </c>
      <c r="G10" s="5">
        <v>0</v>
      </c>
      <c r="H10" s="4">
        <f t="shared" si="0"/>
        <v>1</v>
      </c>
      <c r="J10" t="s">
        <v>143</v>
      </c>
      <c r="K10" t="s">
        <v>235</v>
      </c>
      <c r="L10" s="5">
        <f t="shared" si="1"/>
        <v>222.85180919999999</v>
      </c>
      <c r="M10" s="5">
        <f t="shared" si="2"/>
        <v>27.856481500000001</v>
      </c>
      <c r="N10" s="5">
        <f t="shared" si="3"/>
        <v>222.85180919999999</v>
      </c>
      <c r="O10" s="5">
        <f t="shared" si="4"/>
        <v>27.856481500000001</v>
      </c>
      <c r="P10" s="4">
        <f t="shared" si="5"/>
        <v>0</v>
      </c>
      <c r="Q10" s="4"/>
    </row>
    <row r="11" spans="1:24" x14ac:dyDescent="0.2">
      <c r="A11" t="str">
        <f t="shared" si="7"/>
        <v>MD</v>
      </c>
      <c r="B11" t="s">
        <v>118</v>
      </c>
      <c r="C11" t="s">
        <v>22</v>
      </c>
      <c r="D11" s="6">
        <v>1038.4884999999999</v>
      </c>
      <c r="E11" s="6">
        <v>77.245869999999996</v>
      </c>
      <c r="F11" s="5">
        <v>1038.4884999999999</v>
      </c>
      <c r="G11" s="5">
        <v>77.245869999999996</v>
      </c>
      <c r="H11" s="4">
        <f t="shared" si="0"/>
        <v>0</v>
      </c>
      <c r="J11" t="s">
        <v>154</v>
      </c>
      <c r="K11" t="s">
        <v>236</v>
      </c>
      <c r="L11" s="5">
        <f t="shared" si="1"/>
        <v>317.49281999999999</v>
      </c>
      <c r="M11" s="5">
        <f t="shared" si="2"/>
        <v>39.686600999999996</v>
      </c>
      <c r="N11" s="5">
        <f t="shared" si="3"/>
        <v>317.49281999999999</v>
      </c>
      <c r="O11" s="5">
        <f t="shared" si="4"/>
        <v>39.686600999999996</v>
      </c>
      <c r="P11" s="4">
        <f t="shared" si="5"/>
        <v>0</v>
      </c>
      <c r="Q11" s="4"/>
    </row>
    <row r="12" spans="1:24" x14ac:dyDescent="0.2">
      <c r="A12" t="str">
        <f t="shared" si="7"/>
        <v>MD</v>
      </c>
      <c r="B12" t="s">
        <v>118</v>
      </c>
      <c r="C12" t="s">
        <v>9</v>
      </c>
      <c r="D12" s="6">
        <v>863.04390000000001</v>
      </c>
      <c r="E12" s="6">
        <v>64.195779999999999</v>
      </c>
      <c r="F12" s="5">
        <v>863.04390000000001</v>
      </c>
      <c r="G12" s="5">
        <v>64.195779999999999</v>
      </c>
      <c r="H12" s="4">
        <f t="shared" si="0"/>
        <v>0</v>
      </c>
      <c r="J12" t="s">
        <v>149</v>
      </c>
      <c r="K12" t="s">
        <v>238</v>
      </c>
      <c r="L12" s="5">
        <f t="shared" si="1"/>
        <v>191.34103500000001</v>
      </c>
      <c r="M12" s="5">
        <f t="shared" si="2"/>
        <v>23.917627</v>
      </c>
      <c r="N12" s="5">
        <f t="shared" si="3"/>
        <v>191.34103500000001</v>
      </c>
      <c r="O12" s="5">
        <f t="shared" si="4"/>
        <v>23.917627</v>
      </c>
      <c r="P12" s="4">
        <f t="shared" si="5"/>
        <v>0</v>
      </c>
      <c r="Q12" s="4"/>
    </row>
    <row r="13" spans="1:24" x14ac:dyDescent="0.2">
      <c r="A13" t="str">
        <f t="shared" si="7"/>
        <v>MD</v>
      </c>
      <c r="B13" t="s">
        <v>118</v>
      </c>
      <c r="C13" t="s">
        <v>18</v>
      </c>
      <c r="D13" s="6">
        <v>1455.7262000000001</v>
      </c>
      <c r="E13" s="6">
        <v>108.28124</v>
      </c>
      <c r="F13" s="5">
        <v>1455.7262000000001</v>
      </c>
      <c r="G13" s="5">
        <v>108.28124</v>
      </c>
      <c r="H13" s="4">
        <f t="shared" si="0"/>
        <v>0</v>
      </c>
      <c r="J13" t="s">
        <v>150</v>
      </c>
      <c r="K13" t="s">
        <v>237</v>
      </c>
      <c r="L13" s="5">
        <f t="shared" si="1"/>
        <v>10480.204000000002</v>
      </c>
      <c r="M13" s="5">
        <f t="shared" si="2"/>
        <v>1310.0251000000001</v>
      </c>
      <c r="N13" s="5">
        <f t="shared" si="3"/>
        <v>10480.204000000002</v>
      </c>
      <c r="O13" s="5">
        <f t="shared" si="4"/>
        <v>1310.0251000000001</v>
      </c>
      <c r="P13" s="4">
        <f t="shared" si="5"/>
        <v>0</v>
      </c>
      <c r="Q13" s="4"/>
    </row>
    <row r="14" spans="1:24" x14ac:dyDescent="0.2">
      <c r="A14" t="str">
        <f t="shared" si="7"/>
        <v>MD</v>
      </c>
      <c r="B14" t="s">
        <v>118</v>
      </c>
      <c r="C14" t="s">
        <v>19</v>
      </c>
      <c r="D14" s="6">
        <v>1134.6276</v>
      </c>
      <c r="E14" s="6">
        <v>84.396979999999999</v>
      </c>
      <c r="F14" s="5">
        <v>1134.6276</v>
      </c>
      <c r="G14" s="5">
        <v>84.396979999999999</v>
      </c>
      <c r="H14" s="4">
        <f t="shared" si="0"/>
        <v>0</v>
      </c>
      <c r="J14" s="10" t="s">
        <v>151</v>
      </c>
      <c r="K14" t="s">
        <v>239</v>
      </c>
      <c r="L14" s="5">
        <f t="shared" si="1"/>
        <v>65342.134000000005</v>
      </c>
      <c r="M14" s="5">
        <f t="shared" si="2"/>
        <v>8167.7669999999998</v>
      </c>
      <c r="N14" s="5">
        <f t="shared" si="3"/>
        <v>65342.134000000005</v>
      </c>
      <c r="O14" s="5">
        <f t="shared" si="4"/>
        <v>8167.7669999999998</v>
      </c>
      <c r="P14" s="4">
        <f t="shared" si="5"/>
        <v>0</v>
      </c>
      <c r="Q14" s="4"/>
    </row>
    <row r="15" spans="1:24" x14ac:dyDescent="0.2">
      <c r="A15" t="str">
        <f t="shared" si="7"/>
        <v>MD</v>
      </c>
      <c r="B15" t="s">
        <v>118</v>
      </c>
      <c r="C15" t="s">
        <v>17</v>
      </c>
      <c r="D15" s="6">
        <v>943.20780000000002</v>
      </c>
      <c r="E15" s="6">
        <v>70.158600000000007</v>
      </c>
      <c r="F15" s="5">
        <v>943.20780000000002</v>
      </c>
      <c r="G15" s="5">
        <v>70.158600000000007</v>
      </c>
      <c r="H15" s="4">
        <f t="shared" si="0"/>
        <v>0</v>
      </c>
      <c r="J15" t="s">
        <v>152</v>
      </c>
      <c r="K15" t="s">
        <v>240</v>
      </c>
      <c r="L15" s="5">
        <f t="shared" si="1"/>
        <v>41160.093955999997</v>
      </c>
      <c r="M15" s="5">
        <f t="shared" si="2"/>
        <v>5145.011044339999</v>
      </c>
      <c r="N15" s="5">
        <f t="shared" si="3"/>
        <v>41160.093955999997</v>
      </c>
      <c r="O15" s="5">
        <f t="shared" si="4"/>
        <v>5145.011044339999</v>
      </c>
      <c r="P15" s="4">
        <f t="shared" si="5"/>
        <v>0</v>
      </c>
      <c r="Q15" s="4"/>
    </row>
    <row r="16" spans="1:24" x14ac:dyDescent="0.2">
      <c r="A16" t="str">
        <f t="shared" si="7"/>
        <v>MD</v>
      </c>
      <c r="B16" t="s">
        <v>12</v>
      </c>
      <c r="C16" t="s">
        <v>4</v>
      </c>
      <c r="D16" s="6">
        <v>10100.209999999999</v>
      </c>
      <c r="E16" s="6">
        <v>1262.5262</v>
      </c>
      <c r="F16" s="5">
        <v>0</v>
      </c>
      <c r="G16" s="5">
        <v>0</v>
      </c>
      <c r="H16" s="4">
        <f t="shared" si="0"/>
        <v>1</v>
      </c>
      <c r="J16" t="s">
        <v>127</v>
      </c>
      <c r="K16" t="s">
        <v>225</v>
      </c>
      <c r="L16" s="5">
        <f t="shared" si="1"/>
        <v>105512.6894</v>
      </c>
      <c r="M16" s="5">
        <f t="shared" si="2"/>
        <v>13189.084989999999</v>
      </c>
      <c r="N16" s="5">
        <f t="shared" si="3"/>
        <v>105512.6894</v>
      </c>
      <c r="O16" s="5">
        <f t="shared" si="4"/>
        <v>13189.084989999999</v>
      </c>
      <c r="P16" s="4">
        <f t="shared" si="5"/>
        <v>0</v>
      </c>
      <c r="Q16" s="4"/>
    </row>
    <row r="17" spans="1:17" x14ac:dyDescent="0.2">
      <c r="A17" t="str">
        <f t="shared" si="7"/>
        <v>MD</v>
      </c>
      <c r="B17" t="s">
        <v>13</v>
      </c>
      <c r="C17" t="s">
        <v>14</v>
      </c>
      <c r="D17" s="6">
        <v>1399.6817000000001</v>
      </c>
      <c r="E17" s="6">
        <v>174.96024</v>
      </c>
      <c r="F17" s="5">
        <v>0</v>
      </c>
      <c r="G17" s="5">
        <v>0</v>
      </c>
      <c r="H17" s="4">
        <f t="shared" si="0"/>
        <v>1</v>
      </c>
      <c r="J17" t="s">
        <v>40</v>
      </c>
      <c r="K17" t="s">
        <v>224</v>
      </c>
      <c r="L17" s="5">
        <f t="shared" si="1"/>
        <v>2736.3331000000003</v>
      </c>
      <c r="M17" s="5">
        <f t="shared" si="2"/>
        <v>342.04151999999999</v>
      </c>
      <c r="N17" s="5">
        <f t="shared" si="3"/>
        <v>0</v>
      </c>
      <c r="O17" s="5">
        <f t="shared" si="4"/>
        <v>0</v>
      </c>
      <c r="P17" s="4">
        <f t="shared" si="5"/>
        <v>1</v>
      </c>
      <c r="Q17" s="4"/>
    </row>
    <row r="18" spans="1:17" x14ac:dyDescent="0.2">
      <c r="A18" t="str">
        <f t="shared" si="7"/>
        <v>MD</v>
      </c>
      <c r="B18" t="s">
        <v>13</v>
      </c>
      <c r="C18" t="s">
        <v>21</v>
      </c>
      <c r="D18" s="6">
        <v>297.78805999999997</v>
      </c>
      <c r="E18" s="6">
        <v>37.223500999999999</v>
      </c>
      <c r="F18" s="5">
        <v>0</v>
      </c>
      <c r="G18" s="5">
        <v>0</v>
      </c>
      <c r="H18" s="4">
        <f t="shared" si="0"/>
        <v>1</v>
      </c>
      <c r="J18" t="s">
        <v>119</v>
      </c>
      <c r="K18" t="s">
        <v>223</v>
      </c>
      <c r="L18" s="5">
        <f t="shared" si="1"/>
        <v>5747.1599000000006</v>
      </c>
      <c r="M18" s="5">
        <f t="shared" si="2"/>
        <v>718.39496000000008</v>
      </c>
      <c r="N18" s="5">
        <f t="shared" si="3"/>
        <v>5747.1599000000006</v>
      </c>
      <c r="O18" s="5">
        <f t="shared" si="4"/>
        <v>718.39496000000008</v>
      </c>
      <c r="P18" s="4">
        <f t="shared" si="5"/>
        <v>0</v>
      </c>
      <c r="Q18" s="4"/>
    </row>
    <row r="19" spans="1:17" x14ac:dyDescent="0.2">
      <c r="A19" t="str">
        <f t="shared" si="7"/>
        <v>MD</v>
      </c>
      <c r="B19" t="s">
        <v>15</v>
      </c>
      <c r="C19" t="s">
        <v>16</v>
      </c>
      <c r="D19" s="6">
        <v>1711.2813000000001</v>
      </c>
      <c r="E19" s="6">
        <v>213.91012999999998</v>
      </c>
      <c r="F19" s="5">
        <v>0</v>
      </c>
      <c r="G19" s="5">
        <v>0</v>
      </c>
      <c r="H19" s="4">
        <f t="shared" si="0"/>
        <v>1</v>
      </c>
      <c r="J19" t="s">
        <v>131</v>
      </c>
      <c r="K19" t="s">
        <v>222</v>
      </c>
      <c r="L19" s="5">
        <f t="shared" si="1"/>
        <v>1835.8339999999998</v>
      </c>
      <c r="M19" s="5">
        <f t="shared" si="2"/>
        <v>229.47926999999999</v>
      </c>
      <c r="N19" s="5">
        <f t="shared" si="3"/>
        <v>0</v>
      </c>
      <c r="O19" s="5">
        <f t="shared" si="4"/>
        <v>0</v>
      </c>
      <c r="P19" s="4">
        <f t="shared" si="5"/>
        <v>1</v>
      </c>
      <c r="Q19" s="4"/>
    </row>
    <row r="20" spans="1:17" x14ac:dyDescent="0.2">
      <c r="A20" t="str">
        <f t="shared" si="7"/>
        <v>MD</v>
      </c>
      <c r="B20" t="s">
        <v>143</v>
      </c>
      <c r="C20" t="s">
        <v>3</v>
      </c>
      <c r="D20" s="6">
        <v>6.9196012000000007</v>
      </c>
      <c r="E20" s="6">
        <v>0.86495009999999994</v>
      </c>
      <c r="F20" s="5">
        <v>6.9196012000000007</v>
      </c>
      <c r="G20" s="5">
        <v>0.86495009999999994</v>
      </c>
      <c r="H20" s="4">
        <f t="shared" si="0"/>
        <v>0</v>
      </c>
      <c r="J20" t="s">
        <v>42</v>
      </c>
      <c r="K20" t="s">
        <v>221</v>
      </c>
      <c r="L20" s="5">
        <f t="shared" si="1"/>
        <v>8094.6946000000007</v>
      </c>
      <c r="M20" s="5">
        <f t="shared" si="2"/>
        <v>1011.8367000000001</v>
      </c>
      <c r="N20" s="5">
        <f t="shared" si="3"/>
        <v>8094.6946000000007</v>
      </c>
      <c r="O20" s="5">
        <f t="shared" si="4"/>
        <v>1011.8367000000001</v>
      </c>
      <c r="P20" s="4">
        <f t="shared" si="5"/>
        <v>0</v>
      </c>
      <c r="Q20" s="4"/>
    </row>
    <row r="21" spans="1:17" x14ac:dyDescent="0.2">
      <c r="A21" t="str">
        <f t="shared" si="7"/>
        <v>MD</v>
      </c>
      <c r="B21" t="s">
        <v>143</v>
      </c>
      <c r="C21" t="s">
        <v>2</v>
      </c>
      <c r="D21" s="6">
        <v>182.93934999999999</v>
      </c>
      <c r="E21" s="6">
        <v>22.867424</v>
      </c>
      <c r="F21" s="5">
        <v>182.93934999999999</v>
      </c>
      <c r="G21" s="5">
        <v>22.867424</v>
      </c>
      <c r="H21" s="4">
        <f t="shared" si="0"/>
        <v>0</v>
      </c>
      <c r="J21" t="s">
        <v>44</v>
      </c>
      <c r="K21" t="s">
        <v>220</v>
      </c>
      <c r="L21" s="5">
        <f t="shared" si="1"/>
        <v>5873.2161999999998</v>
      </c>
      <c r="M21" s="5">
        <f t="shared" si="2"/>
        <v>734.15200000000004</v>
      </c>
      <c r="N21" s="5">
        <f t="shared" si="3"/>
        <v>5873.2161999999998</v>
      </c>
      <c r="O21" s="5">
        <f t="shared" si="4"/>
        <v>734.15200000000004</v>
      </c>
      <c r="P21" s="4">
        <f t="shared" si="5"/>
        <v>0</v>
      </c>
      <c r="Q21" s="4"/>
    </row>
    <row r="22" spans="1:17" x14ac:dyDescent="0.2">
      <c r="A22" t="str">
        <f t="shared" si="7"/>
        <v>MD</v>
      </c>
      <c r="B22" t="s">
        <v>143</v>
      </c>
      <c r="C22" t="s">
        <v>17</v>
      </c>
      <c r="D22" s="6">
        <v>32.992857999999998</v>
      </c>
      <c r="E22" s="6">
        <v>4.1241073999999998</v>
      </c>
      <c r="F22" s="5">
        <v>32.992857999999998</v>
      </c>
      <c r="G22" s="5">
        <v>4.1241073999999998</v>
      </c>
      <c r="H22" s="4">
        <f t="shared" si="0"/>
        <v>0</v>
      </c>
      <c r="J22" t="s">
        <v>120</v>
      </c>
      <c r="K22" t="s">
        <v>219</v>
      </c>
      <c r="L22" s="5">
        <f t="shared" si="1"/>
        <v>5643.9391999999998</v>
      </c>
      <c r="M22" s="5">
        <f t="shared" si="2"/>
        <v>705.49250000000006</v>
      </c>
      <c r="N22" s="5">
        <f t="shared" si="3"/>
        <v>846.59100000000001</v>
      </c>
      <c r="O22" s="5">
        <f t="shared" si="4"/>
        <v>105.82388</v>
      </c>
      <c r="P22" s="4">
        <f t="shared" si="5"/>
        <v>0.84999997873825428</v>
      </c>
      <c r="Q22" s="4"/>
    </row>
    <row r="23" spans="1:17" x14ac:dyDescent="0.2">
      <c r="A23" t="str">
        <f t="shared" si="7"/>
        <v>MD</v>
      </c>
      <c r="B23" t="s">
        <v>154</v>
      </c>
      <c r="C23" t="s">
        <v>2</v>
      </c>
      <c r="D23" s="6">
        <v>317.49281999999999</v>
      </c>
      <c r="E23" s="6">
        <v>39.686600999999996</v>
      </c>
      <c r="F23" s="5">
        <v>317.49281999999999</v>
      </c>
      <c r="G23" s="5">
        <v>39.686600999999996</v>
      </c>
      <c r="H23" s="4">
        <f t="shared" si="0"/>
        <v>0</v>
      </c>
      <c r="J23" t="s">
        <v>45</v>
      </c>
      <c r="K23" t="s">
        <v>218</v>
      </c>
      <c r="L23" s="5">
        <f t="shared" si="1"/>
        <v>6770.2677000000003</v>
      </c>
      <c r="M23" s="5">
        <f t="shared" si="2"/>
        <v>846.28340000000003</v>
      </c>
      <c r="N23" s="5">
        <f t="shared" si="3"/>
        <v>6770.2677000000003</v>
      </c>
      <c r="O23" s="5">
        <f t="shared" si="4"/>
        <v>846.28340000000003</v>
      </c>
      <c r="P23" s="4">
        <f t="shared" si="5"/>
        <v>0</v>
      </c>
      <c r="Q23" s="4"/>
    </row>
    <row r="24" spans="1:17" x14ac:dyDescent="0.2">
      <c r="A24" t="str">
        <f t="shared" si="7"/>
        <v>MD</v>
      </c>
      <c r="B24" t="s">
        <v>149</v>
      </c>
      <c r="C24" t="s">
        <v>9</v>
      </c>
      <c r="D24" s="6">
        <v>68.241205000000008</v>
      </c>
      <c r="E24" s="6">
        <v>8.530151</v>
      </c>
      <c r="F24" s="5">
        <v>68.241205000000008</v>
      </c>
      <c r="G24" s="5">
        <v>8.530151</v>
      </c>
      <c r="H24" s="4">
        <f t="shared" si="0"/>
        <v>0</v>
      </c>
      <c r="J24" t="s">
        <v>47</v>
      </c>
      <c r="K24" t="s">
        <v>217</v>
      </c>
      <c r="L24" s="5">
        <f t="shared" si="1"/>
        <v>25538.522599999997</v>
      </c>
      <c r="M24" s="5">
        <f t="shared" si="2"/>
        <v>3192.3154999999997</v>
      </c>
      <c r="N24" s="5">
        <f t="shared" si="3"/>
        <v>25538.522599999997</v>
      </c>
      <c r="O24" s="5">
        <f t="shared" si="4"/>
        <v>3192.3154999999997</v>
      </c>
      <c r="P24" s="4">
        <f t="shared" si="5"/>
        <v>0</v>
      </c>
      <c r="Q24" s="4"/>
    </row>
    <row r="25" spans="1:17" x14ac:dyDescent="0.2">
      <c r="A25" t="str">
        <f t="shared" si="7"/>
        <v>MD</v>
      </c>
      <c r="B25" t="s">
        <v>149</v>
      </c>
      <c r="C25" t="s">
        <v>2</v>
      </c>
      <c r="D25" s="6">
        <v>123.09983</v>
      </c>
      <c r="E25" s="6">
        <v>15.387475999999999</v>
      </c>
      <c r="F25" s="5">
        <v>123.09983</v>
      </c>
      <c r="G25" s="5">
        <v>15.387475999999999</v>
      </c>
      <c r="H25" s="4">
        <f t="shared" si="0"/>
        <v>0</v>
      </c>
      <c r="J25" t="s">
        <v>49</v>
      </c>
      <c r="K25" t="s">
        <v>216</v>
      </c>
      <c r="L25" s="5">
        <f t="shared" si="1"/>
        <v>3339.7353000000003</v>
      </c>
      <c r="M25" s="5">
        <f t="shared" si="2"/>
        <v>417.46689000000003</v>
      </c>
      <c r="N25" s="5">
        <f t="shared" si="3"/>
        <v>3339.7353000000003</v>
      </c>
      <c r="O25" s="5">
        <f t="shared" si="4"/>
        <v>417.46689000000003</v>
      </c>
      <c r="P25" s="4">
        <f t="shared" si="5"/>
        <v>0</v>
      </c>
      <c r="Q25" s="4"/>
    </row>
    <row r="26" spans="1:17" x14ac:dyDescent="0.2">
      <c r="A26" t="str">
        <f t="shared" si="7"/>
        <v>MD</v>
      </c>
      <c r="B26" t="s">
        <v>150</v>
      </c>
      <c r="C26" t="s">
        <v>9</v>
      </c>
      <c r="D26" s="6">
        <v>10480.204000000002</v>
      </c>
      <c r="E26" s="6">
        <v>1310.0251000000001</v>
      </c>
      <c r="F26" s="5">
        <v>10480.204000000002</v>
      </c>
      <c r="G26" s="5">
        <v>1310.0251000000001</v>
      </c>
      <c r="H26" s="4">
        <f t="shared" si="0"/>
        <v>0</v>
      </c>
      <c r="J26" t="s">
        <v>51</v>
      </c>
      <c r="K26" t="s">
        <v>215</v>
      </c>
      <c r="L26" s="5">
        <f t="shared" si="1"/>
        <v>13209.184000000001</v>
      </c>
      <c r="M26" s="5">
        <f t="shared" si="2"/>
        <v>1651.1475999999998</v>
      </c>
      <c r="N26" s="5">
        <f t="shared" si="3"/>
        <v>13209.184000000001</v>
      </c>
      <c r="O26" s="5">
        <f t="shared" si="4"/>
        <v>1651.1475999999998</v>
      </c>
      <c r="P26" s="4">
        <f t="shared" si="5"/>
        <v>0</v>
      </c>
      <c r="Q26" s="4"/>
    </row>
    <row r="27" spans="1:17" x14ac:dyDescent="0.2">
      <c r="A27" t="str">
        <f t="shared" si="7"/>
        <v>NY</v>
      </c>
      <c r="B27" t="s">
        <v>151</v>
      </c>
      <c r="C27" t="s">
        <v>24</v>
      </c>
      <c r="D27" s="6">
        <v>65342.134000000005</v>
      </c>
      <c r="E27" s="6">
        <v>8167.7669999999998</v>
      </c>
      <c r="F27" s="5">
        <v>65342.134000000005</v>
      </c>
      <c r="G27" s="5">
        <v>8167.7669999999998</v>
      </c>
      <c r="H27" s="4">
        <f t="shared" si="0"/>
        <v>0</v>
      </c>
      <c r="J27" t="s">
        <v>132</v>
      </c>
      <c r="K27" t="s">
        <v>214</v>
      </c>
      <c r="L27" s="5">
        <f t="shared" si="1"/>
        <v>19534.542999999998</v>
      </c>
      <c r="M27" s="5">
        <f t="shared" si="2"/>
        <v>2441.8175000000001</v>
      </c>
      <c r="N27" s="5">
        <f t="shared" si="3"/>
        <v>0</v>
      </c>
      <c r="O27" s="5">
        <f t="shared" si="4"/>
        <v>0</v>
      </c>
      <c r="P27" s="4">
        <f t="shared" si="5"/>
        <v>1</v>
      </c>
      <c r="Q27" s="4"/>
    </row>
    <row r="28" spans="1:17" x14ac:dyDescent="0.2">
      <c r="A28" t="str">
        <f t="shared" si="7"/>
        <v>NY</v>
      </c>
      <c r="B28" t="s">
        <v>152</v>
      </c>
      <c r="C28" t="s">
        <v>24</v>
      </c>
      <c r="D28" s="6">
        <v>31951.925000000003</v>
      </c>
      <c r="E28" s="6">
        <v>3993.99</v>
      </c>
      <c r="F28" s="5">
        <v>31951.925000000003</v>
      </c>
      <c r="G28" s="5">
        <v>3993.99</v>
      </c>
      <c r="H28" s="4">
        <f t="shared" si="0"/>
        <v>0</v>
      </c>
      <c r="J28" t="s">
        <v>52</v>
      </c>
      <c r="K28" t="s">
        <v>213</v>
      </c>
      <c r="L28" s="5">
        <f t="shared" si="1"/>
        <v>5410.3141999999998</v>
      </c>
      <c r="M28" s="5">
        <f t="shared" si="2"/>
        <v>676.28929999999991</v>
      </c>
      <c r="N28" s="5">
        <f t="shared" si="3"/>
        <v>0</v>
      </c>
      <c r="O28" s="5">
        <f t="shared" si="4"/>
        <v>0</v>
      </c>
      <c r="P28" s="4">
        <f t="shared" si="5"/>
        <v>1</v>
      </c>
      <c r="Q28" s="4"/>
    </row>
    <row r="29" spans="1:17" x14ac:dyDescent="0.2">
      <c r="A29" t="str">
        <f t="shared" si="7"/>
        <v>NY</v>
      </c>
      <c r="B29" t="s">
        <v>152</v>
      </c>
      <c r="C29" t="s">
        <v>25</v>
      </c>
      <c r="D29" s="6">
        <v>9206.9989999999998</v>
      </c>
      <c r="E29" s="6">
        <v>1150.8748000000001</v>
      </c>
      <c r="F29" s="5">
        <v>9206.9989999999998</v>
      </c>
      <c r="G29" s="5">
        <v>1150.8748000000001</v>
      </c>
      <c r="H29" s="4">
        <f t="shared" si="0"/>
        <v>0</v>
      </c>
      <c r="J29" t="s">
        <v>133</v>
      </c>
      <c r="K29" t="s">
        <v>212</v>
      </c>
      <c r="L29" s="5">
        <f t="shared" si="1"/>
        <v>198924.32836000001</v>
      </c>
      <c r="M29" s="5">
        <f t="shared" si="2"/>
        <v>79047.562959999996</v>
      </c>
      <c r="N29" s="5">
        <f t="shared" si="3"/>
        <v>198924.32836000001</v>
      </c>
      <c r="O29" s="5">
        <f t="shared" si="4"/>
        <v>79047.562959999996</v>
      </c>
      <c r="P29" s="4">
        <f t="shared" si="5"/>
        <v>0</v>
      </c>
      <c r="Q29" s="4"/>
    </row>
    <row r="30" spans="1:17" x14ac:dyDescent="0.2">
      <c r="A30" t="str">
        <f t="shared" si="7"/>
        <v>NY</v>
      </c>
      <c r="B30" t="s">
        <v>152</v>
      </c>
      <c r="C30" t="s">
        <v>111</v>
      </c>
      <c r="D30" s="6">
        <v>1.169956</v>
      </c>
      <c r="E30" s="6">
        <v>0.14624434</v>
      </c>
      <c r="F30" s="5">
        <v>1.169956</v>
      </c>
      <c r="G30" s="5">
        <v>0.14624434</v>
      </c>
      <c r="H30" s="4">
        <f t="shared" si="0"/>
        <v>0</v>
      </c>
      <c r="J30" t="s">
        <v>55</v>
      </c>
      <c r="K30" t="s">
        <v>211</v>
      </c>
      <c r="L30" s="5">
        <f t="shared" si="1"/>
        <v>21451.849399999999</v>
      </c>
      <c r="M30" s="5">
        <f t="shared" si="2"/>
        <v>2681.4820199999999</v>
      </c>
      <c r="N30" s="5">
        <f t="shared" si="3"/>
        <v>21451.849399999999</v>
      </c>
      <c r="O30" s="5">
        <f t="shared" si="4"/>
        <v>2681.4820199999999</v>
      </c>
      <c r="P30" s="4">
        <f t="shared" si="5"/>
        <v>0</v>
      </c>
      <c r="Q30" s="4"/>
    </row>
    <row r="31" spans="1:17" x14ac:dyDescent="0.2">
      <c r="A31" t="str">
        <f t="shared" si="7"/>
        <v>NY</v>
      </c>
      <c r="B31" t="s">
        <v>127</v>
      </c>
      <c r="C31" t="s">
        <v>23</v>
      </c>
      <c r="D31" s="6">
        <v>103329.61</v>
      </c>
      <c r="E31" s="6">
        <v>12916.199999999999</v>
      </c>
      <c r="F31" s="5">
        <v>103329.61</v>
      </c>
      <c r="G31" s="5">
        <v>12916.199999999999</v>
      </c>
      <c r="H31" s="4">
        <f t="shared" si="0"/>
        <v>0</v>
      </c>
      <c r="J31" t="s">
        <v>57</v>
      </c>
      <c r="K31" t="s">
        <v>210</v>
      </c>
      <c r="L31" s="5">
        <f t="shared" si="1"/>
        <v>14434.439999999999</v>
      </c>
      <c r="M31" s="5">
        <f t="shared" si="2"/>
        <v>1804.3049999999998</v>
      </c>
      <c r="N31" s="5">
        <f t="shared" si="3"/>
        <v>14434.439999999999</v>
      </c>
      <c r="O31" s="5">
        <f t="shared" si="4"/>
        <v>1804.3049999999998</v>
      </c>
      <c r="P31" s="4">
        <f t="shared" si="5"/>
        <v>0</v>
      </c>
      <c r="Q31" s="4"/>
    </row>
    <row r="32" spans="1:17" x14ac:dyDescent="0.2">
      <c r="A32" t="str">
        <f t="shared" si="7"/>
        <v>NY</v>
      </c>
      <c r="B32" t="s">
        <v>127</v>
      </c>
      <c r="C32" t="s">
        <v>112</v>
      </c>
      <c r="D32" s="6">
        <v>2183.0794000000001</v>
      </c>
      <c r="E32" s="6">
        <v>272.88499000000002</v>
      </c>
      <c r="F32" s="5">
        <v>2183.0794000000001</v>
      </c>
      <c r="G32" s="5">
        <v>272.88499000000002</v>
      </c>
      <c r="H32" s="4">
        <f t="shared" si="0"/>
        <v>0</v>
      </c>
      <c r="J32" t="s">
        <v>121</v>
      </c>
      <c r="K32" t="s">
        <v>209</v>
      </c>
      <c r="L32" s="5">
        <f t="shared" si="1"/>
        <v>101676.69948000001</v>
      </c>
      <c r="M32" s="5">
        <f t="shared" si="2"/>
        <v>12488.70283</v>
      </c>
      <c r="N32" s="5">
        <f t="shared" si="3"/>
        <v>101676.69948000001</v>
      </c>
      <c r="O32" s="5">
        <f t="shared" si="4"/>
        <v>12488.70283</v>
      </c>
      <c r="P32" s="4">
        <f t="shared" si="5"/>
        <v>0</v>
      </c>
      <c r="Q32" s="4"/>
    </row>
    <row r="33" spans="1:17" x14ac:dyDescent="0.2">
      <c r="A33" t="str">
        <f t="shared" si="7"/>
        <v>PA</v>
      </c>
      <c r="B33" t="s">
        <v>40</v>
      </c>
      <c r="C33" t="s">
        <v>41</v>
      </c>
      <c r="D33" s="6">
        <v>1557.6916000000001</v>
      </c>
      <c r="E33" s="6">
        <v>194.71138000000002</v>
      </c>
      <c r="F33" s="5">
        <v>0</v>
      </c>
      <c r="G33" s="5">
        <v>0</v>
      </c>
      <c r="H33" s="4">
        <f t="shared" si="0"/>
        <v>1</v>
      </c>
      <c r="J33" t="s">
        <v>122</v>
      </c>
      <c r="K33" t="s">
        <v>208</v>
      </c>
      <c r="L33" s="5">
        <f t="shared" si="1"/>
        <v>86148.743799999997</v>
      </c>
      <c r="M33" s="5">
        <f t="shared" si="2"/>
        <v>10768.592989999999</v>
      </c>
      <c r="N33" s="5">
        <f t="shared" si="3"/>
        <v>86148.743799999997</v>
      </c>
      <c r="O33" s="5">
        <f t="shared" si="4"/>
        <v>10768.592989999999</v>
      </c>
      <c r="P33" s="4">
        <f t="shared" si="5"/>
        <v>0</v>
      </c>
      <c r="Q33" s="4"/>
    </row>
    <row r="34" spans="1:17" x14ac:dyDescent="0.2">
      <c r="A34" t="str">
        <f t="shared" si="7"/>
        <v>PA</v>
      </c>
      <c r="B34" t="s">
        <v>40</v>
      </c>
      <c r="C34" t="s">
        <v>78</v>
      </c>
      <c r="D34" s="6">
        <v>1178.6415000000002</v>
      </c>
      <c r="E34" s="6">
        <v>147.33014</v>
      </c>
      <c r="F34" s="5">
        <v>0</v>
      </c>
      <c r="G34" s="5">
        <v>0</v>
      </c>
      <c r="H34" s="4">
        <f t="shared" ref="H34:H65" si="8">(D34-F34)/D34</f>
        <v>1</v>
      </c>
      <c r="J34" t="s">
        <v>58</v>
      </c>
      <c r="K34" t="s">
        <v>207</v>
      </c>
      <c r="L34" s="5">
        <f t="shared" ref="L34:L65" si="9">SUMIF($B:$B,$J34,D:D)</f>
        <v>16308.678300000001</v>
      </c>
      <c r="M34" s="5">
        <f t="shared" ref="M34:M65" si="10">SUMIF($B:$B,$J34,E:E)</f>
        <v>2038.5850000000003</v>
      </c>
      <c r="N34" s="5">
        <f t="shared" ref="N34:N65" si="11">SUMIF($B:$B,$J34,F:F)</f>
        <v>16308.678300000001</v>
      </c>
      <c r="O34" s="5">
        <f t="shared" ref="O34:O65" si="12">SUMIF($B:$B,$J34,G:G)</f>
        <v>2038.5850000000003</v>
      </c>
      <c r="P34" s="4">
        <f t="shared" ref="P34:P65" si="13">(L34-N34)/L34</f>
        <v>0</v>
      </c>
      <c r="Q34" s="4"/>
    </row>
    <row r="35" spans="1:17" x14ac:dyDescent="0.2">
      <c r="A35" t="str">
        <f t="shared" si="7"/>
        <v>PA</v>
      </c>
      <c r="B35" t="s">
        <v>119</v>
      </c>
      <c r="C35" t="s">
        <v>114</v>
      </c>
      <c r="D35" s="6">
        <v>4725.8575000000001</v>
      </c>
      <c r="E35" s="6">
        <v>590.73220000000003</v>
      </c>
      <c r="F35" s="5">
        <v>4725.8575000000001</v>
      </c>
      <c r="G35" s="5">
        <v>590.73220000000003</v>
      </c>
      <c r="H35" s="4">
        <f t="shared" si="8"/>
        <v>0</v>
      </c>
      <c r="J35" t="s">
        <v>60</v>
      </c>
      <c r="K35" t="s">
        <v>206</v>
      </c>
      <c r="L35" s="5">
        <f t="shared" si="9"/>
        <v>35359.696100000001</v>
      </c>
      <c r="M35" s="5">
        <f t="shared" si="10"/>
        <v>4419.9619999999995</v>
      </c>
      <c r="N35" s="5">
        <f t="shared" si="11"/>
        <v>35359.696100000001</v>
      </c>
      <c r="O35" s="5">
        <f t="shared" si="12"/>
        <v>4419.9619999999995</v>
      </c>
      <c r="P35" s="4">
        <f t="shared" si="13"/>
        <v>0</v>
      </c>
      <c r="Q35" s="4"/>
    </row>
    <row r="36" spans="1:17" x14ac:dyDescent="0.2">
      <c r="A36" t="str">
        <f t="shared" si="7"/>
        <v>PA</v>
      </c>
      <c r="B36" t="s">
        <v>119</v>
      </c>
      <c r="C36" t="s">
        <v>80</v>
      </c>
      <c r="D36" s="6">
        <v>1021.3024</v>
      </c>
      <c r="E36" s="6">
        <v>127.66276000000001</v>
      </c>
      <c r="F36" s="5">
        <v>1021.3024</v>
      </c>
      <c r="G36" s="5">
        <v>127.66276000000001</v>
      </c>
      <c r="H36" s="4">
        <f t="shared" si="8"/>
        <v>0</v>
      </c>
      <c r="J36" t="s">
        <v>61</v>
      </c>
      <c r="K36" t="s">
        <v>205</v>
      </c>
      <c r="L36" s="5">
        <f t="shared" si="9"/>
        <v>75639.886900000012</v>
      </c>
      <c r="M36" s="5">
        <f t="shared" si="10"/>
        <v>9454.9858699999986</v>
      </c>
      <c r="N36" s="5">
        <f t="shared" si="11"/>
        <v>75639.886900000012</v>
      </c>
      <c r="O36" s="5">
        <f t="shared" si="12"/>
        <v>9454.9858699999986</v>
      </c>
      <c r="P36" s="4">
        <f t="shared" si="13"/>
        <v>0</v>
      </c>
      <c r="Q36" s="4"/>
    </row>
    <row r="37" spans="1:17" x14ac:dyDescent="0.2">
      <c r="A37" t="str">
        <f t="shared" si="7"/>
        <v>PA</v>
      </c>
      <c r="B37" t="s">
        <v>131</v>
      </c>
      <c r="C37" t="s">
        <v>32</v>
      </c>
      <c r="D37" s="6">
        <v>912.82640000000004</v>
      </c>
      <c r="E37" s="6">
        <v>114.10331000000001</v>
      </c>
      <c r="F37" s="5">
        <v>0</v>
      </c>
      <c r="G37" s="5">
        <v>0</v>
      </c>
      <c r="H37" s="4">
        <f t="shared" si="8"/>
        <v>1</v>
      </c>
      <c r="J37" t="s">
        <v>128</v>
      </c>
      <c r="K37" t="s">
        <v>204</v>
      </c>
      <c r="L37" s="5">
        <f t="shared" si="9"/>
        <v>56424.203399999999</v>
      </c>
      <c r="M37" s="5">
        <f t="shared" si="10"/>
        <v>7053.0253699999994</v>
      </c>
      <c r="N37" s="5">
        <f t="shared" si="11"/>
        <v>56424.203399999999</v>
      </c>
      <c r="O37" s="5">
        <f t="shared" si="12"/>
        <v>7053.0253699999994</v>
      </c>
      <c r="P37" s="4">
        <f t="shared" si="13"/>
        <v>0</v>
      </c>
      <c r="Q37" s="4"/>
    </row>
    <row r="38" spans="1:17" x14ac:dyDescent="0.2">
      <c r="A38" t="str">
        <f t="shared" si="7"/>
        <v>PA</v>
      </c>
      <c r="B38" t="s">
        <v>131</v>
      </c>
      <c r="C38" t="s">
        <v>91</v>
      </c>
      <c r="D38" s="6">
        <v>923.00759999999991</v>
      </c>
      <c r="E38" s="6">
        <v>115.37595999999999</v>
      </c>
      <c r="F38" s="5">
        <v>0</v>
      </c>
      <c r="G38" s="5">
        <v>0</v>
      </c>
      <c r="H38" s="4">
        <f t="shared" si="8"/>
        <v>1</v>
      </c>
      <c r="J38" t="s">
        <v>63</v>
      </c>
      <c r="K38" t="s">
        <v>203</v>
      </c>
      <c r="L38" s="5">
        <f t="shared" si="9"/>
        <v>90297.675499999998</v>
      </c>
      <c r="M38" s="5">
        <f t="shared" si="10"/>
        <v>11287.209140000001</v>
      </c>
      <c r="N38" s="5">
        <f t="shared" si="11"/>
        <v>90297.675499999998</v>
      </c>
      <c r="O38" s="5">
        <f t="shared" si="12"/>
        <v>11287.209140000001</v>
      </c>
      <c r="P38" s="4">
        <f t="shared" si="13"/>
        <v>0</v>
      </c>
      <c r="Q38" s="4"/>
    </row>
    <row r="39" spans="1:17" x14ac:dyDescent="0.2">
      <c r="A39" t="str">
        <f t="shared" si="7"/>
        <v>PA</v>
      </c>
      <c r="B39" t="s">
        <v>42</v>
      </c>
      <c r="C39" t="s">
        <v>43</v>
      </c>
      <c r="D39" s="6">
        <v>7852.4050000000007</v>
      </c>
      <c r="E39" s="6">
        <v>981.55050000000006</v>
      </c>
      <c r="F39" s="5">
        <v>7852.4050000000007</v>
      </c>
      <c r="G39" s="5">
        <v>981.55050000000006</v>
      </c>
      <c r="H39" s="4">
        <f t="shared" si="8"/>
        <v>0</v>
      </c>
      <c r="J39" t="s">
        <v>64</v>
      </c>
      <c r="K39" t="s">
        <v>202</v>
      </c>
      <c r="L39" s="5">
        <f t="shared" si="9"/>
        <v>75413.018000000011</v>
      </c>
      <c r="M39" s="5">
        <f t="shared" si="10"/>
        <v>9426.6268000000018</v>
      </c>
      <c r="N39" s="5">
        <f t="shared" si="11"/>
        <v>0</v>
      </c>
      <c r="O39" s="5">
        <f t="shared" si="12"/>
        <v>0</v>
      </c>
      <c r="P39" s="4">
        <f t="shared" si="13"/>
        <v>1</v>
      </c>
      <c r="Q39" s="4"/>
    </row>
    <row r="40" spans="1:17" x14ac:dyDescent="0.2">
      <c r="A40" t="str">
        <f t="shared" si="7"/>
        <v>PA</v>
      </c>
      <c r="B40" t="s">
        <v>42</v>
      </c>
      <c r="C40" t="s">
        <v>36</v>
      </c>
      <c r="D40" s="6">
        <v>242.28959999999998</v>
      </c>
      <c r="E40" s="6">
        <v>30.286200000000001</v>
      </c>
      <c r="F40" s="5">
        <v>242.28959999999998</v>
      </c>
      <c r="G40" s="5">
        <v>30.286200000000001</v>
      </c>
      <c r="H40" s="4">
        <f t="shared" si="8"/>
        <v>0</v>
      </c>
      <c r="J40" t="s">
        <v>129</v>
      </c>
      <c r="K40" t="s">
        <v>201</v>
      </c>
      <c r="L40" s="5">
        <f t="shared" si="9"/>
        <v>136800.40460000001</v>
      </c>
      <c r="M40" s="5">
        <f t="shared" si="10"/>
        <v>17100.049449999999</v>
      </c>
      <c r="N40" s="5">
        <f t="shared" si="11"/>
        <v>0</v>
      </c>
      <c r="O40" s="5">
        <f t="shared" si="12"/>
        <v>0</v>
      </c>
      <c r="P40" s="4">
        <f t="shared" si="13"/>
        <v>1</v>
      </c>
      <c r="Q40" s="4"/>
    </row>
    <row r="41" spans="1:17" x14ac:dyDescent="0.2">
      <c r="A41" t="str">
        <f t="shared" si="7"/>
        <v>PA</v>
      </c>
      <c r="B41" t="s">
        <v>44</v>
      </c>
      <c r="C41" t="s">
        <v>34</v>
      </c>
      <c r="D41" s="6">
        <v>5873.2161999999998</v>
      </c>
      <c r="E41" s="6">
        <v>734.15200000000004</v>
      </c>
      <c r="F41" s="5">
        <v>5873.2161999999998</v>
      </c>
      <c r="G41" s="5">
        <v>734.15200000000004</v>
      </c>
      <c r="H41" s="4">
        <f t="shared" si="8"/>
        <v>0</v>
      </c>
      <c r="J41" t="s">
        <v>66</v>
      </c>
      <c r="K41" t="s">
        <v>200</v>
      </c>
      <c r="L41" s="5">
        <f t="shared" si="9"/>
        <v>41257.483999999997</v>
      </c>
      <c r="M41" s="5">
        <f t="shared" si="10"/>
        <v>5157.1859999999997</v>
      </c>
      <c r="N41" s="5">
        <f t="shared" si="11"/>
        <v>41257.483999999997</v>
      </c>
      <c r="O41" s="5">
        <f t="shared" si="12"/>
        <v>5157.1859999999997</v>
      </c>
      <c r="P41" s="4">
        <f t="shared" si="13"/>
        <v>0</v>
      </c>
      <c r="Q41" s="4"/>
    </row>
    <row r="42" spans="1:17" x14ac:dyDescent="0.2">
      <c r="A42" t="str">
        <f t="shared" si="7"/>
        <v>PA</v>
      </c>
      <c r="B42" t="s">
        <v>120</v>
      </c>
      <c r="C42" t="s">
        <v>93</v>
      </c>
      <c r="D42" s="6">
        <v>5643.9391999999998</v>
      </c>
      <c r="E42" s="6">
        <v>705.49250000000006</v>
      </c>
      <c r="F42" s="5">
        <v>846.59100000000001</v>
      </c>
      <c r="G42" s="5">
        <v>105.82388</v>
      </c>
      <c r="H42" s="4">
        <f t="shared" si="8"/>
        <v>0.84999997873825428</v>
      </c>
      <c r="J42" t="s">
        <v>68</v>
      </c>
      <c r="K42" t="s">
        <v>200</v>
      </c>
      <c r="L42" s="5">
        <f t="shared" si="9"/>
        <v>10465.3308</v>
      </c>
      <c r="M42" s="5">
        <f t="shared" si="10"/>
        <v>1308.1662900000001</v>
      </c>
      <c r="N42" s="5">
        <f t="shared" si="11"/>
        <v>10465.3308</v>
      </c>
      <c r="O42" s="5">
        <f t="shared" si="12"/>
        <v>1308.1662900000001</v>
      </c>
      <c r="P42" s="4">
        <f t="shared" si="13"/>
        <v>0</v>
      </c>
      <c r="Q42" s="4"/>
    </row>
    <row r="43" spans="1:17" x14ac:dyDescent="0.2">
      <c r="A43" t="str">
        <f t="shared" si="7"/>
        <v>PA</v>
      </c>
      <c r="B43" t="s">
        <v>45</v>
      </c>
      <c r="C43" t="s">
        <v>46</v>
      </c>
      <c r="D43" s="6">
        <v>6770.2677000000003</v>
      </c>
      <c r="E43" s="6">
        <v>846.28340000000003</v>
      </c>
      <c r="F43" s="5">
        <v>6770.2677000000003</v>
      </c>
      <c r="G43" s="5">
        <v>846.28340000000003</v>
      </c>
      <c r="H43" s="4">
        <f t="shared" si="8"/>
        <v>0</v>
      </c>
      <c r="J43" t="s">
        <v>69</v>
      </c>
      <c r="K43" t="s">
        <v>200</v>
      </c>
      <c r="L43" s="5">
        <f t="shared" si="9"/>
        <v>124488.81125999999</v>
      </c>
      <c r="M43" s="5">
        <f t="shared" si="10"/>
        <v>15561.100780000001</v>
      </c>
      <c r="N43" s="5">
        <f t="shared" si="11"/>
        <v>124488.81125999999</v>
      </c>
      <c r="O43" s="5">
        <f t="shared" si="12"/>
        <v>15561.100780000001</v>
      </c>
      <c r="P43" s="4">
        <f t="shared" si="13"/>
        <v>0</v>
      </c>
      <c r="Q43" s="4"/>
    </row>
    <row r="44" spans="1:17" x14ac:dyDescent="0.2">
      <c r="A44" t="str">
        <f t="shared" si="7"/>
        <v>PA</v>
      </c>
      <c r="B44" t="s">
        <v>47</v>
      </c>
      <c r="C44" t="s">
        <v>37</v>
      </c>
      <c r="D44" s="6">
        <v>20695.739999999998</v>
      </c>
      <c r="E44" s="6">
        <v>2586.9675999999999</v>
      </c>
      <c r="F44" s="5">
        <v>20695.739999999998</v>
      </c>
      <c r="G44" s="5">
        <v>2586.9675999999999</v>
      </c>
      <c r="H44" s="4">
        <f t="shared" si="8"/>
        <v>0</v>
      </c>
      <c r="J44" t="s">
        <v>70</v>
      </c>
      <c r="K44" t="s">
        <v>199</v>
      </c>
      <c r="L44" s="5">
        <f t="shared" si="9"/>
        <v>216537.73600000003</v>
      </c>
      <c r="M44" s="5">
        <f t="shared" si="10"/>
        <v>27067.217700000001</v>
      </c>
      <c r="N44" s="5">
        <f t="shared" si="11"/>
        <v>216537.73600000003</v>
      </c>
      <c r="O44" s="5">
        <f t="shared" si="12"/>
        <v>27067.217700000001</v>
      </c>
      <c r="P44" s="4">
        <f t="shared" si="13"/>
        <v>0</v>
      </c>
      <c r="Q44" s="4"/>
    </row>
    <row r="45" spans="1:17" x14ac:dyDescent="0.2">
      <c r="A45" t="str">
        <f t="shared" si="7"/>
        <v>PA</v>
      </c>
      <c r="B45" t="s">
        <v>47</v>
      </c>
      <c r="C45" t="s">
        <v>48</v>
      </c>
      <c r="D45" s="6">
        <v>4842.7826000000005</v>
      </c>
      <c r="E45" s="6">
        <v>605.34789999999998</v>
      </c>
      <c r="F45" s="5">
        <v>4842.7826000000005</v>
      </c>
      <c r="G45" s="5">
        <v>605.34789999999998</v>
      </c>
      <c r="H45" s="4">
        <f t="shared" si="8"/>
        <v>0</v>
      </c>
      <c r="J45" t="s">
        <v>72</v>
      </c>
      <c r="K45" t="s">
        <v>198</v>
      </c>
      <c r="L45" s="5">
        <f t="shared" si="9"/>
        <v>18951.345000000001</v>
      </c>
      <c r="M45" s="5">
        <f t="shared" si="10"/>
        <v>2368.9175999999998</v>
      </c>
      <c r="N45" s="5">
        <f t="shared" si="11"/>
        <v>18951.345000000001</v>
      </c>
      <c r="O45" s="5">
        <f t="shared" si="12"/>
        <v>2368.9175999999998</v>
      </c>
      <c r="P45" s="4">
        <f t="shared" si="13"/>
        <v>0</v>
      </c>
      <c r="Q45" s="4"/>
    </row>
    <row r="46" spans="1:17" x14ac:dyDescent="0.2">
      <c r="A46" t="str">
        <f t="shared" si="7"/>
        <v>PA</v>
      </c>
      <c r="B46" t="s">
        <v>49</v>
      </c>
      <c r="C46" t="s">
        <v>50</v>
      </c>
      <c r="D46" s="6">
        <v>3339.7353000000003</v>
      </c>
      <c r="E46" s="6">
        <v>417.46689000000003</v>
      </c>
      <c r="F46" s="5">
        <v>3339.7353000000003</v>
      </c>
      <c r="G46" s="5">
        <v>417.46689000000003</v>
      </c>
      <c r="H46" s="4">
        <f t="shared" si="8"/>
        <v>0</v>
      </c>
      <c r="J46" t="s">
        <v>74</v>
      </c>
      <c r="K46" t="s">
        <v>197</v>
      </c>
      <c r="L46" s="5">
        <f t="shared" si="9"/>
        <v>4013.6172000000001</v>
      </c>
      <c r="M46" s="5">
        <f t="shared" si="10"/>
        <v>501.70209999999997</v>
      </c>
      <c r="N46" s="5">
        <f t="shared" si="11"/>
        <v>4013.6172000000001</v>
      </c>
      <c r="O46" s="5">
        <f t="shared" si="12"/>
        <v>501.70209999999997</v>
      </c>
      <c r="P46" s="4">
        <f t="shared" si="13"/>
        <v>0</v>
      </c>
      <c r="Q46" s="4"/>
    </row>
    <row r="47" spans="1:17" x14ac:dyDescent="0.2">
      <c r="A47" t="str">
        <f t="shared" si="7"/>
        <v>PA</v>
      </c>
      <c r="B47" t="s">
        <v>51</v>
      </c>
      <c r="C47" t="s">
        <v>28</v>
      </c>
      <c r="D47" s="6">
        <v>13209.184000000001</v>
      </c>
      <c r="E47" s="6">
        <v>1651.1475999999998</v>
      </c>
      <c r="F47" s="5">
        <v>13209.184000000001</v>
      </c>
      <c r="G47" s="5">
        <v>1651.1475999999998</v>
      </c>
      <c r="H47" s="4">
        <f t="shared" si="8"/>
        <v>0</v>
      </c>
      <c r="J47" t="s">
        <v>76</v>
      </c>
      <c r="K47" t="s">
        <v>196</v>
      </c>
      <c r="L47" s="5">
        <f t="shared" si="9"/>
        <v>3353.7977000000001</v>
      </c>
      <c r="M47" s="5">
        <f t="shared" si="10"/>
        <v>419.22463000000005</v>
      </c>
      <c r="N47" s="5">
        <f t="shared" si="11"/>
        <v>3353.7977000000001</v>
      </c>
      <c r="O47" s="5">
        <f t="shared" si="12"/>
        <v>419.22463000000005</v>
      </c>
      <c r="P47" s="4">
        <f t="shared" si="13"/>
        <v>0</v>
      </c>
      <c r="Q47" s="4"/>
    </row>
    <row r="48" spans="1:17" x14ac:dyDescent="0.2">
      <c r="A48" t="str">
        <f t="shared" si="7"/>
        <v>PA</v>
      </c>
      <c r="B48" t="s">
        <v>132</v>
      </c>
      <c r="C48" t="s">
        <v>94</v>
      </c>
      <c r="D48" s="6">
        <v>19534.542999999998</v>
      </c>
      <c r="E48" s="6">
        <v>2441.8175000000001</v>
      </c>
      <c r="F48" s="5">
        <v>0</v>
      </c>
      <c r="G48" s="5">
        <v>0</v>
      </c>
      <c r="H48" s="4">
        <f t="shared" si="8"/>
        <v>1</v>
      </c>
      <c r="J48" t="s">
        <v>82</v>
      </c>
      <c r="K48" t="s">
        <v>195</v>
      </c>
      <c r="L48" s="5">
        <f t="shared" si="9"/>
        <v>12876.750599999999</v>
      </c>
      <c r="M48" s="5">
        <f t="shared" si="10"/>
        <v>1609.5938900000001</v>
      </c>
      <c r="N48" s="5">
        <f t="shared" si="11"/>
        <v>0</v>
      </c>
      <c r="O48" s="5">
        <f t="shared" si="12"/>
        <v>0</v>
      </c>
      <c r="P48" s="4">
        <f t="shared" si="13"/>
        <v>1</v>
      </c>
      <c r="Q48" s="4"/>
    </row>
    <row r="49" spans="1:17" x14ac:dyDescent="0.2">
      <c r="A49" t="str">
        <f t="shared" si="7"/>
        <v>PA</v>
      </c>
      <c r="B49" t="s">
        <v>52</v>
      </c>
      <c r="C49" t="s">
        <v>53</v>
      </c>
      <c r="D49" s="6">
        <v>5410.3141999999998</v>
      </c>
      <c r="E49" s="6">
        <v>676.28929999999991</v>
      </c>
      <c r="F49" s="5">
        <v>0</v>
      </c>
      <c r="G49" s="5">
        <v>0</v>
      </c>
      <c r="H49" s="4">
        <f t="shared" si="8"/>
        <v>1</v>
      </c>
      <c r="J49" t="s">
        <v>130</v>
      </c>
      <c r="K49" t="s">
        <v>194</v>
      </c>
      <c r="L49" s="5">
        <f t="shared" si="9"/>
        <v>12428.659</v>
      </c>
      <c r="M49" s="5">
        <f t="shared" si="10"/>
        <v>1553.5825</v>
      </c>
      <c r="N49" s="5">
        <f t="shared" si="11"/>
        <v>0</v>
      </c>
      <c r="O49" s="5">
        <f t="shared" si="12"/>
        <v>0</v>
      </c>
      <c r="P49" s="4">
        <f t="shared" si="13"/>
        <v>1</v>
      </c>
      <c r="Q49" s="4"/>
    </row>
    <row r="50" spans="1:17" x14ac:dyDescent="0.2">
      <c r="A50" t="str">
        <f t="shared" si="7"/>
        <v>PA</v>
      </c>
      <c r="B50" t="s">
        <v>133</v>
      </c>
      <c r="C50" t="s">
        <v>144</v>
      </c>
      <c r="D50" s="6">
        <v>294.76211000000001</v>
      </c>
      <c r="E50" s="6">
        <v>117.13111000000001</v>
      </c>
      <c r="F50" s="5">
        <v>294.76211000000001</v>
      </c>
      <c r="G50" s="5">
        <v>117.13111000000001</v>
      </c>
      <c r="H50" s="4">
        <f t="shared" si="8"/>
        <v>0</v>
      </c>
      <c r="J50" t="s">
        <v>135</v>
      </c>
      <c r="K50" t="s">
        <v>193</v>
      </c>
      <c r="L50" s="5">
        <f t="shared" si="9"/>
        <v>3285.9998000000001</v>
      </c>
      <c r="M50" s="5">
        <f t="shared" si="10"/>
        <v>410.74988999999999</v>
      </c>
      <c r="N50" s="5">
        <f t="shared" si="11"/>
        <v>0</v>
      </c>
      <c r="O50" s="5">
        <f t="shared" si="12"/>
        <v>0</v>
      </c>
      <c r="P50" s="4">
        <f t="shared" si="13"/>
        <v>1</v>
      </c>
      <c r="Q50" s="4"/>
    </row>
    <row r="51" spans="1:17" x14ac:dyDescent="0.2">
      <c r="A51" t="str">
        <f t="shared" si="7"/>
        <v>PA</v>
      </c>
      <c r="B51" t="s">
        <v>133</v>
      </c>
      <c r="C51" t="s">
        <v>88</v>
      </c>
      <c r="D51" s="6">
        <v>8659.7750000000015</v>
      </c>
      <c r="E51" s="6">
        <v>3441.1776999999997</v>
      </c>
      <c r="F51" s="5">
        <v>8659.7750000000015</v>
      </c>
      <c r="G51" s="5">
        <v>3441.1776999999997</v>
      </c>
      <c r="H51" s="4">
        <f t="shared" si="8"/>
        <v>0</v>
      </c>
      <c r="J51" t="s">
        <v>136</v>
      </c>
      <c r="K51" t="s">
        <v>192</v>
      </c>
      <c r="L51" s="5">
        <f t="shared" si="9"/>
        <v>2379.7411999999999</v>
      </c>
      <c r="M51" s="5">
        <f t="shared" si="10"/>
        <v>297.46773999999999</v>
      </c>
      <c r="N51" s="5">
        <f t="shared" si="11"/>
        <v>2379.7411999999999</v>
      </c>
      <c r="O51" s="5">
        <f t="shared" si="12"/>
        <v>297.46773999999999</v>
      </c>
      <c r="P51" s="4">
        <f t="shared" si="13"/>
        <v>0</v>
      </c>
      <c r="Q51" s="4"/>
    </row>
    <row r="52" spans="1:17" x14ac:dyDescent="0.2">
      <c r="A52" t="str">
        <f t="shared" si="7"/>
        <v>PA</v>
      </c>
      <c r="B52" t="s">
        <v>133</v>
      </c>
      <c r="C52" t="s">
        <v>79</v>
      </c>
      <c r="D52" s="6">
        <v>43582.133000000002</v>
      </c>
      <c r="E52" s="6">
        <v>17318.45</v>
      </c>
      <c r="F52" s="5">
        <v>43582.133000000002</v>
      </c>
      <c r="G52" s="5">
        <v>17318.45</v>
      </c>
      <c r="H52" s="4">
        <f t="shared" si="8"/>
        <v>0</v>
      </c>
      <c r="J52" t="s">
        <v>86</v>
      </c>
      <c r="K52" t="s">
        <v>191</v>
      </c>
      <c r="L52" s="5">
        <f t="shared" si="9"/>
        <v>42559.663</v>
      </c>
      <c r="M52" s="5">
        <f t="shared" si="10"/>
        <v>5319.9570000000003</v>
      </c>
      <c r="N52" s="5">
        <f t="shared" si="11"/>
        <v>0</v>
      </c>
      <c r="O52" s="5">
        <f t="shared" si="12"/>
        <v>0</v>
      </c>
      <c r="P52" s="4">
        <f t="shared" si="13"/>
        <v>1</v>
      </c>
      <c r="Q52" s="4"/>
    </row>
    <row r="53" spans="1:17" x14ac:dyDescent="0.2">
      <c r="A53" t="str">
        <f t="shared" si="7"/>
        <v>PA</v>
      </c>
      <c r="B53" t="s">
        <v>133</v>
      </c>
      <c r="C53" t="s">
        <v>134</v>
      </c>
      <c r="D53" s="6">
        <v>67115.430000000008</v>
      </c>
      <c r="E53" s="6">
        <v>26669.999</v>
      </c>
      <c r="F53" s="5">
        <v>67115.430000000008</v>
      </c>
      <c r="G53" s="5">
        <v>26669.999</v>
      </c>
      <c r="H53" s="4">
        <f t="shared" si="8"/>
        <v>0</v>
      </c>
      <c r="J53" t="s">
        <v>90</v>
      </c>
      <c r="K53" t="s">
        <v>190</v>
      </c>
      <c r="L53" s="5">
        <f t="shared" si="9"/>
        <v>6737.5722000000005</v>
      </c>
      <c r="M53" s="5">
        <f t="shared" si="10"/>
        <v>842.19659999999999</v>
      </c>
      <c r="N53" s="5">
        <f t="shared" si="11"/>
        <v>1603.0037</v>
      </c>
      <c r="O53" s="5">
        <f t="shared" si="12"/>
        <v>200.37549999999999</v>
      </c>
      <c r="P53" s="4">
        <f t="shared" si="13"/>
        <v>0.76207992249789913</v>
      </c>
      <c r="Q53" s="4"/>
    </row>
    <row r="54" spans="1:17" x14ac:dyDescent="0.2">
      <c r="A54" t="str">
        <f t="shared" si="7"/>
        <v>PA</v>
      </c>
      <c r="B54" t="s">
        <v>133</v>
      </c>
      <c r="C54" t="s">
        <v>89</v>
      </c>
      <c r="D54" s="6">
        <v>447.30824999999993</v>
      </c>
      <c r="E54" s="6">
        <v>177.74914999999999</v>
      </c>
      <c r="F54" s="5">
        <v>447.30824999999993</v>
      </c>
      <c r="G54" s="5">
        <v>177.74914999999999</v>
      </c>
      <c r="H54" s="4">
        <f t="shared" si="8"/>
        <v>0</v>
      </c>
      <c r="J54" t="s">
        <v>125</v>
      </c>
      <c r="K54" t="s">
        <v>189</v>
      </c>
      <c r="L54" s="5">
        <f t="shared" si="9"/>
        <v>9105.1359999999986</v>
      </c>
      <c r="M54" s="5">
        <f t="shared" si="10"/>
        <v>1138.1420000000001</v>
      </c>
      <c r="N54" s="5">
        <f t="shared" si="11"/>
        <v>9105.1359999999986</v>
      </c>
      <c r="O54" s="5">
        <f t="shared" si="12"/>
        <v>1138.1420000000001</v>
      </c>
      <c r="P54" s="4">
        <f t="shared" si="13"/>
        <v>0</v>
      </c>
      <c r="Q54" s="4"/>
    </row>
    <row r="55" spans="1:17" x14ac:dyDescent="0.2">
      <c r="A55" t="str">
        <f t="shared" si="7"/>
        <v>PA</v>
      </c>
      <c r="B55" t="s">
        <v>133</v>
      </c>
      <c r="C55" t="s">
        <v>161</v>
      </c>
      <c r="D55" s="6">
        <v>78824.92</v>
      </c>
      <c r="E55" s="6">
        <v>31323.055999999997</v>
      </c>
      <c r="F55" s="5">
        <v>78824.92</v>
      </c>
      <c r="G55" s="5">
        <v>31323.055999999997</v>
      </c>
      <c r="H55" s="4">
        <f t="shared" si="8"/>
        <v>0</v>
      </c>
      <c r="J55" t="s">
        <v>153</v>
      </c>
      <c r="K55" t="s">
        <v>188</v>
      </c>
      <c r="L55" s="5">
        <f t="shared" si="9"/>
        <v>39881.345099999999</v>
      </c>
      <c r="M55" s="5">
        <f t="shared" si="10"/>
        <v>4985.1685299999999</v>
      </c>
      <c r="N55" s="5">
        <f t="shared" si="11"/>
        <v>39881.345099999999</v>
      </c>
      <c r="O55" s="5">
        <f t="shared" si="12"/>
        <v>4985.1685299999999</v>
      </c>
      <c r="P55" s="4">
        <f t="shared" si="13"/>
        <v>0</v>
      </c>
      <c r="Q55" s="4"/>
    </row>
    <row r="56" spans="1:17" x14ac:dyDescent="0.2">
      <c r="A56" t="str">
        <f t="shared" si="7"/>
        <v>PA</v>
      </c>
      <c r="B56" t="s">
        <v>55</v>
      </c>
      <c r="C56" t="s">
        <v>92</v>
      </c>
      <c r="D56" s="6">
        <v>3044.9964</v>
      </c>
      <c r="E56" s="6">
        <v>380.62462000000005</v>
      </c>
      <c r="F56" s="5">
        <v>3044.9964</v>
      </c>
      <c r="G56" s="5">
        <v>380.62462000000005</v>
      </c>
      <c r="H56" s="4">
        <f t="shared" si="8"/>
        <v>0</v>
      </c>
      <c r="J56" t="s">
        <v>145</v>
      </c>
      <c r="K56" t="s">
        <v>187</v>
      </c>
      <c r="L56" s="5">
        <f t="shared" si="9"/>
        <v>49432.887000000002</v>
      </c>
      <c r="M56" s="5">
        <f t="shared" si="10"/>
        <v>6179.1100999999999</v>
      </c>
      <c r="N56" s="5">
        <f t="shared" si="11"/>
        <v>49432.887000000002</v>
      </c>
      <c r="O56" s="5">
        <f t="shared" si="12"/>
        <v>6179.1100999999999</v>
      </c>
      <c r="P56" s="4">
        <f t="shared" si="13"/>
        <v>0</v>
      </c>
      <c r="Q56" s="4"/>
    </row>
    <row r="57" spans="1:17" x14ac:dyDescent="0.2">
      <c r="A57" t="str">
        <f t="shared" si="7"/>
        <v>PA</v>
      </c>
      <c r="B57" t="s">
        <v>55</v>
      </c>
      <c r="C57" t="s">
        <v>56</v>
      </c>
      <c r="D57" s="6">
        <v>18406.852999999999</v>
      </c>
      <c r="E57" s="6">
        <v>2300.8573999999999</v>
      </c>
      <c r="F57" s="5">
        <v>18406.852999999999</v>
      </c>
      <c r="G57" s="5">
        <v>2300.8573999999999</v>
      </c>
      <c r="H57" s="4">
        <f t="shared" si="8"/>
        <v>0</v>
      </c>
      <c r="J57" t="s">
        <v>137</v>
      </c>
      <c r="K57" t="s">
        <v>186</v>
      </c>
      <c r="L57" s="5">
        <f t="shared" si="9"/>
        <v>87765.954264400003</v>
      </c>
      <c r="M57" s="5">
        <f t="shared" si="10"/>
        <v>10970.744033000001</v>
      </c>
      <c r="N57" s="5">
        <f t="shared" si="11"/>
        <v>87765.954264400003</v>
      </c>
      <c r="O57" s="5">
        <f t="shared" si="12"/>
        <v>10970.744033000001</v>
      </c>
      <c r="P57" s="4">
        <f t="shared" si="13"/>
        <v>0</v>
      </c>
      <c r="Q57" s="4"/>
    </row>
    <row r="58" spans="1:17" x14ac:dyDescent="0.2">
      <c r="A58" t="str">
        <f t="shared" si="7"/>
        <v>PA</v>
      </c>
      <c r="B58" t="s">
        <v>57</v>
      </c>
      <c r="C58" t="s">
        <v>54</v>
      </c>
      <c r="D58" s="6">
        <v>14434.439999999999</v>
      </c>
      <c r="E58" s="6">
        <v>1804.3049999999998</v>
      </c>
      <c r="F58" s="5">
        <v>14434.439999999999</v>
      </c>
      <c r="G58" s="5">
        <v>1804.3049999999998</v>
      </c>
      <c r="H58" s="4">
        <f t="shared" si="8"/>
        <v>0</v>
      </c>
      <c r="J58" t="s">
        <v>138</v>
      </c>
      <c r="K58" t="s">
        <v>185</v>
      </c>
      <c r="L58" s="5">
        <f t="shared" si="9"/>
        <v>8318.4462000000003</v>
      </c>
      <c r="M58" s="5">
        <f t="shared" si="10"/>
        <v>1039.80582</v>
      </c>
      <c r="N58" s="5">
        <f t="shared" si="11"/>
        <v>0</v>
      </c>
      <c r="O58" s="5">
        <f t="shared" si="12"/>
        <v>0</v>
      </c>
      <c r="P58" s="4">
        <f t="shared" si="13"/>
        <v>1</v>
      </c>
      <c r="Q58" s="4"/>
    </row>
    <row r="59" spans="1:17" x14ac:dyDescent="0.2">
      <c r="A59" t="str">
        <f t="shared" si="7"/>
        <v>PA</v>
      </c>
      <c r="B59" t="s">
        <v>121</v>
      </c>
      <c r="C59" t="s">
        <v>144</v>
      </c>
      <c r="D59" s="6">
        <v>3525.3756999999996</v>
      </c>
      <c r="E59" s="6">
        <v>433.01339999999999</v>
      </c>
      <c r="F59" s="5">
        <v>3525.3756999999996</v>
      </c>
      <c r="G59" s="5">
        <v>433.01339999999999</v>
      </c>
      <c r="H59" s="4">
        <f t="shared" si="8"/>
        <v>0</v>
      </c>
      <c r="J59" t="s">
        <v>101</v>
      </c>
      <c r="K59" t="s">
        <v>184</v>
      </c>
      <c r="L59" s="5">
        <f t="shared" si="9"/>
        <v>207785.73379999999</v>
      </c>
      <c r="M59" s="5">
        <f t="shared" si="10"/>
        <v>25973.215939999998</v>
      </c>
      <c r="N59" s="5">
        <f t="shared" si="11"/>
        <v>207785.73379999999</v>
      </c>
      <c r="O59" s="5">
        <f t="shared" si="12"/>
        <v>25973.215939999998</v>
      </c>
      <c r="P59" s="4">
        <f t="shared" si="13"/>
        <v>0</v>
      </c>
      <c r="Q59" s="4"/>
    </row>
    <row r="60" spans="1:17" x14ac:dyDescent="0.2">
      <c r="A60" t="str">
        <f t="shared" si="7"/>
        <v>PA</v>
      </c>
      <c r="B60" t="s">
        <v>121</v>
      </c>
      <c r="C60" t="s">
        <v>113</v>
      </c>
      <c r="D60" s="6">
        <v>108.69708</v>
      </c>
      <c r="E60" s="6">
        <v>13.350999999999999</v>
      </c>
      <c r="F60" s="5">
        <v>108.69708</v>
      </c>
      <c r="G60" s="5">
        <v>13.350999999999999</v>
      </c>
      <c r="H60" s="4">
        <f t="shared" si="8"/>
        <v>0</v>
      </c>
      <c r="J60" t="s">
        <v>146</v>
      </c>
      <c r="K60" t="s">
        <v>241</v>
      </c>
      <c r="L60" s="5">
        <f t="shared" si="9"/>
        <v>5734.7802800000009</v>
      </c>
      <c r="M60" s="5">
        <f t="shared" si="10"/>
        <v>760.73621000000003</v>
      </c>
      <c r="N60" s="5">
        <f t="shared" si="11"/>
        <v>5734.7802800000009</v>
      </c>
      <c r="O60" s="5">
        <f t="shared" si="12"/>
        <v>760.73621000000003</v>
      </c>
      <c r="P60" s="4">
        <f t="shared" si="13"/>
        <v>0</v>
      </c>
      <c r="Q60" s="4"/>
    </row>
    <row r="61" spans="1:17" x14ac:dyDescent="0.2">
      <c r="A61" t="str">
        <f t="shared" si="7"/>
        <v>PA</v>
      </c>
      <c r="B61" t="s">
        <v>121</v>
      </c>
      <c r="C61" t="s">
        <v>39</v>
      </c>
      <c r="D61" s="6">
        <v>47160.811000000002</v>
      </c>
      <c r="E61" s="6">
        <v>5792.6479999999992</v>
      </c>
      <c r="F61" s="5">
        <v>47160.811000000002</v>
      </c>
      <c r="G61" s="5">
        <v>5792.6479999999992</v>
      </c>
      <c r="H61" s="4">
        <f t="shared" si="8"/>
        <v>0</v>
      </c>
      <c r="J61" t="s">
        <v>126</v>
      </c>
      <c r="K61" t="s">
        <v>183</v>
      </c>
      <c r="L61" s="5">
        <f t="shared" si="9"/>
        <v>2496.4149299999999</v>
      </c>
      <c r="M61" s="5">
        <f t="shared" si="10"/>
        <v>312.05192</v>
      </c>
      <c r="N61" s="5">
        <f t="shared" si="11"/>
        <v>0</v>
      </c>
      <c r="O61" s="5">
        <f t="shared" si="12"/>
        <v>0</v>
      </c>
      <c r="P61" s="4">
        <f t="shared" si="13"/>
        <v>1</v>
      </c>
      <c r="Q61" s="4"/>
    </row>
    <row r="62" spans="1:17" x14ac:dyDescent="0.2">
      <c r="A62" t="str">
        <f t="shared" si="7"/>
        <v>PA</v>
      </c>
      <c r="B62" t="s">
        <v>121</v>
      </c>
      <c r="C62" t="s">
        <v>73</v>
      </c>
      <c r="D62" s="6">
        <v>4449.2566999999999</v>
      </c>
      <c r="E62" s="6">
        <v>546.4914</v>
      </c>
      <c r="F62" s="5">
        <v>4449.2566999999999</v>
      </c>
      <c r="G62" s="5">
        <v>546.4914</v>
      </c>
      <c r="H62" s="4">
        <f t="shared" si="8"/>
        <v>0</v>
      </c>
      <c r="J62" t="s">
        <v>106</v>
      </c>
      <c r="K62" t="s">
        <v>182</v>
      </c>
      <c r="L62" s="5">
        <f t="shared" si="9"/>
        <v>3226.2718999999997</v>
      </c>
      <c r="M62" s="5">
        <f t="shared" si="10"/>
        <v>403.28399000000002</v>
      </c>
      <c r="N62" s="5">
        <f t="shared" si="11"/>
        <v>0</v>
      </c>
      <c r="O62" s="5">
        <f t="shared" si="12"/>
        <v>0</v>
      </c>
      <c r="P62" s="4">
        <f t="shared" si="13"/>
        <v>1</v>
      </c>
      <c r="Q62" s="4"/>
    </row>
    <row r="63" spans="1:17" x14ac:dyDescent="0.2">
      <c r="A63" t="str">
        <f t="shared" si="7"/>
        <v>PA</v>
      </c>
      <c r="B63" t="s">
        <v>121</v>
      </c>
      <c r="C63" t="s">
        <v>89</v>
      </c>
      <c r="D63" s="6">
        <v>45269.001000000004</v>
      </c>
      <c r="E63" s="6">
        <v>5560.2820000000002</v>
      </c>
      <c r="F63" s="5">
        <v>45269.001000000004</v>
      </c>
      <c r="G63" s="5">
        <v>5560.2820000000002</v>
      </c>
      <c r="H63" s="4">
        <f t="shared" si="8"/>
        <v>0</v>
      </c>
      <c r="J63" t="s">
        <v>140</v>
      </c>
      <c r="K63" t="s">
        <v>181</v>
      </c>
      <c r="L63" s="5">
        <f t="shared" si="9"/>
        <v>40998.303789999998</v>
      </c>
      <c r="M63" s="5">
        <f t="shared" si="10"/>
        <v>5124.7875990000002</v>
      </c>
      <c r="N63" s="5">
        <f t="shared" si="11"/>
        <v>40998.303789999998</v>
      </c>
      <c r="O63" s="5">
        <f t="shared" si="12"/>
        <v>5124.7875990000002</v>
      </c>
      <c r="P63" s="4">
        <f t="shared" si="13"/>
        <v>0</v>
      </c>
      <c r="Q63" s="4"/>
    </row>
    <row r="64" spans="1:17" x14ac:dyDescent="0.2">
      <c r="A64" t="str">
        <f t="shared" si="7"/>
        <v>PA</v>
      </c>
      <c r="B64" t="s">
        <v>121</v>
      </c>
      <c r="C64" t="s">
        <v>161</v>
      </c>
      <c r="D64" s="6">
        <v>1163.558</v>
      </c>
      <c r="E64" s="6">
        <v>142.91703000000001</v>
      </c>
      <c r="F64" s="5">
        <v>1163.558</v>
      </c>
      <c r="G64" s="5">
        <v>142.91703000000001</v>
      </c>
      <c r="H64" s="4">
        <f t="shared" si="8"/>
        <v>0</v>
      </c>
      <c r="J64" t="s">
        <v>108</v>
      </c>
      <c r="K64" t="s">
        <v>180</v>
      </c>
      <c r="L64" s="5">
        <f t="shared" si="9"/>
        <v>7948.8909999999996</v>
      </c>
      <c r="M64" s="5">
        <f t="shared" si="10"/>
        <v>993.6114</v>
      </c>
      <c r="N64" s="5">
        <f t="shared" si="11"/>
        <v>0</v>
      </c>
      <c r="O64" s="5">
        <f t="shared" si="12"/>
        <v>0</v>
      </c>
      <c r="P64" s="4">
        <f t="shared" si="13"/>
        <v>1</v>
      </c>
      <c r="Q64" s="4"/>
    </row>
    <row r="65" spans="1:17" x14ac:dyDescent="0.2">
      <c r="A65" t="str">
        <f t="shared" si="7"/>
        <v>PA</v>
      </c>
      <c r="B65" t="s">
        <v>122</v>
      </c>
      <c r="C65" t="s">
        <v>39</v>
      </c>
      <c r="D65" s="6">
        <v>85043.48</v>
      </c>
      <c r="E65" s="6">
        <v>10630.434999999999</v>
      </c>
      <c r="F65" s="5">
        <v>85043.48</v>
      </c>
      <c r="G65" s="5">
        <v>10630.434999999999</v>
      </c>
      <c r="H65" s="4">
        <f t="shared" si="8"/>
        <v>0</v>
      </c>
      <c r="J65" t="s">
        <v>142</v>
      </c>
      <c r="K65" t="s">
        <v>242</v>
      </c>
      <c r="L65" s="5">
        <f t="shared" si="9"/>
        <v>8082.3460000000005</v>
      </c>
      <c r="M65" s="5">
        <f t="shared" si="10"/>
        <v>1010.2932619999999</v>
      </c>
      <c r="N65" s="5">
        <f t="shared" si="11"/>
        <v>1212.35187</v>
      </c>
      <c r="O65" s="5">
        <f t="shared" si="12"/>
        <v>151.54398240000003</v>
      </c>
      <c r="P65" s="4">
        <f t="shared" si="13"/>
        <v>0.85000000371179363</v>
      </c>
      <c r="Q65" s="4"/>
    </row>
    <row r="66" spans="1:17" x14ac:dyDescent="0.2">
      <c r="A66" t="str">
        <f t="shared" si="7"/>
        <v>PA</v>
      </c>
      <c r="B66" t="s">
        <v>122</v>
      </c>
      <c r="C66" t="s">
        <v>73</v>
      </c>
      <c r="D66" s="6">
        <v>1105.2637999999999</v>
      </c>
      <c r="E66" s="6">
        <v>138.15798999999998</v>
      </c>
      <c r="F66" s="5">
        <v>1105.2637999999999</v>
      </c>
      <c r="G66" s="5">
        <v>138.15798999999998</v>
      </c>
      <c r="H66" s="4">
        <f t="shared" ref="H66:H97" si="14">(D66-F66)/D66</f>
        <v>0</v>
      </c>
    </row>
    <row r="67" spans="1:17" x14ac:dyDescent="0.2">
      <c r="A67" t="str">
        <f t="shared" ref="A67:A130" si="15">LEFT(B67,2)</f>
        <v>PA</v>
      </c>
      <c r="B67" t="s">
        <v>58</v>
      </c>
      <c r="C67" t="s">
        <v>148</v>
      </c>
      <c r="D67" s="6">
        <v>6189.3995000000004</v>
      </c>
      <c r="E67" s="6">
        <v>773.67500000000007</v>
      </c>
      <c r="F67" s="5">
        <v>6189.3995000000004</v>
      </c>
      <c r="G67" s="5">
        <v>773.67500000000007</v>
      </c>
      <c r="H67" s="4">
        <f t="shared" si="14"/>
        <v>0</v>
      </c>
    </row>
    <row r="68" spans="1:17" x14ac:dyDescent="0.2">
      <c r="A68" t="str">
        <f t="shared" si="15"/>
        <v>PA</v>
      </c>
      <c r="B68" t="s">
        <v>58</v>
      </c>
      <c r="C68" t="s">
        <v>29</v>
      </c>
      <c r="D68" s="6">
        <v>4263.3528999999999</v>
      </c>
      <c r="E68" s="6">
        <v>532.91910000000007</v>
      </c>
      <c r="F68" s="5">
        <v>4263.3528999999999</v>
      </c>
      <c r="G68" s="5">
        <v>532.91910000000007</v>
      </c>
      <c r="H68" s="4">
        <f t="shared" si="14"/>
        <v>0</v>
      </c>
    </row>
    <row r="69" spans="1:17" x14ac:dyDescent="0.2">
      <c r="A69" t="str">
        <f t="shared" si="15"/>
        <v>PA</v>
      </c>
      <c r="B69" t="s">
        <v>58</v>
      </c>
      <c r="C69" t="s">
        <v>38</v>
      </c>
      <c r="D69" s="6">
        <v>5855.9259000000002</v>
      </c>
      <c r="E69" s="6">
        <v>731.99090000000001</v>
      </c>
      <c r="F69" s="5">
        <v>5855.9259000000002</v>
      </c>
      <c r="G69" s="5">
        <v>731.99090000000001</v>
      </c>
      <c r="H69" s="4">
        <f t="shared" si="14"/>
        <v>0</v>
      </c>
    </row>
    <row r="70" spans="1:17" x14ac:dyDescent="0.2">
      <c r="A70" t="str">
        <f t="shared" si="15"/>
        <v>PA</v>
      </c>
      <c r="B70" t="s">
        <v>60</v>
      </c>
      <c r="C70" t="s">
        <v>30</v>
      </c>
      <c r="D70" s="6">
        <v>29362.559999999998</v>
      </c>
      <c r="E70" s="6">
        <v>3670.3199999999997</v>
      </c>
      <c r="F70" s="5">
        <v>29362.559999999998</v>
      </c>
      <c r="G70" s="5">
        <v>3670.3199999999997</v>
      </c>
      <c r="H70" s="4">
        <f t="shared" si="14"/>
        <v>0</v>
      </c>
    </row>
    <row r="71" spans="1:17" x14ac:dyDescent="0.2">
      <c r="A71" t="str">
        <f t="shared" si="15"/>
        <v>PA</v>
      </c>
      <c r="B71" t="s">
        <v>60</v>
      </c>
      <c r="C71" t="s">
        <v>59</v>
      </c>
      <c r="D71" s="6">
        <v>5997.1360999999997</v>
      </c>
      <c r="E71" s="6">
        <v>749.64200000000005</v>
      </c>
      <c r="F71" s="5">
        <v>5997.1360999999997</v>
      </c>
      <c r="G71" s="5">
        <v>749.64200000000005</v>
      </c>
      <c r="H71" s="4">
        <f t="shared" si="14"/>
        <v>0</v>
      </c>
    </row>
    <row r="72" spans="1:17" x14ac:dyDescent="0.2">
      <c r="A72" t="str">
        <f t="shared" si="15"/>
        <v>PA</v>
      </c>
      <c r="B72" t="s">
        <v>61</v>
      </c>
      <c r="C72" t="s">
        <v>85</v>
      </c>
      <c r="D72" s="6">
        <v>1277.8469</v>
      </c>
      <c r="E72" s="6">
        <v>159.73087000000001</v>
      </c>
      <c r="F72" s="5">
        <v>1277.8469</v>
      </c>
      <c r="G72" s="5">
        <v>159.73087000000001</v>
      </c>
      <c r="H72" s="4">
        <f t="shared" si="14"/>
        <v>0</v>
      </c>
    </row>
    <row r="73" spans="1:17" x14ac:dyDescent="0.2">
      <c r="A73" t="str">
        <f t="shared" si="15"/>
        <v>PA</v>
      </c>
      <c r="B73" t="s">
        <v>61</v>
      </c>
      <c r="C73" t="s">
        <v>62</v>
      </c>
      <c r="D73" s="6">
        <v>74362.040000000008</v>
      </c>
      <c r="E73" s="6">
        <v>9295.2549999999992</v>
      </c>
      <c r="F73" s="5">
        <v>74362.040000000008</v>
      </c>
      <c r="G73" s="5">
        <v>9295.2549999999992</v>
      </c>
      <c r="H73" s="4">
        <f t="shared" si="14"/>
        <v>0</v>
      </c>
    </row>
    <row r="74" spans="1:17" x14ac:dyDescent="0.2">
      <c r="A74" t="str">
        <f t="shared" si="15"/>
        <v>PA</v>
      </c>
      <c r="B74" t="s">
        <v>128</v>
      </c>
      <c r="C74" t="s">
        <v>33</v>
      </c>
      <c r="D74" s="6">
        <v>54583.985000000001</v>
      </c>
      <c r="E74" s="6">
        <v>6822.9979999999996</v>
      </c>
      <c r="F74" s="5">
        <v>54583.985000000001</v>
      </c>
      <c r="G74" s="5">
        <v>6822.9979999999996</v>
      </c>
      <c r="H74" s="4">
        <f t="shared" si="14"/>
        <v>0</v>
      </c>
    </row>
    <row r="75" spans="1:17" x14ac:dyDescent="0.2">
      <c r="A75" t="str">
        <f t="shared" si="15"/>
        <v>PA</v>
      </c>
      <c r="B75" t="s">
        <v>128</v>
      </c>
      <c r="C75" t="s">
        <v>32</v>
      </c>
      <c r="D75" s="6">
        <v>1840.2184000000002</v>
      </c>
      <c r="E75" s="6">
        <v>230.02736999999999</v>
      </c>
      <c r="F75" s="5">
        <v>1840.2184000000002</v>
      </c>
      <c r="G75" s="5">
        <v>230.02736999999999</v>
      </c>
      <c r="H75" s="4">
        <f t="shared" si="14"/>
        <v>0</v>
      </c>
    </row>
    <row r="76" spans="1:17" x14ac:dyDescent="0.2">
      <c r="A76" t="str">
        <f t="shared" si="15"/>
        <v>PA</v>
      </c>
      <c r="B76" t="s">
        <v>63</v>
      </c>
      <c r="C76" t="s">
        <v>33</v>
      </c>
      <c r="D76" s="6">
        <v>1220.1455000000001</v>
      </c>
      <c r="E76" s="6">
        <v>152.51813999999999</v>
      </c>
      <c r="F76" s="5">
        <v>1220.1455000000001</v>
      </c>
      <c r="G76" s="5">
        <v>152.51813999999999</v>
      </c>
      <c r="H76" s="4">
        <f t="shared" si="14"/>
        <v>0</v>
      </c>
    </row>
    <row r="77" spans="1:17" x14ac:dyDescent="0.2">
      <c r="A77" t="str">
        <f t="shared" si="15"/>
        <v>PA</v>
      </c>
      <c r="B77" t="s">
        <v>63</v>
      </c>
      <c r="C77" t="s">
        <v>32</v>
      </c>
      <c r="D77" s="6">
        <v>89077.53</v>
      </c>
      <c r="E77" s="6">
        <v>11134.691000000001</v>
      </c>
      <c r="F77" s="5">
        <v>89077.53</v>
      </c>
      <c r="G77" s="5">
        <v>11134.691000000001</v>
      </c>
      <c r="H77" s="4">
        <f t="shared" si="14"/>
        <v>0</v>
      </c>
    </row>
    <row r="78" spans="1:17" x14ac:dyDescent="0.2">
      <c r="A78" t="str">
        <f t="shared" si="15"/>
        <v>PA</v>
      </c>
      <c r="B78" t="s">
        <v>64</v>
      </c>
      <c r="C78" t="s">
        <v>26</v>
      </c>
      <c r="D78" s="6">
        <v>32716.351000000002</v>
      </c>
      <c r="E78" s="6">
        <v>4089.5438000000004</v>
      </c>
      <c r="F78" s="5">
        <v>0</v>
      </c>
      <c r="G78" s="5">
        <v>0</v>
      </c>
      <c r="H78" s="4">
        <f t="shared" si="14"/>
        <v>1</v>
      </c>
    </row>
    <row r="79" spans="1:17" x14ac:dyDescent="0.2">
      <c r="A79" t="str">
        <f t="shared" si="15"/>
        <v>PA</v>
      </c>
      <c r="B79" t="s">
        <v>64</v>
      </c>
      <c r="C79" t="s">
        <v>65</v>
      </c>
      <c r="D79" s="6">
        <v>42696.667000000001</v>
      </c>
      <c r="E79" s="6">
        <v>5337.0830000000005</v>
      </c>
      <c r="F79" s="5">
        <v>0</v>
      </c>
      <c r="G79" s="5">
        <v>0</v>
      </c>
      <c r="H79" s="4">
        <f t="shared" si="14"/>
        <v>1</v>
      </c>
    </row>
    <row r="80" spans="1:17" x14ac:dyDescent="0.2">
      <c r="A80" t="str">
        <f t="shared" si="15"/>
        <v>PA</v>
      </c>
      <c r="B80" t="s">
        <v>129</v>
      </c>
      <c r="C80" t="s">
        <v>95</v>
      </c>
      <c r="D80" s="6">
        <v>14152.503000000001</v>
      </c>
      <c r="E80" s="6">
        <v>1769.0626</v>
      </c>
      <c r="F80" s="5">
        <v>0</v>
      </c>
      <c r="G80" s="5">
        <v>0</v>
      </c>
      <c r="H80" s="4">
        <f t="shared" si="14"/>
        <v>1</v>
      </c>
    </row>
    <row r="81" spans="1:8" x14ac:dyDescent="0.2">
      <c r="A81" t="str">
        <f t="shared" si="15"/>
        <v>PA</v>
      </c>
      <c r="B81" t="s">
        <v>129</v>
      </c>
      <c r="C81" t="s">
        <v>31</v>
      </c>
      <c r="D81" s="6">
        <v>114554.91</v>
      </c>
      <c r="E81" s="6">
        <v>14319.362999999999</v>
      </c>
      <c r="F81" s="5">
        <v>0</v>
      </c>
      <c r="G81" s="5">
        <v>0</v>
      </c>
      <c r="H81" s="4">
        <f t="shared" si="14"/>
        <v>1</v>
      </c>
    </row>
    <row r="82" spans="1:8" x14ac:dyDescent="0.2">
      <c r="A82" t="str">
        <f t="shared" si="15"/>
        <v>PA</v>
      </c>
      <c r="B82" t="s">
        <v>129</v>
      </c>
      <c r="C82" t="s">
        <v>26</v>
      </c>
      <c r="D82" s="6">
        <v>4309.6332000000002</v>
      </c>
      <c r="E82" s="6">
        <v>538.70410000000004</v>
      </c>
      <c r="F82" s="5">
        <v>0</v>
      </c>
      <c r="G82" s="5">
        <v>0</v>
      </c>
      <c r="H82" s="4">
        <f t="shared" si="14"/>
        <v>1</v>
      </c>
    </row>
    <row r="83" spans="1:8" x14ac:dyDescent="0.2">
      <c r="A83" t="str">
        <f t="shared" si="15"/>
        <v>PA</v>
      </c>
      <c r="B83" t="s">
        <v>129</v>
      </c>
      <c r="C83" t="s">
        <v>65</v>
      </c>
      <c r="D83" s="6">
        <v>3783.3584000000001</v>
      </c>
      <c r="E83" s="6">
        <v>472.91975000000002</v>
      </c>
      <c r="F83" s="5">
        <v>0</v>
      </c>
      <c r="G83" s="5">
        <v>0</v>
      </c>
      <c r="H83" s="4">
        <f t="shared" si="14"/>
        <v>1</v>
      </c>
    </row>
    <row r="84" spans="1:8" x14ac:dyDescent="0.2">
      <c r="A84" t="str">
        <f t="shared" si="15"/>
        <v>PA</v>
      </c>
      <c r="B84" t="s">
        <v>66</v>
      </c>
      <c r="C84" t="s">
        <v>67</v>
      </c>
      <c r="D84" s="6">
        <v>41257.483999999997</v>
      </c>
      <c r="E84" s="6">
        <v>5157.1859999999997</v>
      </c>
      <c r="F84" s="5">
        <v>41257.483999999997</v>
      </c>
      <c r="G84" s="5">
        <v>5157.1859999999997</v>
      </c>
      <c r="H84" s="4">
        <f t="shared" si="14"/>
        <v>0</v>
      </c>
    </row>
    <row r="85" spans="1:8" x14ac:dyDescent="0.2">
      <c r="A85" t="str">
        <f t="shared" si="15"/>
        <v>PA</v>
      </c>
      <c r="B85" t="s">
        <v>68</v>
      </c>
      <c r="C85" t="s">
        <v>124</v>
      </c>
      <c r="D85" s="6">
        <v>4390.5002000000004</v>
      </c>
      <c r="E85" s="6">
        <v>548.8125</v>
      </c>
      <c r="F85" s="5">
        <v>4390.5002000000004</v>
      </c>
      <c r="G85" s="5">
        <v>548.8125</v>
      </c>
      <c r="H85" s="4">
        <f t="shared" si="14"/>
        <v>0</v>
      </c>
    </row>
    <row r="86" spans="1:8" x14ac:dyDescent="0.2">
      <c r="A86" t="str">
        <f t="shared" si="15"/>
        <v>PA</v>
      </c>
      <c r="B86" t="s">
        <v>68</v>
      </c>
      <c r="C86" t="s">
        <v>123</v>
      </c>
      <c r="D86" s="6">
        <v>1575.1795999999999</v>
      </c>
      <c r="E86" s="6">
        <v>196.89739</v>
      </c>
      <c r="F86" s="5">
        <v>1575.1795999999999</v>
      </c>
      <c r="G86" s="5">
        <v>196.89739</v>
      </c>
      <c r="H86" s="4">
        <f t="shared" si="14"/>
        <v>0</v>
      </c>
    </row>
    <row r="87" spans="1:8" x14ac:dyDescent="0.2">
      <c r="A87" t="str">
        <f t="shared" si="15"/>
        <v>PA</v>
      </c>
      <c r="B87" t="s">
        <v>68</v>
      </c>
      <c r="C87" t="s">
        <v>67</v>
      </c>
      <c r="D87" s="6">
        <v>4499.6509999999998</v>
      </c>
      <c r="E87" s="6">
        <v>562.45640000000003</v>
      </c>
      <c r="F87" s="5">
        <v>4499.6509999999998</v>
      </c>
      <c r="G87" s="5">
        <v>562.45640000000003</v>
      </c>
      <c r="H87" s="4">
        <f t="shared" si="14"/>
        <v>0</v>
      </c>
    </row>
    <row r="88" spans="1:8" x14ac:dyDescent="0.2">
      <c r="A88" t="str">
        <f t="shared" si="15"/>
        <v>PA</v>
      </c>
      <c r="B88" t="s">
        <v>69</v>
      </c>
      <c r="C88" t="s">
        <v>39</v>
      </c>
      <c r="D88" s="6">
        <v>79371.56</v>
      </c>
      <c r="E88" s="6">
        <v>9921.4449999999997</v>
      </c>
      <c r="F88" s="5">
        <v>79371.56</v>
      </c>
      <c r="G88" s="5">
        <v>9921.4449999999997</v>
      </c>
      <c r="H88" s="4">
        <f t="shared" si="14"/>
        <v>0</v>
      </c>
    </row>
    <row r="89" spans="1:8" x14ac:dyDescent="0.2">
      <c r="A89" t="str">
        <f t="shared" si="15"/>
        <v>PA</v>
      </c>
      <c r="B89" t="s">
        <v>69</v>
      </c>
      <c r="C89" t="s">
        <v>67</v>
      </c>
      <c r="D89" s="6">
        <v>502.35826000000003</v>
      </c>
      <c r="E89" s="6">
        <v>62.794779999999996</v>
      </c>
      <c r="F89" s="5">
        <v>502.35826000000003</v>
      </c>
      <c r="G89" s="5">
        <v>62.794779999999996</v>
      </c>
      <c r="H89" s="4">
        <f t="shared" si="14"/>
        <v>0</v>
      </c>
    </row>
    <row r="90" spans="1:8" x14ac:dyDescent="0.2">
      <c r="A90" t="str">
        <f t="shared" si="15"/>
        <v>PA</v>
      </c>
      <c r="B90" t="s">
        <v>69</v>
      </c>
      <c r="C90" t="s">
        <v>73</v>
      </c>
      <c r="D90" s="6">
        <v>44614.892999999996</v>
      </c>
      <c r="E90" s="6">
        <v>5576.8609999999999</v>
      </c>
      <c r="F90" s="5">
        <v>44614.892999999996</v>
      </c>
      <c r="G90" s="5">
        <v>5576.8609999999999</v>
      </c>
      <c r="H90" s="4">
        <f t="shared" si="14"/>
        <v>0</v>
      </c>
    </row>
    <row r="91" spans="1:8" x14ac:dyDescent="0.2">
      <c r="A91" t="str">
        <f t="shared" si="15"/>
        <v>PA</v>
      </c>
      <c r="B91" t="s">
        <v>70</v>
      </c>
      <c r="C91" t="s">
        <v>71</v>
      </c>
      <c r="D91" s="6">
        <v>199305.59000000003</v>
      </c>
      <c r="E91" s="6">
        <v>24913.199000000001</v>
      </c>
      <c r="F91" s="5">
        <v>199305.59000000003</v>
      </c>
      <c r="G91" s="5">
        <v>24913.199000000001</v>
      </c>
      <c r="H91" s="4">
        <f t="shared" si="14"/>
        <v>0</v>
      </c>
    </row>
    <row r="92" spans="1:8" x14ac:dyDescent="0.2">
      <c r="A92" t="str">
        <f t="shared" si="15"/>
        <v>PA</v>
      </c>
      <c r="B92" t="s">
        <v>70</v>
      </c>
      <c r="C92" t="s">
        <v>36</v>
      </c>
      <c r="D92" s="6">
        <v>17232.146000000001</v>
      </c>
      <c r="E92" s="6">
        <v>2154.0187000000001</v>
      </c>
      <c r="F92" s="5">
        <v>17232.146000000001</v>
      </c>
      <c r="G92" s="5">
        <v>2154.0187000000001</v>
      </c>
      <c r="H92" s="4">
        <f t="shared" si="14"/>
        <v>0</v>
      </c>
    </row>
    <row r="93" spans="1:8" x14ac:dyDescent="0.2">
      <c r="A93" t="str">
        <f t="shared" si="15"/>
        <v>PA</v>
      </c>
      <c r="B93" t="s">
        <v>72</v>
      </c>
      <c r="C93" t="s">
        <v>53</v>
      </c>
      <c r="D93" s="6">
        <v>18951.345000000001</v>
      </c>
      <c r="E93" s="6">
        <v>2368.9175999999998</v>
      </c>
      <c r="F93" s="5">
        <v>18951.345000000001</v>
      </c>
      <c r="G93" s="5">
        <v>2368.9175999999998</v>
      </c>
      <c r="H93" s="4">
        <f t="shared" si="14"/>
        <v>0</v>
      </c>
    </row>
    <row r="94" spans="1:8" x14ac:dyDescent="0.2">
      <c r="A94" t="str">
        <f t="shared" si="15"/>
        <v>PA</v>
      </c>
      <c r="B94" t="s">
        <v>74</v>
      </c>
      <c r="C94" t="s">
        <v>75</v>
      </c>
      <c r="D94" s="6">
        <v>4013.6172000000001</v>
      </c>
      <c r="E94" s="6">
        <v>501.70209999999997</v>
      </c>
      <c r="F94" s="5">
        <v>4013.6172000000001</v>
      </c>
      <c r="G94" s="5">
        <v>501.70209999999997</v>
      </c>
      <c r="H94" s="4">
        <f t="shared" si="14"/>
        <v>0</v>
      </c>
    </row>
    <row r="95" spans="1:8" x14ac:dyDescent="0.2">
      <c r="A95" t="str">
        <f t="shared" si="15"/>
        <v>PA</v>
      </c>
      <c r="B95" t="s">
        <v>76</v>
      </c>
      <c r="C95" t="s">
        <v>77</v>
      </c>
      <c r="D95" s="6">
        <v>3353.7977000000001</v>
      </c>
      <c r="E95" s="6">
        <v>419.22463000000005</v>
      </c>
      <c r="F95" s="5">
        <v>3353.7977000000001</v>
      </c>
      <c r="G95" s="5">
        <v>419.22463000000005</v>
      </c>
      <c r="H95" s="4">
        <f t="shared" si="14"/>
        <v>0</v>
      </c>
    </row>
    <row r="96" spans="1:8" x14ac:dyDescent="0.2">
      <c r="A96" t="str">
        <f t="shared" si="15"/>
        <v>PA</v>
      </c>
      <c r="B96" t="s">
        <v>82</v>
      </c>
      <c r="C96" t="s">
        <v>83</v>
      </c>
      <c r="D96" s="6">
        <v>7729.6669999999995</v>
      </c>
      <c r="E96" s="6">
        <v>966.20839999999998</v>
      </c>
      <c r="F96" s="5">
        <v>0</v>
      </c>
      <c r="G96" s="5">
        <v>0</v>
      </c>
      <c r="H96" s="4">
        <f t="shared" si="14"/>
        <v>1</v>
      </c>
    </row>
    <row r="97" spans="1:8" x14ac:dyDescent="0.2">
      <c r="A97" t="str">
        <f t="shared" si="15"/>
        <v>PA</v>
      </c>
      <c r="B97" t="s">
        <v>82</v>
      </c>
      <c r="C97" t="s">
        <v>158</v>
      </c>
      <c r="D97" s="6">
        <v>2978.4218000000001</v>
      </c>
      <c r="E97" s="6">
        <v>372.30273999999997</v>
      </c>
      <c r="F97" s="5">
        <v>0</v>
      </c>
      <c r="G97" s="5">
        <v>0</v>
      </c>
      <c r="H97" s="4">
        <f t="shared" si="14"/>
        <v>1</v>
      </c>
    </row>
    <row r="98" spans="1:8" x14ac:dyDescent="0.2">
      <c r="A98" t="str">
        <f t="shared" si="15"/>
        <v>PA</v>
      </c>
      <c r="B98" t="s">
        <v>82</v>
      </c>
      <c r="C98" t="s">
        <v>81</v>
      </c>
      <c r="D98" s="6">
        <v>2168.6617999999999</v>
      </c>
      <c r="E98" s="6">
        <v>271.08274999999998</v>
      </c>
      <c r="F98" s="5">
        <v>0</v>
      </c>
      <c r="G98" s="5">
        <v>0</v>
      </c>
      <c r="H98" s="4">
        <f t="shared" ref="H98:H130" si="16">(D98-F98)/D98</f>
        <v>1</v>
      </c>
    </row>
    <row r="99" spans="1:8" x14ac:dyDescent="0.2">
      <c r="A99" t="str">
        <f t="shared" si="15"/>
        <v>PA</v>
      </c>
      <c r="B99" t="s">
        <v>130</v>
      </c>
      <c r="C99" t="s">
        <v>84</v>
      </c>
      <c r="D99" s="6">
        <v>12428.659</v>
      </c>
      <c r="E99" s="6">
        <v>1553.5825</v>
      </c>
      <c r="F99" s="5">
        <v>0</v>
      </c>
      <c r="G99" s="5">
        <v>0</v>
      </c>
      <c r="H99" s="4">
        <f t="shared" si="16"/>
        <v>1</v>
      </c>
    </row>
    <row r="100" spans="1:8" x14ac:dyDescent="0.2">
      <c r="A100" t="str">
        <f t="shared" si="15"/>
        <v>PA</v>
      </c>
      <c r="B100" t="s">
        <v>135</v>
      </c>
      <c r="C100" t="s">
        <v>35</v>
      </c>
      <c r="D100" s="6">
        <v>3285.9998000000001</v>
      </c>
      <c r="E100" s="6">
        <v>410.74988999999999</v>
      </c>
      <c r="F100" s="5">
        <v>0</v>
      </c>
      <c r="G100" s="5">
        <v>0</v>
      </c>
      <c r="H100" s="4">
        <f t="shared" si="16"/>
        <v>1</v>
      </c>
    </row>
    <row r="101" spans="1:8" x14ac:dyDescent="0.2">
      <c r="A101" t="str">
        <f t="shared" si="15"/>
        <v>PA</v>
      </c>
      <c r="B101" t="s">
        <v>136</v>
      </c>
      <c r="C101" t="s">
        <v>32</v>
      </c>
      <c r="D101" s="6">
        <v>2379.7411999999999</v>
      </c>
      <c r="E101" s="6">
        <v>297.46773999999999</v>
      </c>
      <c r="F101" s="5">
        <v>2379.7411999999999</v>
      </c>
      <c r="G101" s="5">
        <v>297.46773999999999</v>
      </c>
      <c r="H101" s="4">
        <f t="shared" si="16"/>
        <v>0</v>
      </c>
    </row>
    <row r="102" spans="1:8" x14ac:dyDescent="0.2">
      <c r="A102" t="str">
        <f t="shared" si="15"/>
        <v>PA</v>
      </c>
      <c r="B102" t="s">
        <v>86</v>
      </c>
      <c r="C102" t="s">
        <v>87</v>
      </c>
      <c r="D102" s="6">
        <v>42559.663</v>
      </c>
      <c r="E102" s="6">
        <v>5319.9570000000003</v>
      </c>
      <c r="F102" s="5">
        <v>0</v>
      </c>
      <c r="G102" s="5">
        <v>0</v>
      </c>
      <c r="H102" s="4">
        <f t="shared" si="16"/>
        <v>1</v>
      </c>
    </row>
    <row r="103" spans="1:8" x14ac:dyDescent="0.2">
      <c r="A103" t="str">
        <f t="shared" si="15"/>
        <v>PA</v>
      </c>
      <c r="B103" t="s">
        <v>90</v>
      </c>
      <c r="C103" t="s">
        <v>50</v>
      </c>
      <c r="D103" s="6">
        <v>6737.5722000000005</v>
      </c>
      <c r="E103" s="6">
        <v>842.19659999999999</v>
      </c>
      <c r="F103" s="5">
        <v>1603.0037</v>
      </c>
      <c r="G103" s="5">
        <v>200.37549999999999</v>
      </c>
      <c r="H103" s="4">
        <f t="shared" si="16"/>
        <v>0.76207992249789913</v>
      </c>
    </row>
    <row r="104" spans="1:8" x14ac:dyDescent="0.2">
      <c r="A104" t="str">
        <f t="shared" si="15"/>
        <v>PA</v>
      </c>
      <c r="B104" t="s">
        <v>125</v>
      </c>
      <c r="C104" t="s">
        <v>50</v>
      </c>
      <c r="D104" s="6">
        <v>9105.1359999999986</v>
      </c>
      <c r="E104" s="6">
        <v>1138.1420000000001</v>
      </c>
      <c r="F104" s="5">
        <v>9105.1359999999986</v>
      </c>
      <c r="G104" s="5">
        <v>1138.1420000000001</v>
      </c>
      <c r="H104" s="4">
        <f t="shared" si="16"/>
        <v>0</v>
      </c>
    </row>
    <row r="105" spans="1:8" x14ac:dyDescent="0.2">
      <c r="A105" t="str">
        <f t="shared" si="15"/>
        <v>PA</v>
      </c>
      <c r="B105" t="s">
        <v>153</v>
      </c>
      <c r="C105" t="s">
        <v>39</v>
      </c>
      <c r="D105" s="6">
        <v>38085.076000000001</v>
      </c>
      <c r="E105" s="6">
        <v>4760.6349</v>
      </c>
      <c r="F105" s="5">
        <v>38085.076000000001</v>
      </c>
      <c r="G105" s="5">
        <v>4760.6349</v>
      </c>
      <c r="H105" s="4">
        <f t="shared" si="16"/>
        <v>0</v>
      </c>
    </row>
    <row r="106" spans="1:8" x14ac:dyDescent="0.2">
      <c r="A106" t="str">
        <f t="shared" si="15"/>
        <v>PA</v>
      </c>
      <c r="B106" t="s">
        <v>153</v>
      </c>
      <c r="C106" t="s">
        <v>73</v>
      </c>
      <c r="D106" s="6">
        <v>1796.2691</v>
      </c>
      <c r="E106" s="6">
        <v>224.53363000000002</v>
      </c>
      <c r="F106" s="5">
        <v>1796.2691</v>
      </c>
      <c r="G106" s="5">
        <v>224.53363000000002</v>
      </c>
      <c r="H106" s="4">
        <f t="shared" si="16"/>
        <v>0</v>
      </c>
    </row>
    <row r="107" spans="1:8" x14ac:dyDescent="0.2">
      <c r="A107" t="str">
        <f t="shared" si="15"/>
        <v>PA</v>
      </c>
      <c r="B107" t="s">
        <v>145</v>
      </c>
      <c r="C107" t="s">
        <v>27</v>
      </c>
      <c r="D107" s="6">
        <v>24566.603999999999</v>
      </c>
      <c r="E107" s="6">
        <v>3070.8251</v>
      </c>
      <c r="F107" s="5">
        <v>24566.603999999999</v>
      </c>
      <c r="G107" s="5">
        <v>3070.8251</v>
      </c>
      <c r="H107" s="4">
        <f t="shared" si="16"/>
        <v>0</v>
      </c>
    </row>
    <row r="108" spans="1:8" x14ac:dyDescent="0.2">
      <c r="A108" t="str">
        <f t="shared" si="15"/>
        <v>PA</v>
      </c>
      <c r="B108" t="s">
        <v>145</v>
      </c>
      <c r="C108" t="s">
        <v>71</v>
      </c>
      <c r="D108" s="6">
        <v>24866.282999999999</v>
      </c>
      <c r="E108" s="6">
        <v>3108.2850000000003</v>
      </c>
      <c r="F108" s="5">
        <v>24866.282999999999</v>
      </c>
      <c r="G108" s="5">
        <v>3108.2850000000003</v>
      </c>
      <c r="H108" s="4">
        <f t="shared" si="16"/>
        <v>0</v>
      </c>
    </row>
    <row r="109" spans="1:8" x14ac:dyDescent="0.2">
      <c r="A109" t="str">
        <f t="shared" si="15"/>
        <v>VA</v>
      </c>
      <c r="B109" t="s">
        <v>137</v>
      </c>
      <c r="C109" t="s">
        <v>102</v>
      </c>
      <c r="D109" s="6">
        <v>87760.09</v>
      </c>
      <c r="E109" s="6">
        <v>10970.011</v>
      </c>
      <c r="F109" s="5">
        <v>87760.09</v>
      </c>
      <c r="G109" s="5">
        <v>10970.011</v>
      </c>
      <c r="H109" s="4">
        <f t="shared" si="16"/>
        <v>0</v>
      </c>
    </row>
    <row r="110" spans="1:8" x14ac:dyDescent="0.2">
      <c r="A110" t="str">
        <f t="shared" si="15"/>
        <v>VA</v>
      </c>
      <c r="B110" t="s">
        <v>137</v>
      </c>
      <c r="C110" t="s">
        <v>97</v>
      </c>
      <c r="D110" s="6">
        <v>5.8642643999999997</v>
      </c>
      <c r="E110" s="6">
        <v>0.73303300000000005</v>
      </c>
      <c r="F110" s="5">
        <v>5.8642643999999997</v>
      </c>
      <c r="G110" s="5">
        <v>0.73303300000000005</v>
      </c>
      <c r="H110" s="4">
        <f t="shared" si="16"/>
        <v>0</v>
      </c>
    </row>
    <row r="111" spans="1:8" x14ac:dyDescent="0.2">
      <c r="A111" t="str">
        <f t="shared" si="15"/>
        <v>VA</v>
      </c>
      <c r="B111" t="s">
        <v>138</v>
      </c>
      <c r="C111" t="s">
        <v>103</v>
      </c>
      <c r="D111" s="6">
        <v>6762.1216999999997</v>
      </c>
      <c r="E111" s="6">
        <v>845.26520000000005</v>
      </c>
      <c r="F111" s="5">
        <v>0</v>
      </c>
      <c r="G111" s="5">
        <v>0</v>
      </c>
      <c r="H111" s="4">
        <f t="shared" si="16"/>
        <v>1</v>
      </c>
    </row>
    <row r="112" spans="1:8" x14ac:dyDescent="0.2">
      <c r="A112" t="str">
        <f t="shared" si="15"/>
        <v>VA</v>
      </c>
      <c r="B112" t="s">
        <v>138</v>
      </c>
      <c r="C112" t="s">
        <v>163</v>
      </c>
      <c r="D112" s="6">
        <v>1556.3244999999999</v>
      </c>
      <c r="E112" s="6">
        <v>194.54061999999999</v>
      </c>
      <c r="F112" s="5">
        <v>0</v>
      </c>
      <c r="G112" s="5">
        <v>0</v>
      </c>
      <c r="H112" s="4">
        <f t="shared" si="16"/>
        <v>1</v>
      </c>
    </row>
    <row r="113" spans="1:8" x14ac:dyDescent="0.2">
      <c r="A113" t="str">
        <f t="shared" si="15"/>
        <v>VA</v>
      </c>
      <c r="B113" t="s">
        <v>101</v>
      </c>
      <c r="C113" t="s">
        <v>100</v>
      </c>
      <c r="D113" s="6">
        <v>129854.51999999999</v>
      </c>
      <c r="E113" s="6">
        <v>16231.813</v>
      </c>
      <c r="F113" s="5">
        <v>129854.51999999999</v>
      </c>
      <c r="G113" s="5">
        <v>16231.813</v>
      </c>
      <c r="H113" s="4">
        <f t="shared" si="16"/>
        <v>0</v>
      </c>
    </row>
    <row r="114" spans="1:8" x14ac:dyDescent="0.2">
      <c r="A114" t="str">
        <f t="shared" si="15"/>
        <v>VA</v>
      </c>
      <c r="B114" t="s">
        <v>101</v>
      </c>
      <c r="C114" t="s">
        <v>98</v>
      </c>
      <c r="D114" s="6">
        <v>15309.82</v>
      </c>
      <c r="E114" s="6">
        <v>1913.7275999999999</v>
      </c>
      <c r="F114" s="5">
        <v>15309.82</v>
      </c>
      <c r="G114" s="5">
        <v>1913.7275999999999</v>
      </c>
      <c r="H114" s="4">
        <f t="shared" si="16"/>
        <v>0</v>
      </c>
    </row>
    <row r="115" spans="1:8" x14ac:dyDescent="0.2">
      <c r="A115" t="str">
        <f t="shared" si="15"/>
        <v>VA</v>
      </c>
      <c r="B115" t="s">
        <v>101</v>
      </c>
      <c r="C115" t="s">
        <v>159</v>
      </c>
      <c r="D115" s="6">
        <v>5249.6172999999999</v>
      </c>
      <c r="E115" s="6">
        <v>656.20209999999997</v>
      </c>
      <c r="F115" s="5">
        <v>5249.6172999999999</v>
      </c>
      <c r="G115" s="5">
        <v>656.20209999999997</v>
      </c>
      <c r="H115" s="4">
        <f t="shared" si="16"/>
        <v>0</v>
      </c>
    </row>
    <row r="116" spans="1:8" x14ac:dyDescent="0.2">
      <c r="A116" t="str">
        <f t="shared" si="15"/>
        <v>VA</v>
      </c>
      <c r="B116" t="s">
        <v>101</v>
      </c>
      <c r="C116" t="s">
        <v>99</v>
      </c>
      <c r="D116" s="6">
        <v>3049.5054999999998</v>
      </c>
      <c r="E116" s="6">
        <v>381.18824000000001</v>
      </c>
      <c r="F116" s="5">
        <v>3049.5054999999998</v>
      </c>
      <c r="G116" s="5">
        <v>381.18824000000001</v>
      </c>
      <c r="H116" s="4">
        <f t="shared" si="16"/>
        <v>0</v>
      </c>
    </row>
    <row r="117" spans="1:8" x14ac:dyDescent="0.2">
      <c r="A117" t="str">
        <f t="shared" si="15"/>
        <v>VA</v>
      </c>
      <c r="B117" t="s">
        <v>101</v>
      </c>
      <c r="C117" t="s">
        <v>162</v>
      </c>
      <c r="D117" s="6">
        <v>54322.270999999993</v>
      </c>
      <c r="E117" s="6">
        <v>6790.2849999999999</v>
      </c>
      <c r="F117" s="5">
        <v>54322.270999999993</v>
      </c>
      <c r="G117" s="5">
        <v>6790.2849999999999</v>
      </c>
      <c r="H117" s="4">
        <f t="shared" si="16"/>
        <v>0</v>
      </c>
    </row>
    <row r="118" spans="1:8" x14ac:dyDescent="0.2">
      <c r="A118" t="str">
        <f t="shared" si="15"/>
        <v>VA</v>
      </c>
      <c r="B118" t="s">
        <v>146</v>
      </c>
      <c r="C118" t="s">
        <v>96</v>
      </c>
      <c r="D118" s="6">
        <v>1628.6604</v>
      </c>
      <c r="E118" s="6">
        <v>216.04678999999999</v>
      </c>
      <c r="F118" s="5">
        <v>1628.6604</v>
      </c>
      <c r="G118" s="5">
        <v>216.04678999999999</v>
      </c>
      <c r="H118" s="4">
        <f t="shared" si="16"/>
        <v>0</v>
      </c>
    </row>
    <row r="119" spans="1:8" x14ac:dyDescent="0.2">
      <c r="A119" t="str">
        <f t="shared" si="15"/>
        <v>VA</v>
      </c>
      <c r="B119" t="s">
        <v>146</v>
      </c>
      <c r="C119" t="s">
        <v>147</v>
      </c>
      <c r="D119" s="6">
        <v>1663.0326</v>
      </c>
      <c r="E119" s="6">
        <v>220.60639</v>
      </c>
      <c r="F119" s="5">
        <v>1663.0326</v>
      </c>
      <c r="G119" s="5">
        <v>220.60639</v>
      </c>
      <c r="H119" s="4">
        <f t="shared" si="16"/>
        <v>0</v>
      </c>
    </row>
    <row r="120" spans="1:8" x14ac:dyDescent="0.2">
      <c r="A120" t="str">
        <f t="shared" si="15"/>
        <v>VA</v>
      </c>
      <c r="B120" t="s">
        <v>146</v>
      </c>
      <c r="C120" t="s">
        <v>156</v>
      </c>
      <c r="D120" s="6">
        <v>541.53808000000004</v>
      </c>
      <c r="E120" s="6">
        <v>71.836690000000004</v>
      </c>
      <c r="F120" s="5">
        <v>541.53808000000004</v>
      </c>
      <c r="G120" s="5">
        <v>71.836690000000004</v>
      </c>
      <c r="H120" s="4">
        <f t="shared" si="16"/>
        <v>0</v>
      </c>
    </row>
    <row r="121" spans="1:8" x14ac:dyDescent="0.2">
      <c r="A121" t="str">
        <f t="shared" si="15"/>
        <v>VA</v>
      </c>
      <c r="B121" t="s">
        <v>146</v>
      </c>
      <c r="C121" t="s">
        <v>157</v>
      </c>
      <c r="D121" s="6">
        <v>1901.5491999999999</v>
      </c>
      <c r="E121" s="6">
        <v>252.24634</v>
      </c>
      <c r="F121" s="5">
        <v>1901.5491999999999</v>
      </c>
      <c r="G121" s="5">
        <v>252.24634</v>
      </c>
      <c r="H121" s="4">
        <f t="shared" si="16"/>
        <v>0</v>
      </c>
    </row>
    <row r="122" spans="1:8" x14ac:dyDescent="0.2">
      <c r="A122" t="str">
        <f t="shared" si="15"/>
        <v>WV</v>
      </c>
      <c r="B122" t="s">
        <v>126</v>
      </c>
      <c r="C122" t="s">
        <v>110</v>
      </c>
      <c r="D122" s="6">
        <v>691.70933000000002</v>
      </c>
      <c r="E122" s="6">
        <v>86.463670000000008</v>
      </c>
      <c r="F122" s="5">
        <v>0</v>
      </c>
      <c r="G122" s="5">
        <v>0</v>
      </c>
      <c r="H122" s="4">
        <f t="shared" si="16"/>
        <v>1</v>
      </c>
    </row>
    <row r="123" spans="1:8" x14ac:dyDescent="0.2">
      <c r="A123" t="str">
        <f t="shared" si="15"/>
        <v>WV</v>
      </c>
      <c r="B123" t="s">
        <v>126</v>
      </c>
      <c r="C123" t="s">
        <v>139</v>
      </c>
      <c r="D123" s="6">
        <v>1804.7055999999998</v>
      </c>
      <c r="E123" s="6">
        <v>225.58824999999999</v>
      </c>
      <c r="F123" s="5">
        <v>0</v>
      </c>
      <c r="G123" s="5">
        <v>0</v>
      </c>
      <c r="H123" s="4">
        <f t="shared" si="16"/>
        <v>1</v>
      </c>
    </row>
    <row r="124" spans="1:8" x14ac:dyDescent="0.2">
      <c r="A124" t="str">
        <f t="shared" si="15"/>
        <v>WV</v>
      </c>
      <c r="B124" t="s">
        <v>106</v>
      </c>
      <c r="C124" t="s">
        <v>107</v>
      </c>
      <c r="D124" s="6">
        <v>3226.2718999999997</v>
      </c>
      <c r="E124" s="6">
        <v>403.28399000000002</v>
      </c>
      <c r="F124" s="5">
        <v>0</v>
      </c>
      <c r="G124" s="5">
        <v>0</v>
      </c>
      <c r="H124" s="4">
        <f t="shared" si="16"/>
        <v>1</v>
      </c>
    </row>
    <row r="125" spans="1:8" x14ac:dyDescent="0.2">
      <c r="A125" t="str">
        <f t="shared" si="15"/>
        <v>WV</v>
      </c>
      <c r="B125" t="s">
        <v>140</v>
      </c>
      <c r="C125" t="s">
        <v>109</v>
      </c>
      <c r="D125" s="6">
        <v>40606.339</v>
      </c>
      <c r="E125" s="6">
        <v>5075.7920000000004</v>
      </c>
      <c r="F125" s="5">
        <v>40606.339</v>
      </c>
      <c r="G125" s="5">
        <v>5075.7920000000004</v>
      </c>
      <c r="H125" s="4">
        <f t="shared" si="16"/>
        <v>0</v>
      </c>
    </row>
    <row r="126" spans="1:8" x14ac:dyDescent="0.2">
      <c r="A126" t="str">
        <f t="shared" si="15"/>
        <v>WV</v>
      </c>
      <c r="B126" t="s">
        <v>140</v>
      </c>
      <c r="C126" t="s">
        <v>104</v>
      </c>
      <c r="D126" s="6">
        <v>391.96478999999999</v>
      </c>
      <c r="E126" s="6">
        <v>48.995598999999999</v>
      </c>
      <c r="F126" s="5">
        <v>391.96478999999999</v>
      </c>
      <c r="G126" s="5">
        <v>48.995598999999999</v>
      </c>
      <c r="H126" s="4">
        <f t="shared" si="16"/>
        <v>0</v>
      </c>
    </row>
    <row r="127" spans="1:8" x14ac:dyDescent="0.2">
      <c r="A127" t="str">
        <f t="shared" si="15"/>
        <v>WV</v>
      </c>
      <c r="B127" t="s">
        <v>108</v>
      </c>
      <c r="C127" t="s">
        <v>105</v>
      </c>
      <c r="D127" s="6">
        <v>7948.8909999999996</v>
      </c>
      <c r="E127" s="6">
        <v>993.6114</v>
      </c>
      <c r="F127" s="5">
        <v>0</v>
      </c>
      <c r="G127" s="5">
        <v>0</v>
      </c>
      <c r="H127" s="4">
        <f t="shared" si="16"/>
        <v>1</v>
      </c>
    </row>
    <row r="128" spans="1:8" x14ac:dyDescent="0.2">
      <c r="A128" t="str">
        <f t="shared" si="15"/>
        <v>WV</v>
      </c>
      <c r="B128" t="s">
        <v>142</v>
      </c>
      <c r="C128" t="s">
        <v>3</v>
      </c>
      <c r="D128" s="6">
        <v>4641.7687999999998</v>
      </c>
      <c r="E128" s="6">
        <v>580.22109999999998</v>
      </c>
      <c r="F128" s="5">
        <v>696.26529000000005</v>
      </c>
      <c r="G128" s="5">
        <v>87.033160000000009</v>
      </c>
      <c r="H128" s="4">
        <f t="shared" si="16"/>
        <v>0.8500000064630534</v>
      </c>
    </row>
    <row r="129" spans="1:8" x14ac:dyDescent="0.2">
      <c r="A129" t="str">
        <f t="shared" si="15"/>
        <v>WV</v>
      </c>
      <c r="B129" t="s">
        <v>142</v>
      </c>
      <c r="C129" t="s">
        <v>105</v>
      </c>
      <c r="D129" s="6">
        <v>3296.4539</v>
      </c>
      <c r="E129" s="6">
        <v>412.05674999999997</v>
      </c>
      <c r="F129" s="5">
        <v>494.46807999999999</v>
      </c>
      <c r="G129" s="5">
        <v>61.808509999999998</v>
      </c>
      <c r="H129" s="4">
        <f t="shared" si="16"/>
        <v>0.85000000151678134</v>
      </c>
    </row>
    <row r="130" spans="1:8" x14ac:dyDescent="0.2">
      <c r="A130" t="str">
        <f t="shared" si="15"/>
        <v>WV</v>
      </c>
      <c r="B130" t="s">
        <v>142</v>
      </c>
      <c r="C130" t="s">
        <v>17</v>
      </c>
      <c r="D130" s="6">
        <v>144.1233</v>
      </c>
      <c r="E130" s="6">
        <v>18.015412000000001</v>
      </c>
      <c r="F130" s="5">
        <v>21.618499999999997</v>
      </c>
      <c r="G130" s="5">
        <v>2.7023123999999998</v>
      </c>
      <c r="H130" s="4">
        <f t="shared" si="16"/>
        <v>0.84999996530748323</v>
      </c>
    </row>
  </sheetData>
  <sortState xmlns:xlrd2="http://schemas.microsoft.com/office/spreadsheetml/2017/richdata2" ref="B2:H130">
    <sortCondition ref="B2:B1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CSO 2019 reduction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Thynge</dc:creator>
  <cp:lastModifiedBy>Gary Shenk</cp:lastModifiedBy>
  <dcterms:created xsi:type="dcterms:W3CDTF">2015-08-12T17:24:42Z</dcterms:created>
  <dcterms:modified xsi:type="dcterms:W3CDTF">2020-08-26T15:33:16Z</dcterms:modified>
</cp:coreProperties>
</file>