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P:\Clients\NAVFAC\SDWA CWA IDIQ 2014\55195 CBP Support 2018\03 Working\Task E - BMP Datacall\E.3 - BMP Datacall Release\Templates\DC\Army\ANC - Soldiers' and Airmen's HNC\"/>
    </mc:Choice>
  </mc:AlternateContent>
  <xr:revisionPtr revIDLastSave="0" documentId="10_ncr:100000_{7EF3CC3F-7585-4FEC-BB7B-B49668670234}" xr6:coauthVersionLast="31" xr6:coauthVersionMax="31" xr10:uidLastSave="{00000000-0000-0000-0000-000000000000}"/>
  <workbookProtection lockStructure="1"/>
  <bookViews>
    <workbookView xWindow="0" yWindow="120" windowWidth="25200" windowHeight="11640" tabRatio="750" xr2:uid="{00000000-000D-0000-FFFF-FFFF00000000}"/>
  </bookViews>
  <sheets>
    <sheet name="CBP Instructions" sheetId="26" r:id="rId1"/>
    <sheet name="Planned and Progress BMPs" sheetId="30" r:id="rId2"/>
    <sheet name="Historical Comparison" sheetId="29" state="hidden" r:id="rId3"/>
    <sheet name="(H) Value Validation" sheetId="24" state="hidden" r:id="rId4"/>
    <sheet name="Historical BMP Records" sheetId="25" r:id="rId5"/>
    <sheet name="Reference" sheetId="22" r:id="rId6"/>
    <sheet name="Sites" sheetId="28" state="hidden" r:id="rId7"/>
  </sheets>
  <externalReferences>
    <externalReference r:id="rId8"/>
    <externalReference r:id="rId9"/>
  </externalReferences>
  <definedNames>
    <definedName name="_FYEnd">'(H) Value Validation'!$B$9</definedName>
    <definedName name="_FYStart">'(H) Value Validation'!$B$8</definedName>
    <definedName name="All_BMPStatus">'(H) Value Validation'!$N$3:$N$8</definedName>
    <definedName name="DC_BMPCode" localSheetId="2">Reference!#REF!</definedName>
    <definedName name="DC_BMPCode" localSheetId="1">Reference!#REF!</definedName>
    <definedName name="DC_BMPCode">Reference!#REF!</definedName>
    <definedName name="DC_BMPGroup">Reference!$A$14:$A$26</definedName>
    <definedName name="DC_BMPName">Reference!$A$30:$A$48</definedName>
    <definedName name="DC_BMPType" localSheetId="2">OFFSET(Reference!$A$29, MATCH('Historical Comparison'!$Z1, Reference!$A$29:$A$48, 0)-1, 1, COUNTIF(Reference!$A$29:$A$48, 'Historical Comparison'!$Z1), 1)</definedName>
    <definedName name="DC_BMPType" localSheetId="1">OFFSET(Reference!$A$29, MATCH('Planned and Progress BMPs'!$Z1, Reference!$A$29:$A$48, 0)-1, 1, COUNTIF(Reference!$A$29:$A$48, 'Planned and Progress BMPs'!$Z1), 1)</definedName>
    <definedName name="DC_BMPType">OFFSET(Reference!$A$29, MATCH('Historical BMP Records'!$Z1, Reference!$A$29:$A$48, 0)-1, 1, COUNTIF(Reference!$A$29:$A$48, 'Historical BMP Records'!$Z1), 1)</definedName>
    <definedName name="DC_ConPurp">Reference!$A$98:$A$102</definedName>
    <definedName name="DC_FacName">Reference!$A$5:$A$11</definedName>
    <definedName name="DC_HistBMPStatus">Reference!$A$143:$A$144</definedName>
    <definedName name="DC_InspStatus">Reference!$A$110:$A$112</definedName>
    <definedName name="DC_NEIENBMPType">Reference!$A$51:$A$89</definedName>
    <definedName name="DC_OnOff">Reference!$A$92:$A$94</definedName>
    <definedName name="DC_PrevSub">Reference!$A$120:$A$122</definedName>
    <definedName name="DC_PriorBMP">Reference!$A$105:$A$107</definedName>
    <definedName name="DC_ReInsStatus">Reference!$A$115:$A$117</definedName>
    <definedName name="DC_Underdrain">Reference!$A$147:$A$149</definedName>
    <definedName name="FundingSource">'[1]Pick lists'!$R$4:$R$6</definedName>
    <definedName name="h">'[2](H) Value Validation'!$G$2</definedName>
    <definedName name="ProjectCategory">'[1]Pick lists'!$A$5:$A$43</definedName>
    <definedName name="Val_DateMax">'(H) Value Validation'!$D$3</definedName>
    <definedName name="Val_DateMin">'(H) Value Validation'!$D$2</definedName>
    <definedName name="Val_FIPSMax">'(H) Value Validation'!$L$3</definedName>
    <definedName name="Val_FIPSMin">'(H) Value Validation'!$L$2</definedName>
    <definedName name="Val_HUC10Max">'(H) Value Validation'!$J$3</definedName>
    <definedName name="Val_HUC10Min">'(H) Value Validation'!$J$2</definedName>
    <definedName name="Val_HUC12Max">'(H) Value Validation'!$K$3</definedName>
    <definedName name="Val_HUC12Min">'(H) Value Validation'!$K$2</definedName>
    <definedName name="Val_HUC8Max">'(H) Value Validation'!$I$3</definedName>
    <definedName name="Val_HUC8Min">'(H) Value Validation'!$I$2</definedName>
    <definedName name="Val_InspExp">'(H) Value Validation'!$B$10</definedName>
    <definedName name="Val_InspInit">'(H) Value Validation'!$B$11</definedName>
    <definedName name="Val_LatMax">'(H) Value Validation'!$G$3</definedName>
    <definedName name="Val_LatMin">'(H) Value Validation'!$G$2</definedName>
    <definedName name="Val_LongMax">'(H) Value Validation'!$H$3</definedName>
    <definedName name="Val_LongMin">'(H) Value Validation'!$H$2</definedName>
    <definedName name="Val_PhoneMax">'(H) Value Validation'!$C$3</definedName>
    <definedName name="Val_PhoneMin">'(H) Value Validation'!$C$2</definedName>
    <definedName name="Val_YearMax">'(H) Value Validation'!$E$3</definedName>
    <definedName name="Val_YearMin">'(H) Value Validation'!$E$2</definedName>
    <definedName name="Val_ZipMax">'(H) Value Validation'!$B$3</definedName>
    <definedName name="Val_ZipMin">'(H) Value Validation'!$B$2</definedName>
  </definedNames>
  <calcPr calcId="179017"/>
  <fileRecoveryPr autoRecover="0"/>
</workbook>
</file>

<file path=xl/calcChain.xml><?xml version="1.0" encoding="utf-8"?>
<calcChain xmlns="http://schemas.openxmlformats.org/spreadsheetml/2006/main">
  <c r="D31" i="22" l="1"/>
  <c r="D32" i="22"/>
  <c r="D33" i="22"/>
  <c r="D34" i="22"/>
  <c r="D35" i="22"/>
  <c r="D36" i="22"/>
  <c r="D37" i="22"/>
  <c r="D38" i="22"/>
  <c r="D39" i="22"/>
  <c r="D40" i="22"/>
  <c r="D41" i="22"/>
  <c r="D42" i="22"/>
  <c r="D43" i="22"/>
  <c r="D44" i="22"/>
  <c r="D45" i="22"/>
  <c r="D46" i="22"/>
  <c r="D47" i="22"/>
  <c r="D48" i="22"/>
  <c r="D30" i="22"/>
  <c r="I2" i="25" l="1"/>
  <c r="I3" i="25"/>
  <c r="I4" i="25"/>
  <c r="I5" i="25"/>
  <c r="I6" i="25"/>
  <c r="I7" i="25"/>
  <c r="I8" i="25"/>
  <c r="I9" i="25"/>
  <c r="I10" i="25"/>
  <c r="I11" i="25"/>
  <c r="I12" i="25"/>
  <c r="I13" i="25"/>
  <c r="I14" i="25"/>
  <c r="I15" i="25"/>
  <c r="I16" i="25"/>
  <c r="I17" i="25"/>
  <c r="I18" i="25"/>
  <c r="I19" i="25"/>
  <c r="I20" i="25"/>
  <c r="I21" i="25"/>
  <c r="I22" i="25"/>
  <c r="I23" i="25"/>
  <c r="I24" i="25"/>
  <c r="I25" i="25"/>
  <c r="I26" i="25"/>
  <c r="I27" i="25"/>
  <c r="I28" i="25"/>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58"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87" i="25"/>
  <c r="I88" i="25"/>
  <c r="I89" i="25"/>
  <c r="I90" i="25"/>
  <c r="I91" i="25"/>
  <c r="I92" i="25"/>
  <c r="I93" i="25"/>
  <c r="I94" i="25"/>
  <c r="I95" i="25"/>
  <c r="I96" i="25"/>
  <c r="I97" i="25"/>
  <c r="I98" i="25"/>
  <c r="I99" i="25"/>
  <c r="I100" i="25"/>
  <c r="I101" i="25"/>
  <c r="I102" i="25"/>
  <c r="I103" i="25"/>
  <c r="I104" i="25"/>
  <c r="I105" i="25"/>
  <c r="I106" i="25"/>
  <c r="I107" i="25"/>
  <c r="I108" i="25"/>
  <c r="I109" i="25"/>
  <c r="I110" i="25"/>
  <c r="I111" i="25"/>
  <c r="I112" i="25"/>
  <c r="I113" i="25"/>
  <c r="I114" i="25"/>
  <c r="I115" i="25"/>
  <c r="I116" i="25"/>
  <c r="I117" i="25"/>
  <c r="I118" i="25"/>
  <c r="I119" i="25"/>
  <c r="I120" i="25"/>
  <c r="I121" i="25"/>
  <c r="I122" i="25"/>
  <c r="I123" i="25"/>
  <c r="I124" i="25"/>
  <c r="I125" i="25"/>
  <c r="I126" i="25"/>
  <c r="I127" i="25"/>
  <c r="I128" i="25"/>
  <c r="I129" i="25"/>
  <c r="I130" i="25"/>
  <c r="I131" i="25"/>
  <c r="I132" i="25"/>
  <c r="I133" i="25"/>
  <c r="I134" i="25"/>
  <c r="I135" i="25"/>
  <c r="I136" i="25"/>
  <c r="I137" i="25"/>
  <c r="I138" i="25"/>
  <c r="I139" i="25"/>
  <c r="I140" i="25"/>
  <c r="I141" i="25"/>
  <c r="I142" i="25"/>
  <c r="I143" i="25"/>
  <c r="I144" i="25"/>
  <c r="I145" i="25"/>
  <c r="I146" i="25"/>
  <c r="I147" i="25"/>
  <c r="I148" i="25"/>
  <c r="I149" i="25"/>
  <c r="I150" i="25"/>
  <c r="I151" i="25"/>
  <c r="I152" i="25"/>
  <c r="I153" i="25"/>
  <c r="I154" i="25"/>
  <c r="I155" i="25"/>
  <c r="I156" i="25"/>
  <c r="I157" i="25"/>
  <c r="I158" i="25"/>
  <c r="I159" i="25"/>
  <c r="I160" i="25"/>
  <c r="I161" i="25"/>
  <c r="I162" i="25"/>
  <c r="I163" i="25"/>
  <c r="I164" i="25"/>
  <c r="I165" i="25"/>
  <c r="I166" i="25"/>
  <c r="I167" i="25"/>
  <c r="I168" i="25"/>
  <c r="I169" i="25"/>
  <c r="I170" i="25"/>
  <c r="I171" i="25"/>
  <c r="I172" i="25"/>
  <c r="I173" i="25"/>
  <c r="K2" i="25"/>
  <c r="K3" i="25"/>
  <c r="K4" i="25"/>
  <c r="K5" i="25"/>
  <c r="K6" i="25"/>
  <c r="K7" i="25"/>
  <c r="K8" i="25"/>
  <c r="K9" i="25"/>
  <c r="K10" i="25"/>
  <c r="K11" i="25"/>
  <c r="K12" i="25"/>
  <c r="K13" i="25"/>
  <c r="K14" i="25"/>
  <c r="K15" i="25"/>
  <c r="K16" i="25"/>
  <c r="K17" i="25"/>
  <c r="K18" i="25"/>
  <c r="K19" i="25"/>
  <c r="K20" i="25"/>
  <c r="K21" i="25"/>
  <c r="K22" i="25"/>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K52" i="25"/>
  <c r="K53" i="25"/>
  <c r="K54" i="25"/>
  <c r="K55" i="25"/>
  <c r="K56" i="25"/>
  <c r="K57" i="25"/>
  <c r="K58" i="25"/>
  <c r="K59" i="25"/>
  <c r="K60" i="25"/>
  <c r="K61" i="25"/>
  <c r="K62" i="25"/>
  <c r="K63" i="25"/>
  <c r="K64" i="25"/>
  <c r="K65"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K115" i="25"/>
  <c r="K116" i="25"/>
  <c r="K117" i="25"/>
  <c r="K118" i="25"/>
  <c r="K119" i="25"/>
  <c r="K120" i="25"/>
  <c r="K121" i="25"/>
  <c r="K122" i="25"/>
  <c r="K123" i="25"/>
  <c r="K124" i="25"/>
  <c r="K125" i="25"/>
  <c r="K126" i="25"/>
  <c r="K127" i="25"/>
  <c r="K128" i="25"/>
  <c r="K129" i="25"/>
  <c r="K130" i="25"/>
  <c r="K131" i="25"/>
  <c r="K132" i="25"/>
  <c r="K133" i="25"/>
  <c r="K134" i="25"/>
  <c r="K135" i="25"/>
  <c r="K136" i="25"/>
  <c r="K137" i="25"/>
  <c r="K138" i="25"/>
  <c r="K139" i="25"/>
  <c r="K140" i="25"/>
  <c r="K141" i="25"/>
  <c r="K142" i="25"/>
  <c r="K143" i="25"/>
  <c r="K144" i="25"/>
  <c r="K145" i="25"/>
  <c r="K146" i="25"/>
  <c r="K147" i="25"/>
  <c r="K148" i="25"/>
  <c r="K149" i="25"/>
  <c r="K150" i="25"/>
  <c r="K151" i="25"/>
  <c r="K152" i="25"/>
  <c r="K153" i="25"/>
  <c r="K154" i="25"/>
  <c r="K155" i="25"/>
  <c r="K156" i="25"/>
  <c r="K157" i="25"/>
  <c r="K158" i="25"/>
  <c r="K159" i="25"/>
  <c r="K160" i="25"/>
  <c r="K161" i="25"/>
  <c r="K162" i="25"/>
  <c r="K163" i="25"/>
  <c r="K164" i="25"/>
  <c r="K165" i="25"/>
  <c r="K166" i="25"/>
  <c r="K167" i="25"/>
  <c r="K168" i="25"/>
  <c r="K169" i="25"/>
  <c r="K170" i="25"/>
  <c r="K171" i="25"/>
  <c r="K172" i="25"/>
  <c r="K173" i="25"/>
  <c r="L2" i="25"/>
  <c r="L3" i="25"/>
  <c r="L4" i="25"/>
  <c r="L5" i="25"/>
  <c r="L6" i="25"/>
  <c r="L7" i="25"/>
  <c r="L8" i="25"/>
  <c r="L9" i="25"/>
  <c r="L10" i="25"/>
  <c r="L11" i="25"/>
  <c r="L12" i="25"/>
  <c r="L13" i="25"/>
  <c r="L14" i="25"/>
  <c r="L15" i="25"/>
  <c r="L16" i="25"/>
  <c r="L17" i="25"/>
  <c r="L18" i="25"/>
  <c r="L19" i="25"/>
  <c r="L20" i="25"/>
  <c r="L21" i="25"/>
  <c r="L22" i="25"/>
  <c r="L23" i="25"/>
  <c r="L24" i="25"/>
  <c r="L25" i="25"/>
  <c r="L26" i="25"/>
  <c r="L27" i="25"/>
  <c r="L28" i="25"/>
  <c r="L29" i="25"/>
  <c r="L30" i="25"/>
  <c r="L31" i="25"/>
  <c r="L32" i="25"/>
  <c r="L33" i="25"/>
  <c r="L34" i="25"/>
  <c r="L35" i="25"/>
  <c r="L36" i="25"/>
  <c r="L37" i="25"/>
  <c r="L38" i="25"/>
  <c r="L39" i="25"/>
  <c r="L40" i="25"/>
  <c r="L41" i="25"/>
  <c r="L42" i="25"/>
  <c r="L43" i="25"/>
  <c r="L44" i="25"/>
  <c r="L45" i="25"/>
  <c r="L46" i="25"/>
  <c r="L47" i="25"/>
  <c r="L48" i="25"/>
  <c r="L49" i="25"/>
  <c r="L50" i="25"/>
  <c r="L51" i="25"/>
  <c r="L52" i="25"/>
  <c r="L53" i="25"/>
  <c r="L54" i="25"/>
  <c r="L55" i="25"/>
  <c r="L56" i="25"/>
  <c r="L57" i="25"/>
  <c r="L58" i="25"/>
  <c r="L59" i="25"/>
  <c r="L60" i="25"/>
  <c r="L61" i="25"/>
  <c r="L62" i="25"/>
  <c r="L63" i="25"/>
  <c r="L64" i="25"/>
  <c r="L6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L115" i="25"/>
  <c r="L116" i="25"/>
  <c r="L117" i="25"/>
  <c r="L118" i="25"/>
  <c r="L119" i="25"/>
  <c r="L120" i="25"/>
  <c r="L121" i="25"/>
  <c r="L122" i="25"/>
  <c r="L123" i="25"/>
  <c r="L124" i="25"/>
  <c r="L125" i="25"/>
  <c r="L126" i="25"/>
  <c r="L127" i="25"/>
  <c r="L128" i="25"/>
  <c r="L129" i="25"/>
  <c r="L130" i="25"/>
  <c r="L131" i="25"/>
  <c r="L132" i="25"/>
  <c r="L133" i="25"/>
  <c r="L134" i="25"/>
  <c r="L135" i="25"/>
  <c r="L136" i="25"/>
  <c r="L137" i="25"/>
  <c r="L138" i="25"/>
  <c r="L139" i="25"/>
  <c r="L140" i="25"/>
  <c r="L141" i="25"/>
  <c r="L142" i="25"/>
  <c r="L143" i="25"/>
  <c r="L144" i="25"/>
  <c r="L145" i="25"/>
  <c r="L146" i="25"/>
  <c r="L147" i="25"/>
  <c r="L148" i="25"/>
  <c r="L149" i="25"/>
  <c r="L150" i="25"/>
  <c r="L151" i="25"/>
  <c r="L152" i="25"/>
  <c r="L153" i="25"/>
  <c r="L154" i="25"/>
  <c r="L155" i="25"/>
  <c r="L156" i="25"/>
  <c r="L157" i="25"/>
  <c r="L158" i="25"/>
  <c r="L159" i="25"/>
  <c r="L160" i="25"/>
  <c r="L161" i="25"/>
  <c r="L162" i="25"/>
  <c r="L163" i="25"/>
  <c r="L164" i="25"/>
  <c r="L165" i="25"/>
  <c r="L166" i="25"/>
  <c r="L167" i="25"/>
  <c r="L168" i="25"/>
  <c r="L169" i="25"/>
  <c r="L170" i="25"/>
  <c r="L171" i="25"/>
  <c r="L172" i="25"/>
  <c r="L173" i="25"/>
  <c r="M2" i="25"/>
  <c r="M3" i="25"/>
  <c r="M4" i="25"/>
  <c r="M5" i="25"/>
  <c r="M6" i="25"/>
  <c r="M7" i="25"/>
  <c r="M8" i="25"/>
  <c r="M9" i="25"/>
  <c r="M10" i="25"/>
  <c r="M11" i="25"/>
  <c r="M12" i="25"/>
  <c r="M13" i="25"/>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6" i="25"/>
  <c r="M97" i="25"/>
  <c r="M98" i="25"/>
  <c r="M99" i="25"/>
  <c r="M100" i="25"/>
  <c r="M101" i="25"/>
  <c r="M102" i="25"/>
  <c r="M103" i="25"/>
  <c r="M104" i="25"/>
  <c r="M105" i="25"/>
  <c r="M106" i="25"/>
  <c r="M107" i="25"/>
  <c r="M108" i="25"/>
  <c r="M109" i="25"/>
  <c r="M110" i="25"/>
  <c r="M111" i="25"/>
  <c r="M112" i="25"/>
  <c r="M113" i="25"/>
  <c r="M114" i="25"/>
  <c r="M115" i="25"/>
  <c r="M116" i="25"/>
  <c r="M117" i="25"/>
  <c r="M118" i="25"/>
  <c r="M119" i="25"/>
  <c r="M120" i="25"/>
  <c r="M121" i="25"/>
  <c r="M122" i="25"/>
  <c r="M123" i="25"/>
  <c r="M124" i="25"/>
  <c r="M125" i="25"/>
  <c r="M126" i="25"/>
  <c r="M127" i="25"/>
  <c r="M128" i="25"/>
  <c r="M129" i="25"/>
  <c r="M130" i="25"/>
  <c r="M131" i="25"/>
  <c r="M132" i="25"/>
  <c r="M133" i="25"/>
  <c r="M134" i="25"/>
  <c r="M135" i="25"/>
  <c r="M136" i="25"/>
  <c r="M137" i="25"/>
  <c r="M138" i="25"/>
  <c r="M139" i="25"/>
  <c r="M140" i="25"/>
  <c r="M141" i="25"/>
  <c r="M142" i="25"/>
  <c r="M143" i="25"/>
  <c r="M144" i="25"/>
  <c r="M145" i="25"/>
  <c r="M146" i="25"/>
  <c r="M147" i="25"/>
  <c r="M148" i="25"/>
  <c r="M149" i="25"/>
  <c r="M150" i="25"/>
  <c r="M151" i="25"/>
  <c r="M152" i="25"/>
  <c r="M153" i="25"/>
  <c r="M154" i="25"/>
  <c r="M155" i="25"/>
  <c r="M156" i="25"/>
  <c r="M157" i="25"/>
  <c r="M158" i="25"/>
  <c r="M159" i="25"/>
  <c r="M160" i="25"/>
  <c r="M161" i="25"/>
  <c r="M162" i="25"/>
  <c r="M163" i="25"/>
  <c r="M164" i="25"/>
  <c r="M165" i="25"/>
  <c r="M166" i="25"/>
  <c r="M167" i="25"/>
  <c r="M168" i="25"/>
  <c r="M169" i="25"/>
  <c r="M170" i="25"/>
  <c r="M171" i="25"/>
  <c r="M172" i="25"/>
  <c r="M173" i="25"/>
  <c r="N2" i="25"/>
  <c r="N3" i="25"/>
  <c r="N4" i="25"/>
  <c r="N5" i="25"/>
  <c r="N6" i="25"/>
  <c r="N7" i="25"/>
  <c r="N8" i="25"/>
  <c r="N9" i="25"/>
  <c r="N10" i="25"/>
  <c r="N11" i="25"/>
  <c r="N12" i="25"/>
  <c r="N13" i="25"/>
  <c r="N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66" i="25"/>
  <c r="N67" i="25"/>
  <c r="N68" i="25"/>
  <c r="N69" i="25"/>
  <c r="N70" i="25"/>
  <c r="N71" i="25"/>
  <c r="N72" i="25"/>
  <c r="N73" i="25"/>
  <c r="N74" i="25"/>
  <c r="N75" i="25"/>
  <c r="N76" i="25"/>
  <c r="N77" i="25"/>
  <c r="N78" i="25"/>
  <c r="N79" i="25"/>
  <c r="N80" i="25"/>
  <c r="N81" i="25"/>
  <c r="N82" i="25"/>
  <c r="N83" i="25"/>
  <c r="N84" i="25"/>
  <c r="N85" i="25"/>
  <c r="N86" i="25"/>
  <c r="N87" i="25"/>
  <c r="N88" i="25"/>
  <c r="N89" i="25"/>
  <c r="N90" i="25"/>
  <c r="N91" i="25"/>
  <c r="N92" i="25"/>
  <c r="N93" i="25"/>
  <c r="N94" i="25"/>
  <c r="N95" i="25"/>
  <c r="N96" i="25"/>
  <c r="N97" i="25"/>
  <c r="N98" i="25"/>
  <c r="N99" i="25"/>
  <c r="N100" i="25"/>
  <c r="N101" i="25"/>
  <c r="N102" i="25"/>
  <c r="N103" i="25"/>
  <c r="N104" i="25"/>
  <c r="N105" i="25"/>
  <c r="N106" i="25"/>
  <c r="N107" i="25"/>
  <c r="N108" i="25"/>
  <c r="N109" i="25"/>
  <c r="N110" i="25"/>
  <c r="N111" i="25"/>
  <c r="N112" i="25"/>
  <c r="N113" i="25"/>
  <c r="N114" i="25"/>
  <c r="N115" i="25"/>
  <c r="N116" i="25"/>
  <c r="N117" i="25"/>
  <c r="N118" i="25"/>
  <c r="N119" i="25"/>
  <c r="N120" i="25"/>
  <c r="N121" i="25"/>
  <c r="N122" i="25"/>
  <c r="N123" i="25"/>
  <c r="N124" i="25"/>
  <c r="N125" i="25"/>
  <c r="N126" i="25"/>
  <c r="N127" i="25"/>
  <c r="N128" i="25"/>
  <c r="N129" i="25"/>
  <c r="N130" i="25"/>
  <c r="N131" i="25"/>
  <c r="N132" i="25"/>
  <c r="N133" i="25"/>
  <c r="N134" i="25"/>
  <c r="N135" i="25"/>
  <c r="N136" i="25"/>
  <c r="N137" i="25"/>
  <c r="N138" i="25"/>
  <c r="N139" i="25"/>
  <c r="N140" i="25"/>
  <c r="N141" i="25"/>
  <c r="N142" i="25"/>
  <c r="N143" i="25"/>
  <c r="N144" i="25"/>
  <c r="N145" i="25"/>
  <c r="N146" i="25"/>
  <c r="N147" i="25"/>
  <c r="N148" i="25"/>
  <c r="N149" i="25"/>
  <c r="N150" i="25"/>
  <c r="N151" i="25"/>
  <c r="N152" i="25"/>
  <c r="N153" i="25"/>
  <c r="N154" i="25"/>
  <c r="N155" i="25"/>
  <c r="N156" i="25"/>
  <c r="N157" i="25"/>
  <c r="N158" i="25"/>
  <c r="N159" i="25"/>
  <c r="N160" i="25"/>
  <c r="N161" i="25"/>
  <c r="N162" i="25"/>
  <c r="N163" i="25"/>
  <c r="N164" i="25"/>
  <c r="N165" i="25"/>
  <c r="N166" i="25"/>
  <c r="N167" i="25"/>
  <c r="N168" i="25"/>
  <c r="N169" i="25"/>
  <c r="N170" i="25"/>
  <c r="N171" i="25"/>
  <c r="N172" i="25"/>
  <c r="N173" i="25"/>
  <c r="AR2" i="25"/>
  <c r="AR3" i="25"/>
  <c r="AR4" i="25"/>
  <c r="AR5" i="25"/>
  <c r="AR6" i="25"/>
  <c r="AR7" i="25"/>
  <c r="AR8" i="25"/>
  <c r="AR9" i="25"/>
  <c r="AR10" i="25"/>
  <c r="AR11" i="25"/>
  <c r="AR12" i="25"/>
  <c r="AR13" i="25"/>
  <c r="AR14" i="25"/>
  <c r="AR15" i="25"/>
  <c r="AR16" i="25"/>
  <c r="AR17" i="25"/>
  <c r="AR18" i="25"/>
  <c r="AR19" i="25"/>
  <c r="AR20" i="25"/>
  <c r="AR21" i="25"/>
  <c r="AR22" i="25"/>
  <c r="AR23" i="25"/>
  <c r="AR24" i="25"/>
  <c r="AR25" i="25"/>
  <c r="AR26" i="25"/>
  <c r="AR27" i="25"/>
  <c r="AR28" i="25"/>
  <c r="AR29" i="25"/>
  <c r="AR30" i="25"/>
  <c r="AR31" i="25"/>
  <c r="AR32" i="25"/>
  <c r="AR33" i="25"/>
  <c r="AR34" i="25"/>
  <c r="AR35" i="25"/>
  <c r="AR36" i="25"/>
  <c r="AR37" i="25"/>
  <c r="AR38" i="25"/>
  <c r="AR39" i="25"/>
  <c r="AR40" i="25"/>
  <c r="AR41" i="25"/>
  <c r="AR42" i="25"/>
  <c r="AR43" i="25"/>
  <c r="AR44" i="25"/>
  <c r="AR45" i="25"/>
  <c r="AR46" i="25"/>
  <c r="AR47" i="25"/>
  <c r="AR48" i="25"/>
  <c r="AR49" i="25"/>
  <c r="AR50" i="25"/>
  <c r="AR51" i="25"/>
  <c r="AR52" i="25"/>
  <c r="AR53" i="25"/>
  <c r="AR54" i="25"/>
  <c r="AR55" i="25"/>
  <c r="AR56" i="25"/>
  <c r="AR57" i="25"/>
  <c r="AR58" i="25"/>
  <c r="AR59" i="25"/>
  <c r="AR60" i="25"/>
  <c r="AR61" i="25"/>
  <c r="AR62" i="25"/>
  <c r="AR63" i="25"/>
  <c r="AR64" i="25"/>
  <c r="AR65" i="25"/>
  <c r="AR66" i="25"/>
  <c r="AR67" i="25"/>
  <c r="AR68" i="25"/>
  <c r="AR69" i="25"/>
  <c r="AR70" i="25"/>
  <c r="AR71" i="25"/>
  <c r="AR72" i="25"/>
  <c r="AR73" i="25"/>
  <c r="AR74" i="25"/>
  <c r="AR75" i="25"/>
  <c r="AR76" i="25"/>
  <c r="AR77" i="25"/>
  <c r="AR78" i="25"/>
  <c r="AR79" i="25"/>
  <c r="AR80" i="25"/>
  <c r="AR81" i="25"/>
  <c r="AR82" i="25"/>
  <c r="AR83" i="25"/>
  <c r="AR84" i="25"/>
  <c r="AR85" i="25"/>
  <c r="AR86" i="25"/>
  <c r="AR87" i="25"/>
  <c r="AR88" i="25"/>
  <c r="AR89" i="25"/>
  <c r="AR90" i="25"/>
  <c r="AR91" i="25"/>
  <c r="AR92" i="25"/>
  <c r="AR93" i="25"/>
  <c r="AR94" i="25"/>
  <c r="AR95" i="25"/>
  <c r="AR96" i="25"/>
  <c r="AR97" i="25"/>
  <c r="AR98" i="25"/>
  <c r="AR99" i="25"/>
  <c r="AR100" i="25"/>
  <c r="AR101" i="25"/>
  <c r="AR102" i="25"/>
  <c r="AR103" i="25"/>
  <c r="AR104" i="25"/>
  <c r="AR105" i="25"/>
  <c r="AR106" i="25"/>
  <c r="AR107" i="25"/>
  <c r="AR108" i="25"/>
  <c r="AR109" i="25"/>
  <c r="AR110" i="25"/>
  <c r="AR111" i="25"/>
  <c r="AR112" i="25"/>
  <c r="AR113" i="25"/>
  <c r="AR114" i="25"/>
  <c r="AR115" i="25"/>
  <c r="AR116" i="25"/>
  <c r="AR117" i="25"/>
  <c r="AR118" i="25"/>
  <c r="AR119" i="25"/>
  <c r="AR120" i="25"/>
  <c r="AR121" i="25"/>
  <c r="AR122" i="25"/>
  <c r="AR123" i="25"/>
  <c r="AR124" i="25"/>
  <c r="AR125" i="25"/>
  <c r="AR126" i="25"/>
  <c r="AR127" i="25"/>
  <c r="AR128" i="25"/>
  <c r="AR129" i="25"/>
  <c r="AR130" i="25"/>
  <c r="AR131" i="25"/>
  <c r="AR132" i="25"/>
  <c r="AR133" i="25"/>
  <c r="AR134" i="25"/>
  <c r="AR135" i="25"/>
  <c r="AR136" i="25"/>
  <c r="AR137" i="25"/>
  <c r="AR138" i="25"/>
  <c r="AR139" i="25"/>
  <c r="AR140" i="25"/>
  <c r="AR141" i="25"/>
  <c r="AR142" i="25"/>
  <c r="AR143" i="25"/>
  <c r="AR144" i="25"/>
  <c r="AR145" i="25"/>
  <c r="AR146" i="25"/>
  <c r="AR147" i="25"/>
  <c r="AR148" i="25"/>
  <c r="AR149" i="25"/>
  <c r="AR150" i="25"/>
  <c r="AR151" i="25"/>
  <c r="AR152" i="25"/>
  <c r="AR153" i="25"/>
  <c r="AR154" i="25"/>
  <c r="AR155" i="25"/>
  <c r="AR156" i="25"/>
  <c r="AR157" i="25"/>
  <c r="AR158" i="25"/>
  <c r="AR159" i="25"/>
  <c r="AR160" i="25"/>
  <c r="AR161" i="25"/>
  <c r="AR162" i="25"/>
  <c r="AR163" i="25"/>
  <c r="AR164" i="25"/>
  <c r="AR165" i="25"/>
  <c r="AR166" i="25"/>
  <c r="AR167" i="25"/>
  <c r="AR168" i="25"/>
  <c r="AR169" i="25"/>
  <c r="AR170" i="25"/>
  <c r="AR171" i="25"/>
  <c r="AR172" i="25"/>
  <c r="AR173" i="25"/>
  <c r="AU2" i="25"/>
  <c r="AU3" i="25"/>
  <c r="AU4" i="25"/>
  <c r="AU5" i="25"/>
  <c r="AU6" i="25"/>
  <c r="AU7" i="25"/>
  <c r="AU8" i="25"/>
  <c r="AU9" i="25"/>
  <c r="AU10" i="25"/>
  <c r="AU11" i="25"/>
  <c r="AU12" i="25"/>
  <c r="AU13" i="25"/>
  <c r="AU14" i="25"/>
  <c r="AU15" i="25"/>
  <c r="AU16" i="25"/>
  <c r="AU17" i="25"/>
  <c r="AU18" i="25"/>
  <c r="AU19" i="25"/>
  <c r="AU20" i="25"/>
  <c r="AU21" i="25"/>
  <c r="AU22" i="25"/>
  <c r="AU23" i="25"/>
  <c r="AU24" i="25"/>
  <c r="AU25" i="25"/>
  <c r="AU26" i="25"/>
  <c r="AU27" i="25"/>
  <c r="AU28" i="25"/>
  <c r="AU29" i="25"/>
  <c r="AU30" i="25"/>
  <c r="AU31" i="25"/>
  <c r="AU32" i="25"/>
  <c r="AU33" i="25"/>
  <c r="AU34" i="25"/>
  <c r="AU35" i="25"/>
  <c r="AU36" i="25"/>
  <c r="AU37" i="25"/>
  <c r="AU38" i="25"/>
  <c r="AU39" i="25"/>
  <c r="AU40" i="25"/>
  <c r="AU41" i="25"/>
  <c r="AU42" i="25"/>
  <c r="AU43" i="25"/>
  <c r="AU44" i="25"/>
  <c r="AU45" i="25"/>
  <c r="AU46" i="25"/>
  <c r="AU47" i="25"/>
  <c r="AU48" i="25"/>
  <c r="AU49" i="25"/>
  <c r="AU50" i="25"/>
  <c r="AU51" i="25"/>
  <c r="AU52" i="25"/>
  <c r="AU53" i="25"/>
  <c r="AU54" i="25"/>
  <c r="AU55" i="25"/>
  <c r="AU56" i="25"/>
  <c r="AU57" i="25"/>
  <c r="AU58" i="25"/>
  <c r="AU59" i="25"/>
  <c r="AU60" i="25"/>
  <c r="AU61" i="25"/>
  <c r="AU62" i="25"/>
  <c r="AU63" i="25"/>
  <c r="AU64" i="25"/>
  <c r="AU65" i="25"/>
  <c r="AU66" i="25"/>
  <c r="AU67" i="25"/>
  <c r="AU68" i="25"/>
  <c r="AU69" i="25"/>
  <c r="AU70" i="25"/>
  <c r="AU71" i="25"/>
  <c r="AU72" i="25"/>
  <c r="AU73" i="25"/>
  <c r="AU74" i="25"/>
  <c r="AU75" i="25"/>
  <c r="AU76" i="25"/>
  <c r="AU77" i="25"/>
  <c r="AU78" i="25"/>
  <c r="AU79" i="25"/>
  <c r="AU80" i="25"/>
  <c r="AU81" i="25"/>
  <c r="AU82" i="25"/>
  <c r="AU83" i="25"/>
  <c r="AU84" i="25"/>
  <c r="AU85" i="25"/>
  <c r="AU86" i="25"/>
  <c r="AU87" i="25"/>
  <c r="AU88" i="25"/>
  <c r="AU89" i="25"/>
  <c r="AU90" i="25"/>
  <c r="AU91" i="25"/>
  <c r="AU92" i="25"/>
  <c r="AU93" i="25"/>
  <c r="AU94" i="25"/>
  <c r="AU95" i="25"/>
  <c r="AU96" i="25"/>
  <c r="AU97" i="25"/>
  <c r="AU98" i="25"/>
  <c r="AU99" i="25"/>
  <c r="AU100" i="25"/>
  <c r="AU101" i="25"/>
  <c r="AU102" i="25"/>
  <c r="AU103" i="25"/>
  <c r="AU104" i="25"/>
  <c r="AU105" i="25"/>
  <c r="AU106" i="25"/>
  <c r="AU107" i="25"/>
  <c r="AU108" i="25"/>
  <c r="AU109" i="25"/>
  <c r="AU110" i="25"/>
  <c r="AU111" i="25"/>
  <c r="AU112" i="25"/>
  <c r="AU113" i="25"/>
  <c r="AU114" i="25"/>
  <c r="AU115" i="25"/>
  <c r="AU116" i="25"/>
  <c r="AU117" i="25"/>
  <c r="AU118" i="25"/>
  <c r="AU119" i="25"/>
  <c r="AU120" i="25"/>
  <c r="AU121" i="25"/>
  <c r="AU122" i="25"/>
  <c r="AU123" i="25"/>
  <c r="AU124" i="25"/>
  <c r="AU125" i="25"/>
  <c r="AU126" i="25"/>
  <c r="AU127" i="25"/>
  <c r="AU128" i="25"/>
  <c r="AU129" i="25"/>
  <c r="AU130" i="25"/>
  <c r="AU131" i="25"/>
  <c r="AU132" i="25"/>
  <c r="AU133" i="25"/>
  <c r="AU134" i="25"/>
  <c r="AU135" i="25"/>
  <c r="AU136" i="25"/>
  <c r="AU137" i="25"/>
  <c r="AU138" i="25"/>
  <c r="AU139" i="25"/>
  <c r="AU140" i="25"/>
  <c r="AU141" i="25"/>
  <c r="AU142" i="25"/>
  <c r="AU143" i="25"/>
  <c r="AU144" i="25"/>
  <c r="AU145" i="25"/>
  <c r="AU146" i="25"/>
  <c r="AU147" i="25"/>
  <c r="AU148" i="25"/>
  <c r="AU149" i="25"/>
  <c r="AU150" i="25"/>
  <c r="AU151" i="25"/>
  <c r="AU152" i="25"/>
  <c r="AU153" i="25"/>
  <c r="AU154" i="25"/>
  <c r="AU155" i="25"/>
  <c r="AU156" i="25"/>
  <c r="AU157" i="25"/>
  <c r="AU158" i="25"/>
  <c r="AU159" i="25"/>
  <c r="AU160" i="25"/>
  <c r="AU161" i="25"/>
  <c r="AU162" i="25"/>
  <c r="AU163" i="25"/>
  <c r="AU164" i="25"/>
  <c r="AU165" i="25"/>
  <c r="AU166" i="25"/>
  <c r="AU167" i="25"/>
  <c r="AU168" i="25"/>
  <c r="AU169" i="25"/>
  <c r="AU170" i="25"/>
  <c r="AU171" i="25"/>
  <c r="AU172" i="25"/>
  <c r="AU173" i="25"/>
  <c r="AV2" i="25"/>
  <c r="AV3" i="25"/>
  <c r="AV4" i="25"/>
  <c r="AV5" i="25"/>
  <c r="AV6" i="25"/>
  <c r="AV7" i="25"/>
  <c r="AV8" i="25"/>
  <c r="AV9" i="25"/>
  <c r="AV10" i="25"/>
  <c r="AV11" i="25"/>
  <c r="AV12" i="25"/>
  <c r="AV13" i="25"/>
  <c r="AV14" i="25"/>
  <c r="AV15" i="25"/>
  <c r="AV16" i="25"/>
  <c r="AV17" i="25"/>
  <c r="AV18" i="25"/>
  <c r="AV19" i="25"/>
  <c r="AV20" i="25"/>
  <c r="AV21" i="25"/>
  <c r="AV22" i="25"/>
  <c r="AV23" i="25"/>
  <c r="AV24" i="25"/>
  <c r="AV25" i="25"/>
  <c r="AV26" i="25"/>
  <c r="AV27" i="25"/>
  <c r="AV28" i="25"/>
  <c r="AV29" i="25"/>
  <c r="AV30" i="25"/>
  <c r="AV31" i="25"/>
  <c r="AV32" i="25"/>
  <c r="AV33" i="25"/>
  <c r="AV34" i="25"/>
  <c r="AV35" i="25"/>
  <c r="AV36" i="25"/>
  <c r="AV37" i="25"/>
  <c r="AV38" i="25"/>
  <c r="AV39" i="25"/>
  <c r="AV40" i="25"/>
  <c r="AV41" i="25"/>
  <c r="AV42" i="25"/>
  <c r="AV43" i="25"/>
  <c r="AV44" i="25"/>
  <c r="AV45" i="25"/>
  <c r="AV46" i="25"/>
  <c r="AV47" i="25"/>
  <c r="AV48" i="25"/>
  <c r="AV49" i="25"/>
  <c r="AV50" i="25"/>
  <c r="AV51" i="25"/>
  <c r="AV52" i="25"/>
  <c r="AV53" i="25"/>
  <c r="AV54" i="25"/>
  <c r="AV55" i="25"/>
  <c r="AV56" i="25"/>
  <c r="AV57" i="25"/>
  <c r="AV58" i="25"/>
  <c r="AV59" i="25"/>
  <c r="AV60" i="25"/>
  <c r="AV61" i="25"/>
  <c r="AV62" i="25"/>
  <c r="AV63" i="25"/>
  <c r="AV64" i="25"/>
  <c r="AV65" i="25"/>
  <c r="AV66" i="25"/>
  <c r="AV67" i="25"/>
  <c r="AV68" i="25"/>
  <c r="AV69" i="25"/>
  <c r="AV70" i="25"/>
  <c r="AV71" i="25"/>
  <c r="AV72" i="25"/>
  <c r="AV73" i="25"/>
  <c r="AV74" i="25"/>
  <c r="AV75" i="25"/>
  <c r="AV76" i="25"/>
  <c r="AV77" i="25"/>
  <c r="AV78" i="25"/>
  <c r="AV79" i="25"/>
  <c r="AV80" i="25"/>
  <c r="AV81" i="25"/>
  <c r="AV82" i="25"/>
  <c r="AV83" i="25"/>
  <c r="AV84" i="25"/>
  <c r="AV85" i="25"/>
  <c r="AV86" i="25"/>
  <c r="AV87" i="25"/>
  <c r="AV88" i="25"/>
  <c r="AV89" i="25"/>
  <c r="AV90" i="25"/>
  <c r="AV91" i="25"/>
  <c r="AV92" i="25"/>
  <c r="AV93" i="25"/>
  <c r="AV94" i="25"/>
  <c r="AV95" i="25"/>
  <c r="AV96" i="25"/>
  <c r="AV97" i="25"/>
  <c r="AV98" i="25"/>
  <c r="AV99" i="25"/>
  <c r="AV100" i="25"/>
  <c r="AV101" i="25"/>
  <c r="AV102" i="25"/>
  <c r="AV103" i="25"/>
  <c r="AV104" i="25"/>
  <c r="AV105" i="25"/>
  <c r="AV106" i="25"/>
  <c r="AV107" i="25"/>
  <c r="AV108" i="25"/>
  <c r="AV109" i="25"/>
  <c r="AV110" i="25"/>
  <c r="AV111" i="25"/>
  <c r="AV112" i="25"/>
  <c r="AV113" i="25"/>
  <c r="AV114" i="25"/>
  <c r="AV115" i="25"/>
  <c r="AV116" i="25"/>
  <c r="AV117" i="25"/>
  <c r="AV118" i="25"/>
  <c r="AV119" i="25"/>
  <c r="AV120" i="25"/>
  <c r="AV121" i="25"/>
  <c r="AV122" i="25"/>
  <c r="AV123" i="25"/>
  <c r="AV124" i="25"/>
  <c r="AV125" i="25"/>
  <c r="AV126" i="25"/>
  <c r="AV127" i="25"/>
  <c r="AV128" i="25"/>
  <c r="AV129" i="25"/>
  <c r="AV130" i="25"/>
  <c r="AV131" i="25"/>
  <c r="AV132" i="25"/>
  <c r="AV133" i="25"/>
  <c r="AV134" i="25"/>
  <c r="AV135" i="25"/>
  <c r="AV136" i="25"/>
  <c r="AV137" i="25"/>
  <c r="AV138" i="25"/>
  <c r="AV139" i="25"/>
  <c r="AV140" i="25"/>
  <c r="AV141" i="25"/>
  <c r="AV142" i="25"/>
  <c r="AV143" i="25"/>
  <c r="AV144" i="25"/>
  <c r="AV145" i="25"/>
  <c r="AV146" i="25"/>
  <c r="AV147" i="25"/>
  <c r="AV148" i="25"/>
  <c r="AV149" i="25"/>
  <c r="AV150" i="25"/>
  <c r="AV151" i="25"/>
  <c r="AV152" i="25"/>
  <c r="AV153" i="25"/>
  <c r="AV154" i="25"/>
  <c r="AV155" i="25"/>
  <c r="AV156" i="25"/>
  <c r="AV157" i="25"/>
  <c r="AV158" i="25"/>
  <c r="AV159" i="25"/>
  <c r="AV160" i="25"/>
  <c r="AV161" i="25"/>
  <c r="AV162" i="25"/>
  <c r="AV163" i="25"/>
  <c r="AV164" i="25"/>
  <c r="AV165" i="25"/>
  <c r="AV166" i="25"/>
  <c r="AV167" i="25"/>
  <c r="AV168" i="25"/>
  <c r="AV169" i="25"/>
  <c r="AV170" i="25"/>
  <c r="AV171" i="25"/>
  <c r="AV172" i="25"/>
  <c r="AV173" i="25"/>
  <c r="AW2" i="25"/>
  <c r="AW3" i="25"/>
  <c r="AW4" i="25"/>
  <c r="AW5" i="25"/>
  <c r="AW6" i="25"/>
  <c r="AW7" i="25"/>
  <c r="AW8" i="25"/>
  <c r="AW9" i="25"/>
  <c r="AW10" i="25"/>
  <c r="AW11" i="25"/>
  <c r="AW12" i="25"/>
  <c r="AW13" i="25"/>
  <c r="AW14" i="25"/>
  <c r="AW15" i="25"/>
  <c r="AW16" i="25"/>
  <c r="AW17" i="25"/>
  <c r="AW18" i="25"/>
  <c r="AW19" i="25"/>
  <c r="AW20" i="25"/>
  <c r="AW21" i="25"/>
  <c r="AW22" i="25"/>
  <c r="AW23" i="25"/>
  <c r="AW24" i="25"/>
  <c r="AW25" i="25"/>
  <c r="AW26" i="25"/>
  <c r="AW27" i="25"/>
  <c r="AW28" i="25"/>
  <c r="AW29" i="25"/>
  <c r="AW30" i="25"/>
  <c r="AW31" i="25"/>
  <c r="AW32" i="25"/>
  <c r="AW33" i="25"/>
  <c r="AW34" i="25"/>
  <c r="AW35" i="25"/>
  <c r="AW36" i="25"/>
  <c r="AW37" i="25"/>
  <c r="AW38" i="25"/>
  <c r="AW39" i="25"/>
  <c r="AW40" i="25"/>
  <c r="AW41" i="25"/>
  <c r="AW42" i="25"/>
  <c r="AW43" i="25"/>
  <c r="AW44" i="25"/>
  <c r="AW45" i="25"/>
  <c r="AW46" i="25"/>
  <c r="AW47" i="25"/>
  <c r="AW48" i="25"/>
  <c r="AW49" i="25"/>
  <c r="AW50" i="25"/>
  <c r="AW51" i="25"/>
  <c r="AW52" i="25"/>
  <c r="AW53" i="25"/>
  <c r="AW54" i="25"/>
  <c r="AW55" i="25"/>
  <c r="AW56" i="25"/>
  <c r="AW57" i="25"/>
  <c r="AW58" i="25"/>
  <c r="AW59" i="25"/>
  <c r="AW60" i="25"/>
  <c r="AW61" i="25"/>
  <c r="AW62" i="25"/>
  <c r="AW63" i="25"/>
  <c r="AW64" i="25"/>
  <c r="AW65" i="25"/>
  <c r="AW66" i="25"/>
  <c r="AW67" i="25"/>
  <c r="AW68" i="25"/>
  <c r="AW69" i="25"/>
  <c r="AW70" i="25"/>
  <c r="AW71" i="25"/>
  <c r="AW72" i="25"/>
  <c r="AW73" i="25"/>
  <c r="AW74" i="25"/>
  <c r="AW75" i="25"/>
  <c r="AW76" i="25"/>
  <c r="AW77" i="25"/>
  <c r="AW78" i="25"/>
  <c r="AW79" i="25"/>
  <c r="AW80" i="25"/>
  <c r="AW81" i="25"/>
  <c r="AW82" i="25"/>
  <c r="AW83" i="25"/>
  <c r="AW84" i="25"/>
  <c r="AW85" i="25"/>
  <c r="AW86" i="25"/>
  <c r="AW87" i="25"/>
  <c r="AW88" i="25"/>
  <c r="AW89" i="25"/>
  <c r="AW90" i="25"/>
  <c r="AW91" i="25"/>
  <c r="AW92" i="25"/>
  <c r="AW93" i="25"/>
  <c r="AW94" i="25"/>
  <c r="AW95" i="25"/>
  <c r="AW96" i="25"/>
  <c r="AW97" i="25"/>
  <c r="AW98" i="25"/>
  <c r="AW99" i="25"/>
  <c r="AW100" i="25"/>
  <c r="AW101" i="25"/>
  <c r="AW102" i="25"/>
  <c r="AW103" i="25"/>
  <c r="AW104" i="25"/>
  <c r="AW105" i="25"/>
  <c r="AW106" i="25"/>
  <c r="AW107" i="25"/>
  <c r="AW108" i="25"/>
  <c r="AW109" i="25"/>
  <c r="AW110" i="25"/>
  <c r="AW111" i="25"/>
  <c r="AW112" i="25"/>
  <c r="AW113" i="25"/>
  <c r="AW114" i="25"/>
  <c r="AW115" i="25"/>
  <c r="AW116" i="25"/>
  <c r="AW117" i="25"/>
  <c r="AW118" i="25"/>
  <c r="AW119" i="25"/>
  <c r="AW120" i="25"/>
  <c r="AW121" i="25"/>
  <c r="AW122" i="25"/>
  <c r="AW123" i="25"/>
  <c r="AW124" i="25"/>
  <c r="AW125" i="25"/>
  <c r="AW126" i="25"/>
  <c r="AW127" i="25"/>
  <c r="AW128" i="25"/>
  <c r="AW129" i="25"/>
  <c r="AW130" i="25"/>
  <c r="AW131" i="25"/>
  <c r="AW132" i="25"/>
  <c r="AW133" i="25"/>
  <c r="AW134" i="25"/>
  <c r="AW135" i="25"/>
  <c r="AW136" i="25"/>
  <c r="AW137" i="25"/>
  <c r="AW138" i="25"/>
  <c r="AW139" i="25"/>
  <c r="AW140" i="25"/>
  <c r="AW141" i="25"/>
  <c r="AW142" i="25"/>
  <c r="AW143" i="25"/>
  <c r="AW144" i="25"/>
  <c r="AW145" i="25"/>
  <c r="AW146" i="25"/>
  <c r="AW147" i="25"/>
  <c r="AW148" i="25"/>
  <c r="AW149" i="25"/>
  <c r="AW150" i="25"/>
  <c r="AW151" i="25"/>
  <c r="AW152" i="25"/>
  <c r="AW153" i="25"/>
  <c r="AW154" i="25"/>
  <c r="AW155" i="25"/>
  <c r="AW156" i="25"/>
  <c r="AW157" i="25"/>
  <c r="AW158" i="25"/>
  <c r="AW159" i="25"/>
  <c r="AW160" i="25"/>
  <c r="AW161" i="25"/>
  <c r="AW162" i="25"/>
  <c r="AW163" i="25"/>
  <c r="AW164" i="25"/>
  <c r="AW165" i="25"/>
  <c r="AW166" i="25"/>
  <c r="AW167" i="25"/>
  <c r="AW168" i="25"/>
  <c r="AW169" i="25"/>
  <c r="AW170" i="25"/>
  <c r="AW171" i="25"/>
  <c r="AW172" i="25"/>
  <c r="AW173" i="25"/>
  <c r="AX2" i="25"/>
  <c r="AX3" i="25"/>
  <c r="AX4" i="25"/>
  <c r="AX5" i="25"/>
  <c r="AX6" i="25"/>
  <c r="AX7" i="25"/>
  <c r="AX8" i="25"/>
  <c r="AX9" i="25"/>
  <c r="AX10" i="25"/>
  <c r="AX11" i="25"/>
  <c r="AX12" i="25"/>
  <c r="AX13" i="25"/>
  <c r="AX14" i="25"/>
  <c r="AX15" i="25"/>
  <c r="AX16" i="25"/>
  <c r="AX17" i="25"/>
  <c r="AX18" i="25"/>
  <c r="AX19" i="25"/>
  <c r="AX20" i="25"/>
  <c r="AX21" i="25"/>
  <c r="AX22" i="25"/>
  <c r="AX23" i="25"/>
  <c r="AX24" i="25"/>
  <c r="AX25" i="25"/>
  <c r="AX26" i="25"/>
  <c r="AX27" i="25"/>
  <c r="AX28" i="25"/>
  <c r="AX29" i="25"/>
  <c r="AX30" i="25"/>
  <c r="AX31" i="25"/>
  <c r="AX32" i="25"/>
  <c r="AX33" i="25"/>
  <c r="AX34" i="25"/>
  <c r="AX35" i="25"/>
  <c r="AX36" i="25"/>
  <c r="AX37" i="25"/>
  <c r="AX38" i="25"/>
  <c r="AX39" i="25"/>
  <c r="AX40" i="25"/>
  <c r="AX41" i="25"/>
  <c r="AX42" i="25"/>
  <c r="AX43" i="25"/>
  <c r="AX44" i="25"/>
  <c r="AX45" i="25"/>
  <c r="AX46" i="25"/>
  <c r="AX47" i="25"/>
  <c r="AX48" i="25"/>
  <c r="AX49" i="25"/>
  <c r="AX50" i="25"/>
  <c r="AX51" i="25"/>
  <c r="AX52" i="25"/>
  <c r="AX53" i="25"/>
  <c r="AX54" i="25"/>
  <c r="AX55" i="25"/>
  <c r="AX56" i="25"/>
  <c r="AX57" i="25"/>
  <c r="AX58" i="25"/>
  <c r="AX59" i="25"/>
  <c r="AX60" i="25"/>
  <c r="AX61" i="25"/>
  <c r="AX62" i="25"/>
  <c r="AX63" i="25"/>
  <c r="AX64" i="25"/>
  <c r="AX65" i="25"/>
  <c r="AX66" i="25"/>
  <c r="AX67" i="25"/>
  <c r="AX68" i="25"/>
  <c r="AX69" i="25"/>
  <c r="AX70" i="25"/>
  <c r="AX71" i="25"/>
  <c r="AX72" i="25"/>
  <c r="AX73" i="25"/>
  <c r="AX74" i="25"/>
  <c r="AX75" i="25"/>
  <c r="AX76" i="25"/>
  <c r="AX77" i="25"/>
  <c r="AX78" i="25"/>
  <c r="AX79" i="25"/>
  <c r="AX80" i="25"/>
  <c r="AX81" i="25"/>
  <c r="AX82" i="25"/>
  <c r="AX83" i="25"/>
  <c r="AX84" i="25"/>
  <c r="AX85" i="25"/>
  <c r="AX86" i="25"/>
  <c r="AX87" i="25"/>
  <c r="AX88" i="25"/>
  <c r="AX89" i="25"/>
  <c r="AX90" i="25"/>
  <c r="AX91" i="25"/>
  <c r="AX92" i="25"/>
  <c r="AX93" i="25"/>
  <c r="AX94" i="25"/>
  <c r="AX95" i="25"/>
  <c r="AX96" i="25"/>
  <c r="AX97" i="25"/>
  <c r="AX98" i="25"/>
  <c r="AX99" i="25"/>
  <c r="AX100" i="25"/>
  <c r="AX101" i="25"/>
  <c r="AX102" i="25"/>
  <c r="AX103" i="25"/>
  <c r="AX104" i="25"/>
  <c r="AX105" i="25"/>
  <c r="AX106" i="25"/>
  <c r="AX107" i="25"/>
  <c r="AX108" i="25"/>
  <c r="AX109" i="25"/>
  <c r="AX110" i="25"/>
  <c r="AX111" i="25"/>
  <c r="AX112" i="25"/>
  <c r="AX113" i="25"/>
  <c r="AX114" i="25"/>
  <c r="AX115" i="25"/>
  <c r="AX116" i="25"/>
  <c r="AX117" i="25"/>
  <c r="AX118" i="25"/>
  <c r="AX119" i="25"/>
  <c r="AX120" i="25"/>
  <c r="AX121" i="25"/>
  <c r="AX122" i="25"/>
  <c r="AX123" i="25"/>
  <c r="AX124" i="25"/>
  <c r="AX125" i="25"/>
  <c r="AX126" i="25"/>
  <c r="AX127" i="25"/>
  <c r="AX128" i="25"/>
  <c r="AX129" i="25"/>
  <c r="AX130" i="25"/>
  <c r="AX131" i="25"/>
  <c r="AX132" i="25"/>
  <c r="AX133" i="25"/>
  <c r="AX134" i="25"/>
  <c r="AX135" i="25"/>
  <c r="AX136" i="25"/>
  <c r="AX137" i="25"/>
  <c r="AX138" i="25"/>
  <c r="AX139" i="25"/>
  <c r="AX140" i="25"/>
  <c r="AX141" i="25"/>
  <c r="AX142" i="25"/>
  <c r="AX143" i="25"/>
  <c r="AX144" i="25"/>
  <c r="AX145" i="25"/>
  <c r="AX146" i="25"/>
  <c r="AX147" i="25"/>
  <c r="AX148" i="25"/>
  <c r="AX149" i="25"/>
  <c r="AX150" i="25"/>
  <c r="AX151" i="25"/>
  <c r="AX152" i="25"/>
  <c r="AX153" i="25"/>
  <c r="AX154" i="25"/>
  <c r="AX155" i="25"/>
  <c r="AX156" i="25"/>
  <c r="AX157" i="25"/>
  <c r="AX158" i="25"/>
  <c r="AX159" i="25"/>
  <c r="AX160" i="25"/>
  <c r="AX161" i="25"/>
  <c r="AX162" i="25"/>
  <c r="AX163" i="25"/>
  <c r="AX164" i="25"/>
  <c r="AX165" i="25"/>
  <c r="AX166" i="25"/>
  <c r="AX167" i="25"/>
  <c r="AX168" i="25"/>
  <c r="AX169" i="25"/>
  <c r="AX170" i="25"/>
  <c r="AX171" i="25"/>
  <c r="AX172" i="25"/>
  <c r="AX173" i="25"/>
  <c r="BS2" i="29" l="1"/>
  <c r="BT2" i="29"/>
  <c r="BU2" i="29"/>
  <c r="BV2" i="29"/>
  <c r="BW2" i="29"/>
  <c r="BX2" i="29"/>
  <c r="BY2" i="29"/>
  <c r="CA2" i="29"/>
  <c r="CF2" i="29"/>
  <c r="CG2" i="29"/>
  <c r="CH2" i="29"/>
  <c r="CI2" i="29"/>
  <c r="CJ2" i="29"/>
  <c r="CK2" i="29"/>
  <c r="CL2" i="29"/>
  <c r="CM2" i="29"/>
  <c r="CN2" i="29"/>
  <c r="CO2" i="29"/>
  <c r="CP2" i="29"/>
  <c r="CQ2" i="29"/>
  <c r="CR2" i="29"/>
  <c r="CS2" i="29"/>
  <c r="CT2" i="29"/>
  <c r="CU2" i="29"/>
  <c r="CV2" i="29"/>
  <c r="CW2" i="29"/>
  <c r="CX2" i="29"/>
  <c r="CY2" i="29"/>
  <c r="CZ2" i="29"/>
  <c r="DA2" i="29"/>
  <c r="DB2" i="29"/>
  <c r="DC2" i="29"/>
  <c r="DD2" i="29"/>
  <c r="DE2" i="29"/>
  <c r="DF2" i="29"/>
  <c r="DG2" i="29"/>
  <c r="DH2" i="29"/>
  <c r="DJ2" i="29"/>
  <c r="DK2" i="29"/>
  <c r="DP2" i="29"/>
  <c r="DQ2" i="29"/>
  <c r="DR2" i="29"/>
  <c r="DS2" i="29"/>
  <c r="DT2" i="29"/>
  <c r="DU2" i="29"/>
  <c r="DV2" i="29"/>
  <c r="DW2" i="29"/>
  <c r="DX2" i="29"/>
  <c r="DY2" i="29"/>
  <c r="DZ2" i="29"/>
  <c r="EA2" i="29"/>
  <c r="EB2" i="29"/>
  <c r="EC2" i="29"/>
  <c r="ED2" i="29"/>
  <c r="EE2" i="29"/>
  <c r="EF2" i="29"/>
  <c r="EG2" i="29"/>
  <c r="BS3" i="29"/>
  <c r="BT3" i="29"/>
  <c r="BU3" i="29"/>
  <c r="BV3" i="29"/>
  <c r="BW3" i="29"/>
  <c r="BX3" i="29"/>
  <c r="BY3" i="29"/>
  <c r="CA3" i="29"/>
  <c r="CF3" i="29"/>
  <c r="CG3" i="29"/>
  <c r="CH3" i="29"/>
  <c r="CI3" i="29"/>
  <c r="CJ3" i="29"/>
  <c r="CK3" i="29"/>
  <c r="CL3" i="29"/>
  <c r="CM3" i="29"/>
  <c r="CN3" i="29"/>
  <c r="CO3" i="29"/>
  <c r="CP3" i="29"/>
  <c r="CQ3" i="29"/>
  <c r="CR3" i="29"/>
  <c r="CS3" i="29"/>
  <c r="CT3" i="29"/>
  <c r="CU3" i="29"/>
  <c r="CV3" i="29"/>
  <c r="CW3" i="29"/>
  <c r="CX3" i="29"/>
  <c r="CY3" i="29"/>
  <c r="CZ3" i="29"/>
  <c r="DA3" i="29"/>
  <c r="DB3" i="29"/>
  <c r="DC3" i="29"/>
  <c r="DD3" i="29"/>
  <c r="DE3" i="29"/>
  <c r="DF3" i="29"/>
  <c r="DG3" i="29"/>
  <c r="DH3" i="29"/>
  <c r="DJ3" i="29"/>
  <c r="DK3" i="29"/>
  <c r="DP3" i="29"/>
  <c r="DQ3" i="29"/>
  <c r="DR3" i="29"/>
  <c r="DS3" i="29"/>
  <c r="DT3" i="29"/>
  <c r="DU3" i="29"/>
  <c r="DV3" i="29"/>
  <c r="DW3" i="29"/>
  <c r="DX3" i="29"/>
  <c r="DY3" i="29"/>
  <c r="DZ3" i="29"/>
  <c r="EA3" i="29"/>
  <c r="EB3" i="29"/>
  <c r="EC3" i="29"/>
  <c r="ED3" i="29"/>
  <c r="EE3" i="29"/>
  <c r="EF3" i="29"/>
  <c r="EG3" i="29"/>
  <c r="BS4" i="29"/>
  <c r="BT4" i="29"/>
  <c r="BU4" i="29"/>
  <c r="BV4" i="29"/>
  <c r="BW4" i="29"/>
  <c r="BX4" i="29"/>
  <c r="BY4" i="29"/>
  <c r="CA4" i="29"/>
  <c r="CF4" i="29"/>
  <c r="CG4" i="29"/>
  <c r="CH4" i="29"/>
  <c r="CI4" i="29"/>
  <c r="CJ4" i="29"/>
  <c r="CK4" i="29"/>
  <c r="CL4" i="29"/>
  <c r="CM4" i="29"/>
  <c r="CN4" i="29"/>
  <c r="CO4" i="29"/>
  <c r="CP4" i="29"/>
  <c r="CQ4" i="29"/>
  <c r="CR4" i="29"/>
  <c r="CS4" i="29"/>
  <c r="CT4" i="29"/>
  <c r="CU4" i="29"/>
  <c r="CV4" i="29"/>
  <c r="CW4" i="29"/>
  <c r="CX4" i="29"/>
  <c r="CY4" i="29"/>
  <c r="CZ4" i="29"/>
  <c r="DA4" i="29"/>
  <c r="DB4" i="29"/>
  <c r="DC4" i="29"/>
  <c r="DD4" i="29"/>
  <c r="DE4" i="29"/>
  <c r="DF4" i="29"/>
  <c r="DG4" i="29"/>
  <c r="DH4" i="29"/>
  <c r="DJ4" i="29"/>
  <c r="DK4" i="29"/>
  <c r="DP4" i="29"/>
  <c r="DQ4" i="29"/>
  <c r="DR4" i="29"/>
  <c r="DS4" i="29"/>
  <c r="DT4" i="29"/>
  <c r="DU4" i="29"/>
  <c r="DV4" i="29"/>
  <c r="DW4" i="29"/>
  <c r="DX4" i="29"/>
  <c r="DY4" i="29"/>
  <c r="DZ4" i="29"/>
  <c r="EA4" i="29"/>
  <c r="EB4" i="29"/>
  <c r="EC4" i="29"/>
  <c r="ED4" i="29"/>
  <c r="EE4" i="29"/>
  <c r="EF4" i="29"/>
  <c r="EG4" i="29"/>
  <c r="BS5" i="29"/>
  <c r="BT5" i="29"/>
  <c r="BU5" i="29"/>
  <c r="BV5" i="29"/>
  <c r="BW5" i="29"/>
  <c r="BX5" i="29"/>
  <c r="BY5" i="29"/>
  <c r="CA5" i="29"/>
  <c r="CF5" i="29"/>
  <c r="CG5" i="29"/>
  <c r="CH5" i="29"/>
  <c r="CI5" i="29"/>
  <c r="CJ5" i="29"/>
  <c r="CK5" i="29"/>
  <c r="CL5" i="29"/>
  <c r="CM5" i="29"/>
  <c r="CN5" i="29"/>
  <c r="CO5" i="29"/>
  <c r="CP5" i="29"/>
  <c r="CQ5" i="29"/>
  <c r="CR5" i="29"/>
  <c r="CS5" i="29"/>
  <c r="CT5" i="29"/>
  <c r="CU5" i="29"/>
  <c r="CV5" i="29"/>
  <c r="CW5" i="29"/>
  <c r="CX5" i="29"/>
  <c r="CY5" i="29"/>
  <c r="CZ5" i="29"/>
  <c r="DA5" i="29"/>
  <c r="DB5" i="29"/>
  <c r="DC5" i="29"/>
  <c r="DD5" i="29"/>
  <c r="DE5" i="29"/>
  <c r="DF5" i="29"/>
  <c r="DG5" i="29"/>
  <c r="DH5" i="29"/>
  <c r="DJ5" i="29"/>
  <c r="DK5" i="29"/>
  <c r="DP5" i="29"/>
  <c r="DQ5" i="29"/>
  <c r="DR5" i="29"/>
  <c r="DS5" i="29"/>
  <c r="DT5" i="29"/>
  <c r="DU5" i="29"/>
  <c r="DV5" i="29"/>
  <c r="DW5" i="29"/>
  <c r="DX5" i="29"/>
  <c r="DY5" i="29"/>
  <c r="DZ5" i="29"/>
  <c r="EA5" i="29"/>
  <c r="EB5" i="29"/>
  <c r="EC5" i="29"/>
  <c r="ED5" i="29"/>
  <c r="EE5" i="29"/>
  <c r="EF5" i="29"/>
  <c r="EG5" i="29"/>
  <c r="BS6" i="29"/>
  <c r="BT6" i="29"/>
  <c r="BU6" i="29"/>
  <c r="BV6" i="29"/>
  <c r="BW6" i="29"/>
  <c r="BX6" i="29"/>
  <c r="BY6" i="29"/>
  <c r="CA6" i="29"/>
  <c r="CF6" i="29"/>
  <c r="CG6" i="29"/>
  <c r="CH6" i="29"/>
  <c r="CI6" i="29"/>
  <c r="CJ6" i="29"/>
  <c r="CK6" i="29"/>
  <c r="CL6" i="29"/>
  <c r="CM6" i="29"/>
  <c r="CN6" i="29"/>
  <c r="CO6" i="29"/>
  <c r="CP6" i="29"/>
  <c r="CQ6" i="29"/>
  <c r="CR6" i="29"/>
  <c r="CS6" i="29"/>
  <c r="CT6" i="29"/>
  <c r="CU6" i="29"/>
  <c r="CV6" i="29"/>
  <c r="CW6" i="29"/>
  <c r="CX6" i="29"/>
  <c r="CY6" i="29"/>
  <c r="CZ6" i="29"/>
  <c r="DA6" i="29"/>
  <c r="DB6" i="29"/>
  <c r="DC6" i="29"/>
  <c r="DD6" i="29"/>
  <c r="DE6" i="29"/>
  <c r="DF6" i="29"/>
  <c r="DG6" i="29"/>
  <c r="DH6" i="29"/>
  <c r="DJ6" i="29"/>
  <c r="DK6" i="29"/>
  <c r="DP6" i="29"/>
  <c r="DQ6" i="29"/>
  <c r="DR6" i="29"/>
  <c r="DS6" i="29"/>
  <c r="DT6" i="29"/>
  <c r="DU6" i="29"/>
  <c r="DV6" i="29"/>
  <c r="DW6" i="29"/>
  <c r="DX6" i="29"/>
  <c r="DY6" i="29"/>
  <c r="DZ6" i="29"/>
  <c r="EA6" i="29"/>
  <c r="EB6" i="29"/>
  <c r="EC6" i="29"/>
  <c r="ED6" i="29"/>
  <c r="EE6" i="29"/>
  <c r="EF6" i="29"/>
  <c r="EG6" i="29"/>
  <c r="BS7" i="29"/>
  <c r="BT7" i="29"/>
  <c r="BU7" i="29"/>
  <c r="BV7" i="29"/>
  <c r="BW7" i="29"/>
  <c r="BX7" i="29"/>
  <c r="BY7" i="29"/>
  <c r="CA7" i="29"/>
  <c r="CF7" i="29"/>
  <c r="CG7" i="29"/>
  <c r="CH7" i="29"/>
  <c r="CI7" i="29"/>
  <c r="CJ7" i="29"/>
  <c r="CK7" i="29"/>
  <c r="CL7" i="29"/>
  <c r="CM7" i="29"/>
  <c r="CN7" i="29"/>
  <c r="CO7" i="29"/>
  <c r="CP7" i="29"/>
  <c r="CQ7" i="29"/>
  <c r="CR7" i="29"/>
  <c r="CS7" i="29"/>
  <c r="CT7" i="29"/>
  <c r="CU7" i="29"/>
  <c r="CV7" i="29"/>
  <c r="CW7" i="29"/>
  <c r="CX7" i="29"/>
  <c r="CY7" i="29"/>
  <c r="CZ7" i="29"/>
  <c r="DA7" i="29"/>
  <c r="DB7" i="29"/>
  <c r="DC7" i="29"/>
  <c r="DD7" i="29"/>
  <c r="DE7" i="29"/>
  <c r="DF7" i="29"/>
  <c r="DG7" i="29"/>
  <c r="DH7" i="29"/>
  <c r="DJ7" i="29"/>
  <c r="DK7" i="29"/>
  <c r="DP7" i="29"/>
  <c r="DQ7" i="29"/>
  <c r="DR7" i="29"/>
  <c r="DS7" i="29"/>
  <c r="DT7" i="29"/>
  <c r="DU7" i="29"/>
  <c r="DV7" i="29"/>
  <c r="DW7" i="29"/>
  <c r="DX7" i="29"/>
  <c r="DY7" i="29"/>
  <c r="DZ7" i="29"/>
  <c r="EA7" i="29"/>
  <c r="EB7" i="29"/>
  <c r="EC7" i="29"/>
  <c r="ED7" i="29"/>
  <c r="EE7" i="29"/>
  <c r="EF7" i="29"/>
  <c r="EG7" i="29"/>
  <c r="BS8" i="29"/>
  <c r="BT8" i="29"/>
  <c r="BU8" i="29"/>
  <c r="BV8" i="29"/>
  <c r="BW8" i="29"/>
  <c r="BX8" i="29"/>
  <c r="BY8" i="29"/>
  <c r="CA8" i="29"/>
  <c r="CF8" i="29"/>
  <c r="CG8" i="29"/>
  <c r="CH8" i="29"/>
  <c r="CI8" i="29"/>
  <c r="CJ8" i="29"/>
  <c r="CK8" i="29"/>
  <c r="CL8" i="29"/>
  <c r="CM8" i="29"/>
  <c r="CN8" i="29"/>
  <c r="CO8" i="29"/>
  <c r="CP8" i="29"/>
  <c r="CQ8" i="29"/>
  <c r="CR8" i="29"/>
  <c r="CS8" i="29"/>
  <c r="CT8" i="29"/>
  <c r="CU8" i="29"/>
  <c r="CV8" i="29"/>
  <c r="CW8" i="29"/>
  <c r="CX8" i="29"/>
  <c r="CY8" i="29"/>
  <c r="CZ8" i="29"/>
  <c r="DA8" i="29"/>
  <c r="DB8" i="29"/>
  <c r="DC8" i="29"/>
  <c r="DD8" i="29"/>
  <c r="DE8" i="29"/>
  <c r="DF8" i="29"/>
  <c r="DG8" i="29"/>
  <c r="DH8" i="29"/>
  <c r="DJ8" i="29"/>
  <c r="DK8" i="29"/>
  <c r="DP8" i="29"/>
  <c r="DQ8" i="29"/>
  <c r="DR8" i="29"/>
  <c r="DS8" i="29"/>
  <c r="DT8" i="29"/>
  <c r="DU8" i="29"/>
  <c r="DV8" i="29"/>
  <c r="DW8" i="29"/>
  <c r="DX8" i="29"/>
  <c r="DY8" i="29"/>
  <c r="DZ8" i="29"/>
  <c r="EA8" i="29"/>
  <c r="EB8" i="29"/>
  <c r="EC8" i="29"/>
  <c r="ED8" i="29"/>
  <c r="EE8" i="29"/>
  <c r="EF8" i="29"/>
  <c r="EG8" i="29"/>
  <c r="BS9" i="29"/>
  <c r="BT9" i="29"/>
  <c r="BU9" i="29"/>
  <c r="BV9" i="29"/>
  <c r="BW9" i="29"/>
  <c r="BX9" i="29"/>
  <c r="BY9" i="29"/>
  <c r="CA9" i="29"/>
  <c r="CF9" i="29"/>
  <c r="CG9" i="29"/>
  <c r="CH9" i="29"/>
  <c r="CI9" i="29"/>
  <c r="CJ9" i="29"/>
  <c r="CK9" i="29"/>
  <c r="CL9" i="29"/>
  <c r="CM9" i="29"/>
  <c r="CN9" i="29"/>
  <c r="CO9" i="29"/>
  <c r="CP9" i="29"/>
  <c r="CQ9" i="29"/>
  <c r="CR9" i="29"/>
  <c r="CS9" i="29"/>
  <c r="CT9" i="29"/>
  <c r="CU9" i="29"/>
  <c r="CV9" i="29"/>
  <c r="CW9" i="29"/>
  <c r="CX9" i="29"/>
  <c r="CY9" i="29"/>
  <c r="CZ9" i="29"/>
  <c r="DA9" i="29"/>
  <c r="DB9" i="29"/>
  <c r="DC9" i="29"/>
  <c r="DD9" i="29"/>
  <c r="DE9" i="29"/>
  <c r="DF9" i="29"/>
  <c r="DG9" i="29"/>
  <c r="DH9" i="29"/>
  <c r="DJ9" i="29"/>
  <c r="DK9" i="29"/>
  <c r="DP9" i="29"/>
  <c r="DQ9" i="29"/>
  <c r="DR9" i="29"/>
  <c r="DS9" i="29"/>
  <c r="DT9" i="29"/>
  <c r="DU9" i="29"/>
  <c r="DV9" i="29"/>
  <c r="DW9" i="29"/>
  <c r="DX9" i="29"/>
  <c r="DY9" i="29"/>
  <c r="DZ9" i="29"/>
  <c r="EA9" i="29"/>
  <c r="EB9" i="29"/>
  <c r="EC9" i="29"/>
  <c r="ED9" i="29"/>
  <c r="EE9" i="29"/>
  <c r="EF9" i="29"/>
  <c r="EG9" i="29"/>
  <c r="BS10" i="29"/>
  <c r="BT10" i="29"/>
  <c r="BU10" i="29"/>
  <c r="BV10" i="29"/>
  <c r="BW10" i="29"/>
  <c r="BX10" i="29"/>
  <c r="BY10" i="29"/>
  <c r="CA10" i="29"/>
  <c r="CF10" i="29"/>
  <c r="CG10" i="29"/>
  <c r="CH10" i="29"/>
  <c r="CI10" i="29"/>
  <c r="CJ10" i="29"/>
  <c r="CK10" i="29"/>
  <c r="CL10" i="29"/>
  <c r="CM10" i="29"/>
  <c r="CN10" i="29"/>
  <c r="CO10" i="29"/>
  <c r="CP10" i="29"/>
  <c r="CQ10" i="29"/>
  <c r="CR10" i="29"/>
  <c r="CS10" i="29"/>
  <c r="CT10" i="29"/>
  <c r="CU10" i="29"/>
  <c r="CV10" i="29"/>
  <c r="CW10" i="29"/>
  <c r="CX10" i="29"/>
  <c r="CY10" i="29"/>
  <c r="CZ10" i="29"/>
  <c r="DA10" i="29"/>
  <c r="DB10" i="29"/>
  <c r="DC10" i="29"/>
  <c r="DD10" i="29"/>
  <c r="DE10" i="29"/>
  <c r="DF10" i="29"/>
  <c r="DG10" i="29"/>
  <c r="DH10" i="29"/>
  <c r="DJ10" i="29"/>
  <c r="DK10" i="29"/>
  <c r="DP10" i="29"/>
  <c r="DQ10" i="29"/>
  <c r="DR10" i="29"/>
  <c r="DS10" i="29"/>
  <c r="DT10" i="29"/>
  <c r="DU10" i="29"/>
  <c r="DV10" i="29"/>
  <c r="DW10" i="29"/>
  <c r="DX10" i="29"/>
  <c r="DY10" i="29"/>
  <c r="DZ10" i="29"/>
  <c r="EA10" i="29"/>
  <c r="EB10" i="29"/>
  <c r="EC10" i="29"/>
  <c r="ED10" i="29"/>
  <c r="EE10" i="29"/>
  <c r="EF10" i="29"/>
  <c r="EG10" i="29"/>
  <c r="BS11" i="29"/>
  <c r="BT11" i="29"/>
  <c r="BU11" i="29"/>
  <c r="BV11" i="29"/>
  <c r="BW11" i="29"/>
  <c r="BX11" i="29"/>
  <c r="BY11" i="29"/>
  <c r="CA11" i="29"/>
  <c r="CF11" i="29"/>
  <c r="CG11" i="29"/>
  <c r="CH11" i="29"/>
  <c r="CI11" i="29"/>
  <c r="CJ11" i="29"/>
  <c r="CK11" i="29"/>
  <c r="CL11" i="29"/>
  <c r="CM11" i="29"/>
  <c r="CN11" i="29"/>
  <c r="CO11" i="29"/>
  <c r="CP11" i="29"/>
  <c r="CQ11" i="29"/>
  <c r="CR11" i="29"/>
  <c r="CS11" i="29"/>
  <c r="CT11" i="29"/>
  <c r="CU11" i="29"/>
  <c r="CV11" i="29"/>
  <c r="CW11" i="29"/>
  <c r="CX11" i="29"/>
  <c r="CY11" i="29"/>
  <c r="CZ11" i="29"/>
  <c r="DA11" i="29"/>
  <c r="DB11" i="29"/>
  <c r="DC11" i="29"/>
  <c r="DD11" i="29"/>
  <c r="DE11" i="29"/>
  <c r="DF11" i="29"/>
  <c r="DG11" i="29"/>
  <c r="DH11" i="29"/>
  <c r="DJ11" i="29"/>
  <c r="DK11" i="29"/>
  <c r="DP11" i="29"/>
  <c r="DQ11" i="29"/>
  <c r="DR11" i="29"/>
  <c r="DS11" i="29"/>
  <c r="DT11" i="29"/>
  <c r="DU11" i="29"/>
  <c r="DV11" i="29"/>
  <c r="DW11" i="29"/>
  <c r="DX11" i="29"/>
  <c r="DY11" i="29"/>
  <c r="DZ11" i="29"/>
  <c r="EA11" i="29"/>
  <c r="EB11" i="29"/>
  <c r="EC11" i="29"/>
  <c r="ED11" i="29"/>
  <c r="EE11" i="29"/>
  <c r="EF11" i="29"/>
  <c r="EG11" i="29"/>
  <c r="BS12" i="29"/>
  <c r="BT12" i="29"/>
  <c r="BU12" i="29"/>
  <c r="BV12" i="29"/>
  <c r="BW12" i="29"/>
  <c r="BX12" i="29"/>
  <c r="BY12" i="29"/>
  <c r="CA12" i="29"/>
  <c r="CF12" i="29"/>
  <c r="CG12" i="29"/>
  <c r="CH12" i="29"/>
  <c r="CI12" i="29"/>
  <c r="CJ12" i="29"/>
  <c r="CK12" i="29"/>
  <c r="CL12" i="29"/>
  <c r="CM12" i="29"/>
  <c r="CN12" i="29"/>
  <c r="CO12" i="29"/>
  <c r="CP12" i="29"/>
  <c r="CQ12" i="29"/>
  <c r="CR12" i="29"/>
  <c r="CS12" i="29"/>
  <c r="CT12" i="29"/>
  <c r="CU12" i="29"/>
  <c r="CV12" i="29"/>
  <c r="CW12" i="29"/>
  <c r="CX12" i="29"/>
  <c r="CY12" i="29"/>
  <c r="CZ12" i="29"/>
  <c r="DA12" i="29"/>
  <c r="DB12" i="29"/>
  <c r="DC12" i="29"/>
  <c r="DD12" i="29"/>
  <c r="DE12" i="29"/>
  <c r="DF12" i="29"/>
  <c r="DG12" i="29"/>
  <c r="DH12" i="29"/>
  <c r="DJ12" i="29"/>
  <c r="DK12" i="29"/>
  <c r="DP12" i="29"/>
  <c r="DQ12" i="29"/>
  <c r="DR12" i="29"/>
  <c r="DS12" i="29"/>
  <c r="DT12" i="29"/>
  <c r="DU12" i="29"/>
  <c r="DV12" i="29"/>
  <c r="DW12" i="29"/>
  <c r="DX12" i="29"/>
  <c r="DY12" i="29"/>
  <c r="DZ12" i="29"/>
  <c r="EA12" i="29"/>
  <c r="EB12" i="29"/>
  <c r="EC12" i="29"/>
  <c r="ED12" i="29"/>
  <c r="EE12" i="29"/>
  <c r="EF12" i="29"/>
  <c r="EG12" i="29"/>
  <c r="BS13" i="29"/>
  <c r="BT13" i="29"/>
  <c r="BU13" i="29"/>
  <c r="BV13" i="29"/>
  <c r="BW13" i="29"/>
  <c r="BX13" i="29"/>
  <c r="BY13" i="29"/>
  <c r="CA13" i="29"/>
  <c r="CF13" i="29"/>
  <c r="CG13" i="29"/>
  <c r="CH13" i="29"/>
  <c r="CI13" i="29"/>
  <c r="CJ13" i="29"/>
  <c r="CK13" i="29"/>
  <c r="CL13" i="29"/>
  <c r="CM13" i="29"/>
  <c r="CN13" i="29"/>
  <c r="CO13" i="29"/>
  <c r="CP13" i="29"/>
  <c r="CQ13" i="29"/>
  <c r="CR13" i="29"/>
  <c r="CS13" i="29"/>
  <c r="CT13" i="29"/>
  <c r="CU13" i="29"/>
  <c r="CV13" i="29"/>
  <c r="CW13" i="29"/>
  <c r="CX13" i="29"/>
  <c r="CY13" i="29"/>
  <c r="CZ13" i="29"/>
  <c r="DA13" i="29"/>
  <c r="DB13" i="29"/>
  <c r="DC13" i="29"/>
  <c r="DD13" i="29"/>
  <c r="DE13" i="29"/>
  <c r="DF13" i="29"/>
  <c r="DG13" i="29"/>
  <c r="DH13" i="29"/>
  <c r="DJ13" i="29"/>
  <c r="DK13" i="29"/>
  <c r="DP13" i="29"/>
  <c r="DQ13" i="29"/>
  <c r="DR13" i="29"/>
  <c r="DS13" i="29"/>
  <c r="DT13" i="29"/>
  <c r="DU13" i="29"/>
  <c r="DV13" i="29"/>
  <c r="DW13" i="29"/>
  <c r="DX13" i="29"/>
  <c r="DY13" i="29"/>
  <c r="DZ13" i="29"/>
  <c r="EA13" i="29"/>
  <c r="EB13" i="29"/>
  <c r="EC13" i="29"/>
  <c r="ED13" i="29"/>
  <c r="EE13" i="29"/>
  <c r="EF13" i="29"/>
  <c r="EG13" i="29"/>
  <c r="BS14" i="29"/>
  <c r="BT14" i="29"/>
  <c r="BU14" i="29"/>
  <c r="BV14" i="29"/>
  <c r="BW14" i="29"/>
  <c r="BX14" i="29"/>
  <c r="BY14" i="29"/>
  <c r="CA14" i="29"/>
  <c r="CF14" i="29"/>
  <c r="CG14" i="29"/>
  <c r="CH14" i="29"/>
  <c r="CI14" i="29"/>
  <c r="CJ14" i="29"/>
  <c r="CK14" i="29"/>
  <c r="CL14" i="29"/>
  <c r="CM14" i="29"/>
  <c r="CN14" i="29"/>
  <c r="CO14" i="29"/>
  <c r="CP14" i="29"/>
  <c r="CQ14" i="29"/>
  <c r="CR14" i="29"/>
  <c r="CS14" i="29"/>
  <c r="CT14" i="29"/>
  <c r="CU14" i="29"/>
  <c r="CV14" i="29"/>
  <c r="CW14" i="29"/>
  <c r="CX14" i="29"/>
  <c r="CY14" i="29"/>
  <c r="CZ14" i="29"/>
  <c r="DA14" i="29"/>
  <c r="DB14" i="29"/>
  <c r="DC14" i="29"/>
  <c r="DD14" i="29"/>
  <c r="DE14" i="29"/>
  <c r="DF14" i="29"/>
  <c r="DG14" i="29"/>
  <c r="DH14" i="29"/>
  <c r="DJ14" i="29"/>
  <c r="DK14" i="29"/>
  <c r="DP14" i="29"/>
  <c r="DQ14" i="29"/>
  <c r="DR14" i="29"/>
  <c r="DS14" i="29"/>
  <c r="DT14" i="29"/>
  <c r="DU14" i="29"/>
  <c r="DV14" i="29"/>
  <c r="DW14" i="29"/>
  <c r="DX14" i="29"/>
  <c r="DY14" i="29"/>
  <c r="DZ14" i="29"/>
  <c r="EA14" i="29"/>
  <c r="EB14" i="29"/>
  <c r="EC14" i="29"/>
  <c r="ED14" i="29"/>
  <c r="EE14" i="29"/>
  <c r="EF14" i="29"/>
  <c r="EG14" i="29"/>
  <c r="BS15" i="29"/>
  <c r="BT15" i="29"/>
  <c r="BU15" i="29"/>
  <c r="BV15" i="29"/>
  <c r="BW15" i="29"/>
  <c r="BX15" i="29"/>
  <c r="BY15" i="29"/>
  <c r="CA15" i="29"/>
  <c r="CF15" i="29"/>
  <c r="CG15" i="29"/>
  <c r="CH15" i="29"/>
  <c r="CI15" i="29"/>
  <c r="CJ15" i="29"/>
  <c r="CK15" i="29"/>
  <c r="CL15" i="29"/>
  <c r="CM15" i="29"/>
  <c r="CN15" i="29"/>
  <c r="CO15" i="29"/>
  <c r="CP15" i="29"/>
  <c r="CQ15" i="29"/>
  <c r="CR15" i="29"/>
  <c r="CS15" i="29"/>
  <c r="CT15" i="29"/>
  <c r="CU15" i="29"/>
  <c r="CV15" i="29"/>
  <c r="CW15" i="29"/>
  <c r="CX15" i="29"/>
  <c r="CY15" i="29"/>
  <c r="CZ15" i="29"/>
  <c r="DA15" i="29"/>
  <c r="DB15" i="29"/>
  <c r="DC15" i="29"/>
  <c r="DD15" i="29"/>
  <c r="DE15" i="29"/>
  <c r="DF15" i="29"/>
  <c r="DG15" i="29"/>
  <c r="DH15" i="29"/>
  <c r="DJ15" i="29"/>
  <c r="DK15" i="29"/>
  <c r="DP15" i="29"/>
  <c r="DQ15" i="29"/>
  <c r="DR15" i="29"/>
  <c r="DS15" i="29"/>
  <c r="DT15" i="29"/>
  <c r="DU15" i="29"/>
  <c r="DV15" i="29"/>
  <c r="DW15" i="29"/>
  <c r="DX15" i="29"/>
  <c r="DY15" i="29"/>
  <c r="DZ15" i="29"/>
  <c r="EA15" i="29"/>
  <c r="EB15" i="29"/>
  <c r="EC15" i="29"/>
  <c r="ED15" i="29"/>
  <c r="EE15" i="29"/>
  <c r="EF15" i="29"/>
  <c r="EG15" i="29"/>
  <c r="BS16" i="29"/>
  <c r="BT16" i="29"/>
  <c r="BU16" i="29"/>
  <c r="BV16" i="29"/>
  <c r="BW16" i="29"/>
  <c r="BX16" i="29"/>
  <c r="BY16" i="29"/>
  <c r="CA16" i="29"/>
  <c r="CF16" i="29"/>
  <c r="CG16" i="29"/>
  <c r="CH16" i="29"/>
  <c r="CI16" i="29"/>
  <c r="CJ16" i="29"/>
  <c r="CK16" i="29"/>
  <c r="CL16" i="29"/>
  <c r="CM16" i="29"/>
  <c r="CN16" i="29"/>
  <c r="CO16" i="29"/>
  <c r="CP16" i="29"/>
  <c r="CQ16" i="29"/>
  <c r="CR16" i="29"/>
  <c r="CS16" i="29"/>
  <c r="CT16" i="29"/>
  <c r="CU16" i="29"/>
  <c r="CV16" i="29"/>
  <c r="CW16" i="29"/>
  <c r="CX16" i="29"/>
  <c r="CY16" i="29"/>
  <c r="CZ16" i="29"/>
  <c r="DA16" i="29"/>
  <c r="DB16" i="29"/>
  <c r="DC16" i="29"/>
  <c r="DD16" i="29"/>
  <c r="DE16" i="29"/>
  <c r="DF16" i="29"/>
  <c r="DG16" i="29"/>
  <c r="DH16" i="29"/>
  <c r="DJ16" i="29"/>
  <c r="DK16" i="29"/>
  <c r="DP16" i="29"/>
  <c r="DQ16" i="29"/>
  <c r="DR16" i="29"/>
  <c r="DS16" i="29"/>
  <c r="DT16" i="29"/>
  <c r="DU16" i="29"/>
  <c r="DV16" i="29"/>
  <c r="DW16" i="29"/>
  <c r="DX16" i="29"/>
  <c r="DY16" i="29"/>
  <c r="DZ16" i="29"/>
  <c r="EA16" i="29"/>
  <c r="EB16" i="29"/>
  <c r="EC16" i="29"/>
  <c r="ED16" i="29"/>
  <c r="EE16" i="29"/>
  <c r="EF16" i="29"/>
  <c r="EG16" i="29"/>
  <c r="BS17" i="29"/>
  <c r="BT17" i="29"/>
  <c r="BU17" i="29"/>
  <c r="BV17" i="29"/>
  <c r="BW17" i="29"/>
  <c r="BX17" i="29"/>
  <c r="BY17" i="29"/>
  <c r="CA17" i="29"/>
  <c r="CF17" i="29"/>
  <c r="CG17" i="29"/>
  <c r="CH17" i="29"/>
  <c r="CI17" i="29"/>
  <c r="CJ17" i="29"/>
  <c r="CK17" i="29"/>
  <c r="CL17" i="29"/>
  <c r="CM17" i="29"/>
  <c r="CN17" i="29"/>
  <c r="CO17" i="29"/>
  <c r="CP17" i="29"/>
  <c r="CQ17" i="29"/>
  <c r="CR17" i="29"/>
  <c r="CS17" i="29"/>
  <c r="CT17" i="29"/>
  <c r="CU17" i="29"/>
  <c r="CV17" i="29"/>
  <c r="CW17" i="29"/>
  <c r="CX17" i="29"/>
  <c r="CY17" i="29"/>
  <c r="CZ17" i="29"/>
  <c r="DA17" i="29"/>
  <c r="DB17" i="29"/>
  <c r="DC17" i="29"/>
  <c r="DD17" i="29"/>
  <c r="DE17" i="29"/>
  <c r="DF17" i="29"/>
  <c r="DG17" i="29"/>
  <c r="DH17" i="29"/>
  <c r="DJ17" i="29"/>
  <c r="DK17" i="29"/>
  <c r="DP17" i="29"/>
  <c r="DQ17" i="29"/>
  <c r="DR17" i="29"/>
  <c r="DS17" i="29"/>
  <c r="DT17" i="29"/>
  <c r="DU17" i="29"/>
  <c r="DV17" i="29"/>
  <c r="DW17" i="29"/>
  <c r="DX17" i="29"/>
  <c r="DY17" i="29"/>
  <c r="DZ17" i="29"/>
  <c r="EA17" i="29"/>
  <c r="EB17" i="29"/>
  <c r="EC17" i="29"/>
  <c r="ED17" i="29"/>
  <c r="EE17" i="29"/>
  <c r="EF17" i="29"/>
  <c r="EG17" i="29"/>
  <c r="BS18" i="29"/>
  <c r="BT18" i="29"/>
  <c r="BU18" i="29"/>
  <c r="BV18" i="29"/>
  <c r="BW18" i="29"/>
  <c r="BX18" i="29"/>
  <c r="BY18" i="29"/>
  <c r="CA18" i="29"/>
  <c r="CF18" i="29"/>
  <c r="CG18" i="29"/>
  <c r="CH18" i="29"/>
  <c r="CI18" i="29"/>
  <c r="CJ18" i="29"/>
  <c r="CK18" i="29"/>
  <c r="CL18" i="29"/>
  <c r="CM18" i="29"/>
  <c r="CN18" i="29"/>
  <c r="CO18" i="29"/>
  <c r="CP18" i="29"/>
  <c r="CQ18" i="29"/>
  <c r="CR18" i="29"/>
  <c r="CS18" i="29"/>
  <c r="CT18" i="29"/>
  <c r="CU18" i="29"/>
  <c r="CV18" i="29"/>
  <c r="CW18" i="29"/>
  <c r="CX18" i="29"/>
  <c r="CY18" i="29"/>
  <c r="CZ18" i="29"/>
  <c r="DA18" i="29"/>
  <c r="DB18" i="29"/>
  <c r="DC18" i="29"/>
  <c r="DD18" i="29"/>
  <c r="DE18" i="29"/>
  <c r="DF18" i="29"/>
  <c r="DG18" i="29"/>
  <c r="DH18" i="29"/>
  <c r="DJ18" i="29"/>
  <c r="DK18" i="29"/>
  <c r="DP18" i="29"/>
  <c r="DQ18" i="29"/>
  <c r="DR18" i="29"/>
  <c r="DS18" i="29"/>
  <c r="DT18" i="29"/>
  <c r="DU18" i="29"/>
  <c r="DV18" i="29"/>
  <c r="DW18" i="29"/>
  <c r="DX18" i="29"/>
  <c r="DY18" i="29"/>
  <c r="DZ18" i="29"/>
  <c r="EA18" i="29"/>
  <c r="EB18" i="29"/>
  <c r="EC18" i="29"/>
  <c r="ED18" i="29"/>
  <c r="EE18" i="29"/>
  <c r="EF18" i="29"/>
  <c r="EG18" i="29"/>
  <c r="BS19" i="29"/>
  <c r="BT19" i="29"/>
  <c r="BU19" i="29"/>
  <c r="BV19" i="29"/>
  <c r="BW19" i="29"/>
  <c r="BX19" i="29"/>
  <c r="BY19" i="29"/>
  <c r="CA19" i="29"/>
  <c r="CF19" i="29"/>
  <c r="CG19" i="29"/>
  <c r="CH19" i="29"/>
  <c r="CI19" i="29"/>
  <c r="CJ19" i="29"/>
  <c r="CK19" i="29"/>
  <c r="CL19" i="29"/>
  <c r="CM19" i="29"/>
  <c r="CN19" i="29"/>
  <c r="CO19" i="29"/>
  <c r="CP19" i="29"/>
  <c r="CQ19" i="29"/>
  <c r="CR19" i="29"/>
  <c r="CS19" i="29"/>
  <c r="CT19" i="29"/>
  <c r="CU19" i="29"/>
  <c r="CV19" i="29"/>
  <c r="CW19" i="29"/>
  <c r="CX19" i="29"/>
  <c r="CY19" i="29"/>
  <c r="CZ19" i="29"/>
  <c r="DA19" i="29"/>
  <c r="DB19" i="29"/>
  <c r="DC19" i="29"/>
  <c r="DD19" i="29"/>
  <c r="DE19" i="29"/>
  <c r="DF19" i="29"/>
  <c r="DG19" i="29"/>
  <c r="DH19" i="29"/>
  <c r="DJ19" i="29"/>
  <c r="DK19" i="29"/>
  <c r="DP19" i="29"/>
  <c r="DQ19" i="29"/>
  <c r="DR19" i="29"/>
  <c r="DS19" i="29"/>
  <c r="DT19" i="29"/>
  <c r="DU19" i="29"/>
  <c r="DV19" i="29"/>
  <c r="DW19" i="29"/>
  <c r="DX19" i="29"/>
  <c r="DY19" i="29"/>
  <c r="DZ19" i="29"/>
  <c r="EA19" i="29"/>
  <c r="EB19" i="29"/>
  <c r="EC19" i="29"/>
  <c r="ED19" i="29"/>
  <c r="EE19" i="29"/>
  <c r="EF19" i="29"/>
  <c r="EG19" i="29"/>
  <c r="BS20" i="29"/>
  <c r="BT20" i="29"/>
  <c r="BU20" i="29"/>
  <c r="BV20" i="29"/>
  <c r="BW20" i="29"/>
  <c r="BX20" i="29"/>
  <c r="BY20" i="29"/>
  <c r="CA20" i="29"/>
  <c r="CF20" i="29"/>
  <c r="CG20" i="29"/>
  <c r="CH20" i="29"/>
  <c r="CI20" i="29"/>
  <c r="CJ20" i="29"/>
  <c r="CK20" i="29"/>
  <c r="CL20" i="29"/>
  <c r="CM20" i="29"/>
  <c r="CN20" i="29"/>
  <c r="CO20" i="29"/>
  <c r="CP20" i="29"/>
  <c r="CQ20" i="29"/>
  <c r="CR20" i="29"/>
  <c r="CS20" i="29"/>
  <c r="CT20" i="29"/>
  <c r="CU20" i="29"/>
  <c r="CV20" i="29"/>
  <c r="CW20" i="29"/>
  <c r="CX20" i="29"/>
  <c r="CY20" i="29"/>
  <c r="CZ20" i="29"/>
  <c r="DA20" i="29"/>
  <c r="DB20" i="29"/>
  <c r="DC20" i="29"/>
  <c r="DD20" i="29"/>
  <c r="DE20" i="29"/>
  <c r="DF20" i="29"/>
  <c r="DG20" i="29"/>
  <c r="DH20" i="29"/>
  <c r="DJ20" i="29"/>
  <c r="DK20" i="29"/>
  <c r="DP20" i="29"/>
  <c r="DQ20" i="29"/>
  <c r="DR20" i="29"/>
  <c r="DS20" i="29"/>
  <c r="DT20" i="29"/>
  <c r="DU20" i="29"/>
  <c r="DV20" i="29"/>
  <c r="DW20" i="29"/>
  <c r="DX20" i="29"/>
  <c r="DY20" i="29"/>
  <c r="DZ20" i="29"/>
  <c r="EA20" i="29"/>
  <c r="EB20" i="29"/>
  <c r="EC20" i="29"/>
  <c r="ED20" i="29"/>
  <c r="EE20" i="29"/>
  <c r="EF20" i="29"/>
  <c r="EG20" i="29"/>
  <c r="BS21" i="29"/>
  <c r="BT21" i="29"/>
  <c r="BU21" i="29"/>
  <c r="BV21" i="29"/>
  <c r="BW21" i="29"/>
  <c r="BX21" i="29"/>
  <c r="BY21" i="29"/>
  <c r="CA21" i="29"/>
  <c r="CF21" i="29"/>
  <c r="CG21" i="29"/>
  <c r="CH21" i="29"/>
  <c r="CI21" i="29"/>
  <c r="CJ21" i="29"/>
  <c r="CK21" i="29"/>
  <c r="CL21" i="29"/>
  <c r="CM21" i="29"/>
  <c r="CN21" i="29"/>
  <c r="CO21" i="29"/>
  <c r="CP21" i="29"/>
  <c r="CQ21" i="29"/>
  <c r="CR21" i="29"/>
  <c r="CS21" i="29"/>
  <c r="CT21" i="29"/>
  <c r="CU21" i="29"/>
  <c r="CV21" i="29"/>
  <c r="CW21" i="29"/>
  <c r="CX21" i="29"/>
  <c r="CY21" i="29"/>
  <c r="CZ21" i="29"/>
  <c r="DA21" i="29"/>
  <c r="DB21" i="29"/>
  <c r="DC21" i="29"/>
  <c r="DD21" i="29"/>
  <c r="DE21" i="29"/>
  <c r="DF21" i="29"/>
  <c r="DG21" i="29"/>
  <c r="DH21" i="29"/>
  <c r="DJ21" i="29"/>
  <c r="DK21" i="29"/>
  <c r="DP21" i="29"/>
  <c r="DQ21" i="29"/>
  <c r="DR21" i="29"/>
  <c r="DS21" i="29"/>
  <c r="DT21" i="29"/>
  <c r="DU21" i="29"/>
  <c r="DV21" i="29"/>
  <c r="DW21" i="29"/>
  <c r="DX21" i="29"/>
  <c r="DY21" i="29"/>
  <c r="DZ21" i="29"/>
  <c r="EA21" i="29"/>
  <c r="EB21" i="29"/>
  <c r="EC21" i="29"/>
  <c r="ED21" i="29"/>
  <c r="EE21" i="29"/>
  <c r="EF21" i="29"/>
  <c r="EG21" i="29"/>
  <c r="BS22" i="29"/>
  <c r="BT22" i="29"/>
  <c r="BU22" i="29"/>
  <c r="BV22" i="29"/>
  <c r="BW22" i="29"/>
  <c r="BX22" i="29"/>
  <c r="BY22" i="29"/>
  <c r="CA22" i="29"/>
  <c r="CF22" i="29"/>
  <c r="CG22" i="29"/>
  <c r="CH22" i="29"/>
  <c r="CI22" i="29"/>
  <c r="CJ22" i="29"/>
  <c r="CK22" i="29"/>
  <c r="CL22" i="29"/>
  <c r="CM22" i="29"/>
  <c r="CN22" i="29"/>
  <c r="CO22" i="29"/>
  <c r="CP22" i="29"/>
  <c r="CQ22" i="29"/>
  <c r="CR22" i="29"/>
  <c r="CS22" i="29"/>
  <c r="CT22" i="29"/>
  <c r="CU22" i="29"/>
  <c r="CV22" i="29"/>
  <c r="CW22" i="29"/>
  <c r="CX22" i="29"/>
  <c r="CY22" i="29"/>
  <c r="CZ22" i="29"/>
  <c r="DA22" i="29"/>
  <c r="DB22" i="29"/>
  <c r="DC22" i="29"/>
  <c r="DD22" i="29"/>
  <c r="DE22" i="29"/>
  <c r="DF22" i="29"/>
  <c r="DG22" i="29"/>
  <c r="DH22" i="29"/>
  <c r="DJ22" i="29"/>
  <c r="DK22" i="29"/>
  <c r="DP22" i="29"/>
  <c r="DQ22" i="29"/>
  <c r="DR22" i="29"/>
  <c r="DS22" i="29"/>
  <c r="DT22" i="29"/>
  <c r="DU22" i="29"/>
  <c r="DV22" i="29"/>
  <c r="DW22" i="29"/>
  <c r="DX22" i="29"/>
  <c r="DY22" i="29"/>
  <c r="DZ22" i="29"/>
  <c r="EA22" i="29"/>
  <c r="EB22" i="29"/>
  <c r="EC22" i="29"/>
  <c r="ED22" i="29"/>
  <c r="EE22" i="29"/>
  <c r="EF22" i="29"/>
  <c r="EG22" i="29"/>
  <c r="BS23" i="29"/>
  <c r="BT23" i="29"/>
  <c r="BU23" i="29"/>
  <c r="BV23" i="29"/>
  <c r="BW23" i="29"/>
  <c r="BX23" i="29"/>
  <c r="BY23" i="29"/>
  <c r="CA23" i="29"/>
  <c r="CF23" i="29"/>
  <c r="CG23" i="29"/>
  <c r="CH23" i="29"/>
  <c r="CI23" i="29"/>
  <c r="CJ23" i="29"/>
  <c r="CK23" i="29"/>
  <c r="CL23" i="29"/>
  <c r="CM23" i="29"/>
  <c r="CN23" i="29"/>
  <c r="CO23" i="29"/>
  <c r="CP23" i="29"/>
  <c r="CQ23" i="29"/>
  <c r="CR23" i="29"/>
  <c r="CS23" i="29"/>
  <c r="CT23" i="29"/>
  <c r="CU23" i="29"/>
  <c r="CV23" i="29"/>
  <c r="CW23" i="29"/>
  <c r="CX23" i="29"/>
  <c r="CY23" i="29"/>
  <c r="CZ23" i="29"/>
  <c r="DA23" i="29"/>
  <c r="DB23" i="29"/>
  <c r="DC23" i="29"/>
  <c r="DD23" i="29"/>
  <c r="DE23" i="29"/>
  <c r="DF23" i="29"/>
  <c r="DG23" i="29"/>
  <c r="DH23" i="29"/>
  <c r="DJ23" i="29"/>
  <c r="DK23" i="29"/>
  <c r="DP23" i="29"/>
  <c r="DQ23" i="29"/>
  <c r="DR23" i="29"/>
  <c r="DS23" i="29"/>
  <c r="DT23" i="29"/>
  <c r="DU23" i="29"/>
  <c r="DV23" i="29"/>
  <c r="DW23" i="29"/>
  <c r="DX23" i="29"/>
  <c r="DY23" i="29"/>
  <c r="DZ23" i="29"/>
  <c r="EA23" i="29"/>
  <c r="EB23" i="29"/>
  <c r="EC23" i="29"/>
  <c r="ED23" i="29"/>
  <c r="EE23" i="29"/>
  <c r="EF23" i="29"/>
  <c r="EG23" i="29"/>
  <c r="BS24" i="29"/>
  <c r="BT24" i="29"/>
  <c r="BU24" i="29"/>
  <c r="BV24" i="29"/>
  <c r="BW24" i="29"/>
  <c r="BX24" i="29"/>
  <c r="BY24" i="29"/>
  <c r="CA24" i="29"/>
  <c r="CF24" i="29"/>
  <c r="CG24" i="29"/>
  <c r="CH24" i="29"/>
  <c r="CI24" i="29"/>
  <c r="CJ24" i="29"/>
  <c r="CK24" i="29"/>
  <c r="CL24" i="29"/>
  <c r="CM24" i="29"/>
  <c r="CN24" i="29"/>
  <c r="CO24" i="29"/>
  <c r="CP24" i="29"/>
  <c r="CQ24" i="29"/>
  <c r="CR24" i="29"/>
  <c r="CS24" i="29"/>
  <c r="CT24" i="29"/>
  <c r="CU24" i="29"/>
  <c r="CV24" i="29"/>
  <c r="CW24" i="29"/>
  <c r="CX24" i="29"/>
  <c r="CY24" i="29"/>
  <c r="CZ24" i="29"/>
  <c r="DA24" i="29"/>
  <c r="DB24" i="29"/>
  <c r="DC24" i="29"/>
  <c r="DD24" i="29"/>
  <c r="DE24" i="29"/>
  <c r="DF24" i="29"/>
  <c r="DG24" i="29"/>
  <c r="DH24" i="29"/>
  <c r="DJ24" i="29"/>
  <c r="DK24" i="29"/>
  <c r="DP24" i="29"/>
  <c r="DQ24" i="29"/>
  <c r="DR24" i="29"/>
  <c r="DS24" i="29"/>
  <c r="DT24" i="29"/>
  <c r="DU24" i="29"/>
  <c r="DV24" i="29"/>
  <c r="DW24" i="29"/>
  <c r="DX24" i="29"/>
  <c r="DY24" i="29"/>
  <c r="DZ24" i="29"/>
  <c r="EA24" i="29"/>
  <c r="EB24" i="29"/>
  <c r="EC24" i="29"/>
  <c r="ED24" i="29"/>
  <c r="EE24" i="29"/>
  <c r="EF24" i="29"/>
  <c r="EG24" i="29"/>
  <c r="BS25" i="29"/>
  <c r="BT25" i="29"/>
  <c r="BU25" i="29"/>
  <c r="BV25" i="29"/>
  <c r="BW25" i="29"/>
  <c r="BX25" i="29"/>
  <c r="BY25" i="29"/>
  <c r="CA25" i="29"/>
  <c r="CF25" i="29"/>
  <c r="CG25" i="29"/>
  <c r="CH25" i="29"/>
  <c r="CI25" i="29"/>
  <c r="CJ25" i="29"/>
  <c r="CK25" i="29"/>
  <c r="CL25" i="29"/>
  <c r="CM25" i="29"/>
  <c r="CN25" i="29"/>
  <c r="CO25" i="29"/>
  <c r="CP25" i="29"/>
  <c r="CQ25" i="29"/>
  <c r="CR25" i="29"/>
  <c r="CS25" i="29"/>
  <c r="CT25" i="29"/>
  <c r="CU25" i="29"/>
  <c r="CV25" i="29"/>
  <c r="CW25" i="29"/>
  <c r="CX25" i="29"/>
  <c r="CY25" i="29"/>
  <c r="CZ25" i="29"/>
  <c r="DA25" i="29"/>
  <c r="DB25" i="29"/>
  <c r="DC25" i="29"/>
  <c r="DD25" i="29"/>
  <c r="DE25" i="29"/>
  <c r="DF25" i="29"/>
  <c r="DG25" i="29"/>
  <c r="DH25" i="29"/>
  <c r="DJ25" i="29"/>
  <c r="DK25" i="29"/>
  <c r="DP25" i="29"/>
  <c r="DQ25" i="29"/>
  <c r="DR25" i="29"/>
  <c r="DS25" i="29"/>
  <c r="DT25" i="29"/>
  <c r="DU25" i="29"/>
  <c r="DV25" i="29"/>
  <c r="DW25" i="29"/>
  <c r="DX25" i="29"/>
  <c r="DY25" i="29"/>
  <c r="DZ25" i="29"/>
  <c r="EA25" i="29"/>
  <c r="EB25" i="29"/>
  <c r="EC25" i="29"/>
  <c r="ED25" i="29"/>
  <c r="EE25" i="29"/>
  <c r="EF25" i="29"/>
  <c r="EG25" i="29"/>
  <c r="BS26" i="29"/>
  <c r="BT26" i="29"/>
  <c r="BU26" i="29"/>
  <c r="BV26" i="29"/>
  <c r="BW26" i="29"/>
  <c r="BX26" i="29"/>
  <c r="BY26" i="29"/>
  <c r="CA26" i="29"/>
  <c r="CF26" i="29"/>
  <c r="CG26" i="29"/>
  <c r="CH26" i="29"/>
  <c r="CI26" i="29"/>
  <c r="CJ26" i="29"/>
  <c r="CK26" i="29"/>
  <c r="CL26" i="29"/>
  <c r="CM26" i="29"/>
  <c r="CN26" i="29"/>
  <c r="CO26" i="29"/>
  <c r="CP26" i="29"/>
  <c r="CQ26" i="29"/>
  <c r="CR26" i="29"/>
  <c r="CS26" i="29"/>
  <c r="CT26" i="29"/>
  <c r="CU26" i="29"/>
  <c r="CV26" i="29"/>
  <c r="CW26" i="29"/>
  <c r="CX26" i="29"/>
  <c r="CY26" i="29"/>
  <c r="CZ26" i="29"/>
  <c r="DA26" i="29"/>
  <c r="DB26" i="29"/>
  <c r="DC26" i="29"/>
  <c r="DD26" i="29"/>
  <c r="DE26" i="29"/>
  <c r="DF26" i="29"/>
  <c r="DG26" i="29"/>
  <c r="DH26" i="29"/>
  <c r="DJ26" i="29"/>
  <c r="DK26" i="29"/>
  <c r="DP26" i="29"/>
  <c r="DQ26" i="29"/>
  <c r="DR26" i="29"/>
  <c r="DS26" i="29"/>
  <c r="DT26" i="29"/>
  <c r="DU26" i="29"/>
  <c r="DV26" i="29"/>
  <c r="DW26" i="29"/>
  <c r="DX26" i="29"/>
  <c r="DY26" i="29"/>
  <c r="DZ26" i="29"/>
  <c r="EA26" i="29"/>
  <c r="EB26" i="29"/>
  <c r="EC26" i="29"/>
  <c r="ED26" i="29"/>
  <c r="EE26" i="29"/>
  <c r="EF26" i="29"/>
  <c r="EG26" i="29"/>
  <c r="BS27" i="29"/>
  <c r="BT27" i="29"/>
  <c r="BU27" i="29"/>
  <c r="BV27" i="29"/>
  <c r="BW27" i="29"/>
  <c r="BX27" i="29"/>
  <c r="BY27" i="29"/>
  <c r="CA27" i="29"/>
  <c r="CF27" i="29"/>
  <c r="CG27" i="29"/>
  <c r="CH27" i="29"/>
  <c r="CI27" i="29"/>
  <c r="CJ27" i="29"/>
  <c r="CK27" i="29"/>
  <c r="CL27" i="29"/>
  <c r="CM27" i="29"/>
  <c r="CN27" i="29"/>
  <c r="CO27" i="29"/>
  <c r="CP27" i="29"/>
  <c r="CQ27" i="29"/>
  <c r="CR27" i="29"/>
  <c r="CS27" i="29"/>
  <c r="CT27" i="29"/>
  <c r="CU27" i="29"/>
  <c r="CV27" i="29"/>
  <c r="CW27" i="29"/>
  <c r="CX27" i="29"/>
  <c r="CY27" i="29"/>
  <c r="CZ27" i="29"/>
  <c r="DA27" i="29"/>
  <c r="DB27" i="29"/>
  <c r="DC27" i="29"/>
  <c r="DD27" i="29"/>
  <c r="DE27" i="29"/>
  <c r="DF27" i="29"/>
  <c r="DG27" i="29"/>
  <c r="DH27" i="29"/>
  <c r="DJ27" i="29"/>
  <c r="DK27" i="29"/>
  <c r="DP27" i="29"/>
  <c r="DQ27" i="29"/>
  <c r="DR27" i="29"/>
  <c r="DS27" i="29"/>
  <c r="DT27" i="29"/>
  <c r="DU27" i="29"/>
  <c r="DV27" i="29"/>
  <c r="DW27" i="29"/>
  <c r="DX27" i="29"/>
  <c r="DY27" i="29"/>
  <c r="DZ27" i="29"/>
  <c r="EA27" i="29"/>
  <c r="EB27" i="29"/>
  <c r="EC27" i="29"/>
  <c r="ED27" i="29"/>
  <c r="EE27" i="29"/>
  <c r="EF27" i="29"/>
  <c r="EG27" i="29"/>
  <c r="BS28" i="29"/>
  <c r="BT28" i="29"/>
  <c r="BU28" i="29"/>
  <c r="BV28" i="29"/>
  <c r="BW28" i="29"/>
  <c r="BX28" i="29"/>
  <c r="BY28" i="29"/>
  <c r="CA28" i="29"/>
  <c r="CF28" i="29"/>
  <c r="CG28" i="29"/>
  <c r="CH28" i="29"/>
  <c r="CI28" i="29"/>
  <c r="CJ28" i="29"/>
  <c r="CK28" i="29"/>
  <c r="CL28" i="29"/>
  <c r="CM28" i="29"/>
  <c r="CN28" i="29"/>
  <c r="CO28" i="29"/>
  <c r="CP28" i="29"/>
  <c r="CQ28" i="29"/>
  <c r="CR28" i="29"/>
  <c r="CS28" i="29"/>
  <c r="CT28" i="29"/>
  <c r="CU28" i="29"/>
  <c r="CV28" i="29"/>
  <c r="CW28" i="29"/>
  <c r="CX28" i="29"/>
  <c r="CY28" i="29"/>
  <c r="CZ28" i="29"/>
  <c r="DA28" i="29"/>
  <c r="DB28" i="29"/>
  <c r="DC28" i="29"/>
  <c r="DD28" i="29"/>
  <c r="DE28" i="29"/>
  <c r="DF28" i="29"/>
  <c r="DG28" i="29"/>
  <c r="DH28" i="29"/>
  <c r="DJ28" i="29"/>
  <c r="DK28" i="29"/>
  <c r="DP28" i="29"/>
  <c r="DQ28" i="29"/>
  <c r="DR28" i="29"/>
  <c r="DS28" i="29"/>
  <c r="DT28" i="29"/>
  <c r="DU28" i="29"/>
  <c r="DV28" i="29"/>
  <c r="DW28" i="29"/>
  <c r="DX28" i="29"/>
  <c r="DY28" i="29"/>
  <c r="DZ28" i="29"/>
  <c r="EA28" i="29"/>
  <c r="EB28" i="29"/>
  <c r="EC28" i="29"/>
  <c r="ED28" i="29"/>
  <c r="EE28" i="29"/>
  <c r="EF28" i="29"/>
  <c r="EG28" i="29"/>
  <c r="BS29" i="29"/>
  <c r="BT29" i="29"/>
  <c r="BU29" i="29"/>
  <c r="BV29" i="29"/>
  <c r="BW29" i="29"/>
  <c r="BX29" i="29"/>
  <c r="BY29" i="29"/>
  <c r="CA29" i="29"/>
  <c r="CF29" i="29"/>
  <c r="CG29" i="29"/>
  <c r="CH29" i="29"/>
  <c r="CI29" i="29"/>
  <c r="CJ29" i="29"/>
  <c r="CK29" i="29"/>
  <c r="CL29" i="29"/>
  <c r="CM29" i="29"/>
  <c r="CN29" i="29"/>
  <c r="CO29" i="29"/>
  <c r="CP29" i="29"/>
  <c r="CQ29" i="29"/>
  <c r="CR29" i="29"/>
  <c r="CS29" i="29"/>
  <c r="CT29" i="29"/>
  <c r="CU29" i="29"/>
  <c r="CV29" i="29"/>
  <c r="CW29" i="29"/>
  <c r="CX29" i="29"/>
  <c r="CY29" i="29"/>
  <c r="CZ29" i="29"/>
  <c r="DA29" i="29"/>
  <c r="DB29" i="29"/>
  <c r="DC29" i="29"/>
  <c r="DD29" i="29"/>
  <c r="DE29" i="29"/>
  <c r="DF29" i="29"/>
  <c r="DG29" i="29"/>
  <c r="DH29" i="29"/>
  <c r="DJ29" i="29"/>
  <c r="DK29" i="29"/>
  <c r="DP29" i="29"/>
  <c r="DQ29" i="29"/>
  <c r="DR29" i="29"/>
  <c r="DS29" i="29"/>
  <c r="DT29" i="29"/>
  <c r="DU29" i="29"/>
  <c r="DV29" i="29"/>
  <c r="DW29" i="29"/>
  <c r="DX29" i="29"/>
  <c r="DY29" i="29"/>
  <c r="DZ29" i="29"/>
  <c r="EA29" i="29"/>
  <c r="EB29" i="29"/>
  <c r="EC29" i="29"/>
  <c r="ED29" i="29"/>
  <c r="EE29" i="29"/>
  <c r="EF29" i="29"/>
  <c r="EG29" i="29"/>
  <c r="BS30" i="29"/>
  <c r="BT30" i="29"/>
  <c r="BU30" i="29"/>
  <c r="BV30" i="29"/>
  <c r="BW30" i="29"/>
  <c r="BX30" i="29"/>
  <c r="BY30" i="29"/>
  <c r="CA30" i="29"/>
  <c r="CF30" i="29"/>
  <c r="CG30" i="29"/>
  <c r="CH30" i="29"/>
  <c r="CI30" i="29"/>
  <c r="CJ30" i="29"/>
  <c r="CK30" i="29"/>
  <c r="CL30" i="29"/>
  <c r="CM30" i="29"/>
  <c r="CN30" i="29"/>
  <c r="CO30" i="29"/>
  <c r="CP30" i="29"/>
  <c r="CQ30" i="29"/>
  <c r="CR30" i="29"/>
  <c r="CS30" i="29"/>
  <c r="CT30" i="29"/>
  <c r="CU30" i="29"/>
  <c r="CV30" i="29"/>
  <c r="CW30" i="29"/>
  <c r="CX30" i="29"/>
  <c r="CY30" i="29"/>
  <c r="CZ30" i="29"/>
  <c r="DA30" i="29"/>
  <c r="DB30" i="29"/>
  <c r="DC30" i="29"/>
  <c r="DD30" i="29"/>
  <c r="DE30" i="29"/>
  <c r="DF30" i="29"/>
  <c r="DG30" i="29"/>
  <c r="DH30" i="29"/>
  <c r="DJ30" i="29"/>
  <c r="DK30" i="29"/>
  <c r="DP30" i="29"/>
  <c r="DQ30" i="29"/>
  <c r="DR30" i="29"/>
  <c r="DS30" i="29"/>
  <c r="DT30" i="29"/>
  <c r="DU30" i="29"/>
  <c r="DV30" i="29"/>
  <c r="DW30" i="29"/>
  <c r="DX30" i="29"/>
  <c r="DY30" i="29"/>
  <c r="DZ30" i="29"/>
  <c r="EA30" i="29"/>
  <c r="EB30" i="29"/>
  <c r="EC30" i="29"/>
  <c r="ED30" i="29"/>
  <c r="EE30" i="29"/>
  <c r="EF30" i="29"/>
  <c r="EG30" i="29"/>
  <c r="BS31" i="29"/>
  <c r="BT31" i="29"/>
  <c r="BU31" i="29"/>
  <c r="BV31" i="29"/>
  <c r="BW31" i="29"/>
  <c r="BX31" i="29"/>
  <c r="BY31" i="29"/>
  <c r="CA31" i="29"/>
  <c r="CF31" i="29"/>
  <c r="CG31" i="29"/>
  <c r="CH31" i="29"/>
  <c r="CI31" i="29"/>
  <c r="CJ31" i="29"/>
  <c r="CK31" i="29"/>
  <c r="CL31" i="29"/>
  <c r="CM31" i="29"/>
  <c r="CN31" i="29"/>
  <c r="CO31" i="29"/>
  <c r="CP31" i="29"/>
  <c r="CQ31" i="29"/>
  <c r="CR31" i="29"/>
  <c r="CS31" i="29"/>
  <c r="CT31" i="29"/>
  <c r="CU31" i="29"/>
  <c r="CV31" i="29"/>
  <c r="CW31" i="29"/>
  <c r="CX31" i="29"/>
  <c r="CY31" i="29"/>
  <c r="CZ31" i="29"/>
  <c r="DA31" i="29"/>
  <c r="DB31" i="29"/>
  <c r="DC31" i="29"/>
  <c r="DD31" i="29"/>
  <c r="DE31" i="29"/>
  <c r="DF31" i="29"/>
  <c r="DG31" i="29"/>
  <c r="DH31" i="29"/>
  <c r="DJ31" i="29"/>
  <c r="DK31" i="29"/>
  <c r="DP31" i="29"/>
  <c r="DQ31" i="29"/>
  <c r="DR31" i="29"/>
  <c r="DS31" i="29"/>
  <c r="DT31" i="29"/>
  <c r="DU31" i="29"/>
  <c r="DV31" i="29"/>
  <c r="DW31" i="29"/>
  <c r="DX31" i="29"/>
  <c r="DY31" i="29"/>
  <c r="DZ31" i="29"/>
  <c r="EA31" i="29"/>
  <c r="EB31" i="29"/>
  <c r="EC31" i="29"/>
  <c r="ED31" i="29"/>
  <c r="EE31" i="29"/>
  <c r="EF31" i="29"/>
  <c r="EG31" i="29"/>
  <c r="BS32" i="29"/>
  <c r="BT32" i="29"/>
  <c r="BU32" i="29"/>
  <c r="BV32" i="29"/>
  <c r="BW32" i="29"/>
  <c r="BX32" i="29"/>
  <c r="BY32" i="29"/>
  <c r="CA32" i="29"/>
  <c r="CF32" i="29"/>
  <c r="CG32" i="29"/>
  <c r="CH32" i="29"/>
  <c r="CI32" i="29"/>
  <c r="CJ32" i="29"/>
  <c r="CK32" i="29"/>
  <c r="CL32" i="29"/>
  <c r="CM32" i="29"/>
  <c r="CN32" i="29"/>
  <c r="CO32" i="29"/>
  <c r="CP32" i="29"/>
  <c r="CQ32" i="29"/>
  <c r="CR32" i="29"/>
  <c r="CS32" i="29"/>
  <c r="CT32" i="29"/>
  <c r="CU32" i="29"/>
  <c r="CV32" i="29"/>
  <c r="CW32" i="29"/>
  <c r="CX32" i="29"/>
  <c r="CY32" i="29"/>
  <c r="CZ32" i="29"/>
  <c r="DA32" i="29"/>
  <c r="DB32" i="29"/>
  <c r="DC32" i="29"/>
  <c r="DD32" i="29"/>
  <c r="DE32" i="29"/>
  <c r="DF32" i="29"/>
  <c r="DG32" i="29"/>
  <c r="DH32" i="29"/>
  <c r="DJ32" i="29"/>
  <c r="DK32" i="29"/>
  <c r="DP32" i="29"/>
  <c r="DQ32" i="29"/>
  <c r="DR32" i="29"/>
  <c r="DS32" i="29"/>
  <c r="DT32" i="29"/>
  <c r="DU32" i="29"/>
  <c r="DV32" i="29"/>
  <c r="DW32" i="29"/>
  <c r="DX32" i="29"/>
  <c r="DY32" i="29"/>
  <c r="DZ32" i="29"/>
  <c r="EA32" i="29"/>
  <c r="EB32" i="29"/>
  <c r="EC32" i="29"/>
  <c r="ED32" i="29"/>
  <c r="EE32" i="29"/>
  <c r="EF32" i="29"/>
  <c r="EG32" i="29"/>
  <c r="BS33" i="29"/>
  <c r="BT33" i="29"/>
  <c r="BU33" i="29"/>
  <c r="BV33" i="29"/>
  <c r="BW33" i="29"/>
  <c r="BX33" i="29"/>
  <c r="BY33" i="29"/>
  <c r="CA33" i="29"/>
  <c r="CF33" i="29"/>
  <c r="CG33" i="29"/>
  <c r="CH33" i="29"/>
  <c r="CI33" i="29"/>
  <c r="CJ33" i="29"/>
  <c r="CK33" i="29"/>
  <c r="CL33" i="29"/>
  <c r="CM33" i="29"/>
  <c r="CN33" i="29"/>
  <c r="CO33" i="29"/>
  <c r="CP33" i="29"/>
  <c r="CQ33" i="29"/>
  <c r="CR33" i="29"/>
  <c r="CS33" i="29"/>
  <c r="CT33" i="29"/>
  <c r="CU33" i="29"/>
  <c r="CV33" i="29"/>
  <c r="CW33" i="29"/>
  <c r="CX33" i="29"/>
  <c r="CY33" i="29"/>
  <c r="CZ33" i="29"/>
  <c r="DA33" i="29"/>
  <c r="DB33" i="29"/>
  <c r="DC33" i="29"/>
  <c r="DD33" i="29"/>
  <c r="DE33" i="29"/>
  <c r="DF33" i="29"/>
  <c r="DG33" i="29"/>
  <c r="DH33" i="29"/>
  <c r="DJ33" i="29"/>
  <c r="DK33" i="29"/>
  <c r="DP33" i="29"/>
  <c r="DQ33" i="29"/>
  <c r="DR33" i="29"/>
  <c r="DS33" i="29"/>
  <c r="DT33" i="29"/>
  <c r="DU33" i="29"/>
  <c r="DV33" i="29"/>
  <c r="DW33" i="29"/>
  <c r="DX33" i="29"/>
  <c r="DY33" i="29"/>
  <c r="DZ33" i="29"/>
  <c r="EA33" i="29"/>
  <c r="EB33" i="29"/>
  <c r="EC33" i="29"/>
  <c r="ED33" i="29"/>
  <c r="EE33" i="29"/>
  <c r="EF33" i="29"/>
  <c r="EG33" i="29"/>
  <c r="BS34" i="29"/>
  <c r="BT34" i="29"/>
  <c r="BU34" i="29"/>
  <c r="BV34" i="29"/>
  <c r="BW34" i="29"/>
  <c r="BX34" i="29"/>
  <c r="BY34" i="29"/>
  <c r="CA34" i="29"/>
  <c r="CF34" i="29"/>
  <c r="CG34" i="29"/>
  <c r="CH34" i="29"/>
  <c r="CI34" i="29"/>
  <c r="CJ34" i="29"/>
  <c r="CK34" i="29"/>
  <c r="CL34" i="29"/>
  <c r="CM34" i="29"/>
  <c r="CN34" i="29"/>
  <c r="CO34" i="29"/>
  <c r="CP34" i="29"/>
  <c r="CQ34" i="29"/>
  <c r="CR34" i="29"/>
  <c r="CS34" i="29"/>
  <c r="CT34" i="29"/>
  <c r="CU34" i="29"/>
  <c r="CV34" i="29"/>
  <c r="CW34" i="29"/>
  <c r="CX34" i="29"/>
  <c r="CY34" i="29"/>
  <c r="CZ34" i="29"/>
  <c r="DA34" i="29"/>
  <c r="DB34" i="29"/>
  <c r="DC34" i="29"/>
  <c r="DD34" i="29"/>
  <c r="DE34" i="29"/>
  <c r="DF34" i="29"/>
  <c r="DG34" i="29"/>
  <c r="DH34" i="29"/>
  <c r="DJ34" i="29"/>
  <c r="DK34" i="29"/>
  <c r="DP34" i="29"/>
  <c r="DQ34" i="29"/>
  <c r="DR34" i="29"/>
  <c r="DS34" i="29"/>
  <c r="DT34" i="29"/>
  <c r="DU34" i="29"/>
  <c r="DV34" i="29"/>
  <c r="DW34" i="29"/>
  <c r="DX34" i="29"/>
  <c r="DY34" i="29"/>
  <c r="DZ34" i="29"/>
  <c r="EA34" i="29"/>
  <c r="EB34" i="29"/>
  <c r="EC34" i="29"/>
  <c r="ED34" i="29"/>
  <c r="EE34" i="29"/>
  <c r="EF34" i="29"/>
  <c r="EG34" i="29"/>
  <c r="BS35" i="29"/>
  <c r="BT35" i="29"/>
  <c r="BU35" i="29"/>
  <c r="BV35" i="29"/>
  <c r="BW35" i="29"/>
  <c r="BX35" i="29"/>
  <c r="BY35" i="29"/>
  <c r="CA35" i="29"/>
  <c r="CF35" i="29"/>
  <c r="CG35" i="29"/>
  <c r="CH35" i="29"/>
  <c r="CI35" i="29"/>
  <c r="CJ35" i="29"/>
  <c r="CK35" i="29"/>
  <c r="CL35" i="29"/>
  <c r="CM35" i="29"/>
  <c r="CN35" i="29"/>
  <c r="CO35" i="29"/>
  <c r="CP35" i="29"/>
  <c r="CQ35" i="29"/>
  <c r="CR35" i="29"/>
  <c r="CS35" i="29"/>
  <c r="CT35" i="29"/>
  <c r="CU35" i="29"/>
  <c r="CV35" i="29"/>
  <c r="CW35" i="29"/>
  <c r="CX35" i="29"/>
  <c r="CY35" i="29"/>
  <c r="CZ35" i="29"/>
  <c r="DA35" i="29"/>
  <c r="DB35" i="29"/>
  <c r="DC35" i="29"/>
  <c r="DD35" i="29"/>
  <c r="DE35" i="29"/>
  <c r="DF35" i="29"/>
  <c r="DG35" i="29"/>
  <c r="DH35" i="29"/>
  <c r="DJ35" i="29"/>
  <c r="DK35" i="29"/>
  <c r="DP35" i="29"/>
  <c r="DQ35" i="29"/>
  <c r="DR35" i="29"/>
  <c r="DS35" i="29"/>
  <c r="DT35" i="29"/>
  <c r="DU35" i="29"/>
  <c r="DV35" i="29"/>
  <c r="DW35" i="29"/>
  <c r="DX35" i="29"/>
  <c r="DY35" i="29"/>
  <c r="DZ35" i="29"/>
  <c r="EA35" i="29"/>
  <c r="EB35" i="29"/>
  <c r="EC35" i="29"/>
  <c r="ED35" i="29"/>
  <c r="EE35" i="29"/>
  <c r="EF35" i="29"/>
  <c r="EG35" i="29"/>
  <c r="BS36" i="29"/>
  <c r="BT36" i="29"/>
  <c r="BU36" i="29"/>
  <c r="BV36" i="29"/>
  <c r="BW36" i="29"/>
  <c r="BX36" i="29"/>
  <c r="BY36" i="29"/>
  <c r="CA36" i="29"/>
  <c r="CF36" i="29"/>
  <c r="CG36" i="29"/>
  <c r="CH36" i="29"/>
  <c r="CI36" i="29"/>
  <c r="CJ36" i="29"/>
  <c r="CK36" i="29"/>
  <c r="CL36" i="29"/>
  <c r="CM36" i="29"/>
  <c r="CN36" i="29"/>
  <c r="CO36" i="29"/>
  <c r="CP36" i="29"/>
  <c r="CQ36" i="29"/>
  <c r="CR36" i="29"/>
  <c r="CS36" i="29"/>
  <c r="CT36" i="29"/>
  <c r="CU36" i="29"/>
  <c r="CV36" i="29"/>
  <c r="CW36" i="29"/>
  <c r="CX36" i="29"/>
  <c r="CY36" i="29"/>
  <c r="CZ36" i="29"/>
  <c r="DA36" i="29"/>
  <c r="DB36" i="29"/>
  <c r="DC36" i="29"/>
  <c r="DD36" i="29"/>
  <c r="DE36" i="29"/>
  <c r="DF36" i="29"/>
  <c r="DG36" i="29"/>
  <c r="DH36" i="29"/>
  <c r="DJ36" i="29"/>
  <c r="DK36" i="29"/>
  <c r="DP36" i="29"/>
  <c r="DQ36" i="29"/>
  <c r="DR36" i="29"/>
  <c r="DS36" i="29"/>
  <c r="DT36" i="29"/>
  <c r="DU36" i="29"/>
  <c r="DV36" i="29"/>
  <c r="DW36" i="29"/>
  <c r="DX36" i="29"/>
  <c r="DY36" i="29"/>
  <c r="DZ36" i="29"/>
  <c r="EA36" i="29"/>
  <c r="EB36" i="29"/>
  <c r="EC36" i="29"/>
  <c r="ED36" i="29"/>
  <c r="EE36" i="29"/>
  <c r="EF36" i="29"/>
  <c r="EG36" i="29"/>
  <c r="BS37" i="29"/>
  <c r="BT37" i="29"/>
  <c r="BU37" i="29"/>
  <c r="BV37" i="29"/>
  <c r="BW37" i="29"/>
  <c r="BX37" i="29"/>
  <c r="BY37" i="29"/>
  <c r="CA37" i="29"/>
  <c r="CF37" i="29"/>
  <c r="CG37" i="29"/>
  <c r="CH37" i="29"/>
  <c r="CI37" i="29"/>
  <c r="CJ37" i="29"/>
  <c r="CK37" i="29"/>
  <c r="CL37" i="29"/>
  <c r="CM37" i="29"/>
  <c r="CN37" i="29"/>
  <c r="CO37" i="29"/>
  <c r="CP37" i="29"/>
  <c r="CQ37" i="29"/>
  <c r="CR37" i="29"/>
  <c r="CS37" i="29"/>
  <c r="CT37" i="29"/>
  <c r="CU37" i="29"/>
  <c r="CV37" i="29"/>
  <c r="CW37" i="29"/>
  <c r="CX37" i="29"/>
  <c r="CY37" i="29"/>
  <c r="CZ37" i="29"/>
  <c r="DA37" i="29"/>
  <c r="DB37" i="29"/>
  <c r="DC37" i="29"/>
  <c r="DD37" i="29"/>
  <c r="DE37" i="29"/>
  <c r="DF37" i="29"/>
  <c r="DG37" i="29"/>
  <c r="DH37" i="29"/>
  <c r="DJ37" i="29"/>
  <c r="DK37" i="29"/>
  <c r="DP37" i="29"/>
  <c r="DQ37" i="29"/>
  <c r="DR37" i="29"/>
  <c r="DS37" i="29"/>
  <c r="DT37" i="29"/>
  <c r="DU37" i="29"/>
  <c r="DV37" i="29"/>
  <c r="DW37" i="29"/>
  <c r="DX37" i="29"/>
  <c r="DY37" i="29"/>
  <c r="DZ37" i="29"/>
  <c r="EA37" i="29"/>
  <c r="EB37" i="29"/>
  <c r="EC37" i="29"/>
  <c r="ED37" i="29"/>
  <c r="EE37" i="29"/>
  <c r="EF37" i="29"/>
  <c r="EG37" i="29"/>
  <c r="BS38" i="29"/>
  <c r="BT38" i="29"/>
  <c r="BU38" i="29"/>
  <c r="BV38" i="29"/>
  <c r="BW38" i="29"/>
  <c r="BX38" i="29"/>
  <c r="BY38" i="29"/>
  <c r="CA38" i="29"/>
  <c r="CF38" i="29"/>
  <c r="CG38" i="29"/>
  <c r="CH38" i="29"/>
  <c r="CI38" i="29"/>
  <c r="CJ38" i="29"/>
  <c r="CK38" i="29"/>
  <c r="CL38" i="29"/>
  <c r="CM38" i="29"/>
  <c r="CN38" i="29"/>
  <c r="CO38" i="29"/>
  <c r="CP38" i="29"/>
  <c r="CQ38" i="29"/>
  <c r="CR38" i="29"/>
  <c r="CS38" i="29"/>
  <c r="CT38" i="29"/>
  <c r="CU38" i="29"/>
  <c r="CV38" i="29"/>
  <c r="CW38" i="29"/>
  <c r="CX38" i="29"/>
  <c r="CY38" i="29"/>
  <c r="CZ38" i="29"/>
  <c r="DA38" i="29"/>
  <c r="DB38" i="29"/>
  <c r="DC38" i="29"/>
  <c r="DD38" i="29"/>
  <c r="DE38" i="29"/>
  <c r="DF38" i="29"/>
  <c r="DG38" i="29"/>
  <c r="DH38" i="29"/>
  <c r="DJ38" i="29"/>
  <c r="DK38" i="29"/>
  <c r="DP38" i="29"/>
  <c r="DQ38" i="29"/>
  <c r="DR38" i="29"/>
  <c r="DS38" i="29"/>
  <c r="DT38" i="29"/>
  <c r="DU38" i="29"/>
  <c r="DV38" i="29"/>
  <c r="DW38" i="29"/>
  <c r="DX38" i="29"/>
  <c r="DY38" i="29"/>
  <c r="DZ38" i="29"/>
  <c r="EA38" i="29"/>
  <c r="EB38" i="29"/>
  <c r="EC38" i="29"/>
  <c r="ED38" i="29"/>
  <c r="EE38" i="29"/>
  <c r="EF38" i="29"/>
  <c r="EG38" i="29"/>
  <c r="BS39" i="29"/>
  <c r="BT39" i="29"/>
  <c r="BU39" i="29"/>
  <c r="BV39" i="29"/>
  <c r="BW39" i="29"/>
  <c r="BX39" i="29"/>
  <c r="BY39" i="29"/>
  <c r="CA39" i="29"/>
  <c r="CF39" i="29"/>
  <c r="CG39" i="29"/>
  <c r="CH39" i="29"/>
  <c r="CI39" i="29"/>
  <c r="CJ39" i="29"/>
  <c r="CK39" i="29"/>
  <c r="CL39" i="29"/>
  <c r="CM39" i="29"/>
  <c r="CN39" i="29"/>
  <c r="CO39" i="29"/>
  <c r="CP39" i="29"/>
  <c r="CQ39" i="29"/>
  <c r="CR39" i="29"/>
  <c r="CS39" i="29"/>
  <c r="CT39" i="29"/>
  <c r="CU39" i="29"/>
  <c r="CV39" i="29"/>
  <c r="CW39" i="29"/>
  <c r="CX39" i="29"/>
  <c r="CY39" i="29"/>
  <c r="CZ39" i="29"/>
  <c r="DA39" i="29"/>
  <c r="DB39" i="29"/>
  <c r="DC39" i="29"/>
  <c r="DD39" i="29"/>
  <c r="DE39" i="29"/>
  <c r="DF39" i="29"/>
  <c r="DG39" i="29"/>
  <c r="DH39" i="29"/>
  <c r="DJ39" i="29"/>
  <c r="DK39" i="29"/>
  <c r="DP39" i="29"/>
  <c r="DQ39" i="29"/>
  <c r="DR39" i="29"/>
  <c r="DS39" i="29"/>
  <c r="DT39" i="29"/>
  <c r="DU39" i="29"/>
  <c r="DV39" i="29"/>
  <c r="DW39" i="29"/>
  <c r="DX39" i="29"/>
  <c r="DY39" i="29"/>
  <c r="DZ39" i="29"/>
  <c r="EA39" i="29"/>
  <c r="EB39" i="29"/>
  <c r="EC39" i="29"/>
  <c r="ED39" i="29"/>
  <c r="EE39" i="29"/>
  <c r="EF39" i="29"/>
  <c r="EG39" i="29"/>
  <c r="BS40" i="29"/>
  <c r="BT40" i="29"/>
  <c r="BU40" i="29"/>
  <c r="BV40" i="29"/>
  <c r="BW40" i="29"/>
  <c r="BX40" i="29"/>
  <c r="BY40" i="29"/>
  <c r="CA40" i="29"/>
  <c r="CF40" i="29"/>
  <c r="CG40" i="29"/>
  <c r="CH40" i="29"/>
  <c r="CI40" i="29"/>
  <c r="CJ40" i="29"/>
  <c r="CK40" i="29"/>
  <c r="CL40" i="29"/>
  <c r="CM40" i="29"/>
  <c r="CN40" i="29"/>
  <c r="CO40" i="29"/>
  <c r="CP40" i="29"/>
  <c r="CQ40" i="29"/>
  <c r="CR40" i="29"/>
  <c r="CS40" i="29"/>
  <c r="CT40" i="29"/>
  <c r="CU40" i="29"/>
  <c r="CV40" i="29"/>
  <c r="CW40" i="29"/>
  <c r="CX40" i="29"/>
  <c r="CY40" i="29"/>
  <c r="CZ40" i="29"/>
  <c r="DA40" i="29"/>
  <c r="DB40" i="29"/>
  <c r="DC40" i="29"/>
  <c r="DD40" i="29"/>
  <c r="DE40" i="29"/>
  <c r="DF40" i="29"/>
  <c r="DG40" i="29"/>
  <c r="DH40" i="29"/>
  <c r="DJ40" i="29"/>
  <c r="DK40" i="29"/>
  <c r="DP40" i="29"/>
  <c r="DQ40" i="29"/>
  <c r="DR40" i="29"/>
  <c r="DS40" i="29"/>
  <c r="DT40" i="29"/>
  <c r="DU40" i="29"/>
  <c r="DV40" i="29"/>
  <c r="DW40" i="29"/>
  <c r="DX40" i="29"/>
  <c r="DY40" i="29"/>
  <c r="DZ40" i="29"/>
  <c r="EA40" i="29"/>
  <c r="EB40" i="29"/>
  <c r="EC40" i="29"/>
  <c r="ED40" i="29"/>
  <c r="EE40" i="29"/>
  <c r="EF40" i="29"/>
  <c r="EG40" i="29"/>
  <c r="BS41" i="29"/>
  <c r="BT41" i="29"/>
  <c r="BU41" i="29"/>
  <c r="BV41" i="29"/>
  <c r="BW41" i="29"/>
  <c r="BX41" i="29"/>
  <c r="BY41" i="29"/>
  <c r="CA41" i="29"/>
  <c r="CF41" i="29"/>
  <c r="CG41" i="29"/>
  <c r="CH41" i="29"/>
  <c r="CI41" i="29"/>
  <c r="CJ41" i="29"/>
  <c r="CK41" i="29"/>
  <c r="CL41" i="29"/>
  <c r="CM41" i="29"/>
  <c r="CN41" i="29"/>
  <c r="CO41" i="29"/>
  <c r="CP41" i="29"/>
  <c r="CQ41" i="29"/>
  <c r="CR41" i="29"/>
  <c r="CS41" i="29"/>
  <c r="CT41" i="29"/>
  <c r="CU41" i="29"/>
  <c r="CV41" i="29"/>
  <c r="CW41" i="29"/>
  <c r="CX41" i="29"/>
  <c r="CY41" i="29"/>
  <c r="CZ41" i="29"/>
  <c r="DA41" i="29"/>
  <c r="DB41" i="29"/>
  <c r="DC41" i="29"/>
  <c r="DD41" i="29"/>
  <c r="DE41" i="29"/>
  <c r="DF41" i="29"/>
  <c r="DG41" i="29"/>
  <c r="DH41" i="29"/>
  <c r="DJ41" i="29"/>
  <c r="DK41" i="29"/>
  <c r="DP41" i="29"/>
  <c r="DQ41" i="29"/>
  <c r="DR41" i="29"/>
  <c r="DS41" i="29"/>
  <c r="DT41" i="29"/>
  <c r="DU41" i="29"/>
  <c r="DV41" i="29"/>
  <c r="DW41" i="29"/>
  <c r="DX41" i="29"/>
  <c r="DY41" i="29"/>
  <c r="DZ41" i="29"/>
  <c r="EA41" i="29"/>
  <c r="EB41" i="29"/>
  <c r="EC41" i="29"/>
  <c r="ED41" i="29"/>
  <c r="EE41" i="29"/>
  <c r="EF41" i="29"/>
  <c r="EG41" i="29"/>
  <c r="BS42" i="29"/>
  <c r="BT42" i="29"/>
  <c r="BU42" i="29"/>
  <c r="BV42" i="29"/>
  <c r="BW42" i="29"/>
  <c r="BX42" i="29"/>
  <c r="BY42" i="29"/>
  <c r="CA42" i="29"/>
  <c r="CF42" i="29"/>
  <c r="CG42" i="29"/>
  <c r="CH42" i="29"/>
  <c r="CI42" i="29"/>
  <c r="CJ42" i="29"/>
  <c r="CK42" i="29"/>
  <c r="CL42" i="29"/>
  <c r="CM42" i="29"/>
  <c r="CN42" i="29"/>
  <c r="CO42" i="29"/>
  <c r="CP42" i="29"/>
  <c r="CQ42" i="29"/>
  <c r="CR42" i="29"/>
  <c r="CS42" i="29"/>
  <c r="CT42" i="29"/>
  <c r="CU42" i="29"/>
  <c r="CV42" i="29"/>
  <c r="CW42" i="29"/>
  <c r="CX42" i="29"/>
  <c r="CY42" i="29"/>
  <c r="CZ42" i="29"/>
  <c r="DA42" i="29"/>
  <c r="DB42" i="29"/>
  <c r="DC42" i="29"/>
  <c r="DD42" i="29"/>
  <c r="DE42" i="29"/>
  <c r="DF42" i="29"/>
  <c r="DG42" i="29"/>
  <c r="DH42" i="29"/>
  <c r="DJ42" i="29"/>
  <c r="DK42" i="29"/>
  <c r="DP42" i="29"/>
  <c r="DQ42" i="29"/>
  <c r="DR42" i="29"/>
  <c r="DS42" i="29"/>
  <c r="DT42" i="29"/>
  <c r="DU42" i="29"/>
  <c r="DV42" i="29"/>
  <c r="DW42" i="29"/>
  <c r="DX42" i="29"/>
  <c r="DY42" i="29"/>
  <c r="DZ42" i="29"/>
  <c r="EA42" i="29"/>
  <c r="EB42" i="29"/>
  <c r="EC42" i="29"/>
  <c r="ED42" i="29"/>
  <c r="EE42" i="29"/>
  <c r="EF42" i="29"/>
  <c r="EG42" i="29"/>
  <c r="BS43" i="29"/>
  <c r="BT43" i="29"/>
  <c r="BU43" i="29"/>
  <c r="BV43" i="29"/>
  <c r="BW43" i="29"/>
  <c r="BX43" i="29"/>
  <c r="BY43" i="29"/>
  <c r="CA43" i="29"/>
  <c r="CF43" i="29"/>
  <c r="CG43" i="29"/>
  <c r="CH43" i="29"/>
  <c r="CI43" i="29"/>
  <c r="CJ43" i="29"/>
  <c r="CK43" i="29"/>
  <c r="CL43" i="29"/>
  <c r="CM43" i="29"/>
  <c r="CN43" i="29"/>
  <c r="CO43" i="29"/>
  <c r="CP43" i="29"/>
  <c r="CQ43" i="29"/>
  <c r="CR43" i="29"/>
  <c r="CS43" i="29"/>
  <c r="CT43" i="29"/>
  <c r="CU43" i="29"/>
  <c r="CV43" i="29"/>
  <c r="CW43" i="29"/>
  <c r="CX43" i="29"/>
  <c r="CY43" i="29"/>
  <c r="CZ43" i="29"/>
  <c r="DA43" i="29"/>
  <c r="DB43" i="29"/>
  <c r="DC43" i="29"/>
  <c r="DD43" i="29"/>
  <c r="DE43" i="29"/>
  <c r="DF43" i="29"/>
  <c r="DG43" i="29"/>
  <c r="DH43" i="29"/>
  <c r="DJ43" i="29"/>
  <c r="DK43" i="29"/>
  <c r="DP43" i="29"/>
  <c r="DQ43" i="29"/>
  <c r="DR43" i="29"/>
  <c r="DS43" i="29"/>
  <c r="DT43" i="29"/>
  <c r="DU43" i="29"/>
  <c r="DV43" i="29"/>
  <c r="DW43" i="29"/>
  <c r="DX43" i="29"/>
  <c r="DY43" i="29"/>
  <c r="DZ43" i="29"/>
  <c r="EA43" i="29"/>
  <c r="EB43" i="29"/>
  <c r="EC43" i="29"/>
  <c r="ED43" i="29"/>
  <c r="EE43" i="29"/>
  <c r="EF43" i="29"/>
  <c r="EG43" i="29"/>
  <c r="BS44" i="29"/>
  <c r="BT44" i="29"/>
  <c r="BU44" i="29"/>
  <c r="BV44" i="29"/>
  <c r="BW44" i="29"/>
  <c r="BX44" i="29"/>
  <c r="BY44" i="29"/>
  <c r="CA44" i="29"/>
  <c r="CF44" i="29"/>
  <c r="CG44" i="29"/>
  <c r="CH44" i="29"/>
  <c r="CI44" i="29"/>
  <c r="CJ44" i="29"/>
  <c r="CK44" i="29"/>
  <c r="CL44" i="29"/>
  <c r="CM44" i="29"/>
  <c r="CN44" i="29"/>
  <c r="CO44" i="29"/>
  <c r="CP44" i="29"/>
  <c r="CQ44" i="29"/>
  <c r="CR44" i="29"/>
  <c r="CS44" i="29"/>
  <c r="CT44" i="29"/>
  <c r="CU44" i="29"/>
  <c r="CV44" i="29"/>
  <c r="CW44" i="29"/>
  <c r="CX44" i="29"/>
  <c r="CY44" i="29"/>
  <c r="CZ44" i="29"/>
  <c r="DA44" i="29"/>
  <c r="DB44" i="29"/>
  <c r="DC44" i="29"/>
  <c r="DD44" i="29"/>
  <c r="DE44" i="29"/>
  <c r="DF44" i="29"/>
  <c r="DG44" i="29"/>
  <c r="DH44" i="29"/>
  <c r="DJ44" i="29"/>
  <c r="DK44" i="29"/>
  <c r="DP44" i="29"/>
  <c r="DQ44" i="29"/>
  <c r="DR44" i="29"/>
  <c r="DS44" i="29"/>
  <c r="DT44" i="29"/>
  <c r="DU44" i="29"/>
  <c r="DV44" i="29"/>
  <c r="DW44" i="29"/>
  <c r="DX44" i="29"/>
  <c r="DY44" i="29"/>
  <c r="DZ44" i="29"/>
  <c r="EA44" i="29"/>
  <c r="EB44" i="29"/>
  <c r="EC44" i="29"/>
  <c r="ED44" i="29"/>
  <c r="EE44" i="29"/>
  <c r="EF44" i="29"/>
  <c r="EG44" i="29"/>
  <c r="BS45" i="29"/>
  <c r="BT45" i="29"/>
  <c r="BU45" i="29"/>
  <c r="BV45" i="29"/>
  <c r="BW45" i="29"/>
  <c r="BX45" i="29"/>
  <c r="BY45" i="29"/>
  <c r="CA45" i="29"/>
  <c r="CF45" i="29"/>
  <c r="CG45" i="29"/>
  <c r="CH45" i="29"/>
  <c r="CI45" i="29"/>
  <c r="CJ45" i="29"/>
  <c r="CK45" i="29"/>
  <c r="CL45" i="29"/>
  <c r="CM45" i="29"/>
  <c r="CN45" i="29"/>
  <c r="CO45" i="29"/>
  <c r="CP45" i="29"/>
  <c r="CQ45" i="29"/>
  <c r="CR45" i="29"/>
  <c r="CS45" i="29"/>
  <c r="CT45" i="29"/>
  <c r="CU45" i="29"/>
  <c r="CV45" i="29"/>
  <c r="CW45" i="29"/>
  <c r="CX45" i="29"/>
  <c r="CY45" i="29"/>
  <c r="CZ45" i="29"/>
  <c r="DA45" i="29"/>
  <c r="DB45" i="29"/>
  <c r="DC45" i="29"/>
  <c r="DD45" i="29"/>
  <c r="DE45" i="29"/>
  <c r="DF45" i="29"/>
  <c r="DG45" i="29"/>
  <c r="DH45" i="29"/>
  <c r="DJ45" i="29"/>
  <c r="DK45" i="29"/>
  <c r="DP45" i="29"/>
  <c r="DQ45" i="29"/>
  <c r="DR45" i="29"/>
  <c r="DS45" i="29"/>
  <c r="DT45" i="29"/>
  <c r="DU45" i="29"/>
  <c r="DV45" i="29"/>
  <c r="DW45" i="29"/>
  <c r="DX45" i="29"/>
  <c r="DY45" i="29"/>
  <c r="DZ45" i="29"/>
  <c r="EA45" i="29"/>
  <c r="EB45" i="29"/>
  <c r="EC45" i="29"/>
  <c r="ED45" i="29"/>
  <c r="EE45" i="29"/>
  <c r="EF45" i="29"/>
  <c r="EG45" i="29"/>
  <c r="BS46" i="29"/>
  <c r="BT46" i="29"/>
  <c r="BU46" i="29"/>
  <c r="BV46" i="29"/>
  <c r="BW46" i="29"/>
  <c r="BX46" i="29"/>
  <c r="BY46" i="29"/>
  <c r="CA46" i="29"/>
  <c r="CF46" i="29"/>
  <c r="CG46" i="29"/>
  <c r="CH46" i="29"/>
  <c r="CI46" i="29"/>
  <c r="CJ46" i="29"/>
  <c r="CK46" i="29"/>
  <c r="CL46" i="29"/>
  <c r="CM46" i="29"/>
  <c r="CN46" i="29"/>
  <c r="CO46" i="29"/>
  <c r="CP46" i="29"/>
  <c r="CQ46" i="29"/>
  <c r="CR46" i="29"/>
  <c r="CS46" i="29"/>
  <c r="CT46" i="29"/>
  <c r="CU46" i="29"/>
  <c r="CV46" i="29"/>
  <c r="CW46" i="29"/>
  <c r="CX46" i="29"/>
  <c r="CY46" i="29"/>
  <c r="CZ46" i="29"/>
  <c r="DA46" i="29"/>
  <c r="DB46" i="29"/>
  <c r="DC46" i="29"/>
  <c r="DD46" i="29"/>
  <c r="DE46" i="29"/>
  <c r="DF46" i="29"/>
  <c r="DG46" i="29"/>
  <c r="DH46" i="29"/>
  <c r="DJ46" i="29"/>
  <c r="DK46" i="29"/>
  <c r="DP46" i="29"/>
  <c r="DQ46" i="29"/>
  <c r="DR46" i="29"/>
  <c r="DS46" i="29"/>
  <c r="DT46" i="29"/>
  <c r="DU46" i="29"/>
  <c r="DV46" i="29"/>
  <c r="DW46" i="29"/>
  <c r="DX46" i="29"/>
  <c r="DY46" i="29"/>
  <c r="DZ46" i="29"/>
  <c r="EA46" i="29"/>
  <c r="EB46" i="29"/>
  <c r="EC46" i="29"/>
  <c r="ED46" i="29"/>
  <c r="EE46" i="29"/>
  <c r="EF46" i="29"/>
  <c r="EG46" i="29"/>
  <c r="BS47" i="29"/>
  <c r="BT47" i="29"/>
  <c r="BU47" i="29"/>
  <c r="BV47" i="29"/>
  <c r="BW47" i="29"/>
  <c r="BX47" i="29"/>
  <c r="BY47" i="29"/>
  <c r="CA47" i="29"/>
  <c r="CF47" i="29"/>
  <c r="CG47" i="29"/>
  <c r="CH47" i="29"/>
  <c r="CI47" i="29"/>
  <c r="CJ47" i="29"/>
  <c r="CK47" i="29"/>
  <c r="CL47" i="29"/>
  <c r="CM47" i="29"/>
  <c r="CN47" i="29"/>
  <c r="CO47" i="29"/>
  <c r="CP47" i="29"/>
  <c r="CQ47" i="29"/>
  <c r="CR47" i="29"/>
  <c r="CS47" i="29"/>
  <c r="CT47" i="29"/>
  <c r="CU47" i="29"/>
  <c r="CV47" i="29"/>
  <c r="CW47" i="29"/>
  <c r="CX47" i="29"/>
  <c r="CY47" i="29"/>
  <c r="CZ47" i="29"/>
  <c r="DA47" i="29"/>
  <c r="DB47" i="29"/>
  <c r="DC47" i="29"/>
  <c r="DD47" i="29"/>
  <c r="DE47" i="29"/>
  <c r="DF47" i="29"/>
  <c r="DG47" i="29"/>
  <c r="DH47" i="29"/>
  <c r="DJ47" i="29"/>
  <c r="DK47" i="29"/>
  <c r="DP47" i="29"/>
  <c r="DQ47" i="29"/>
  <c r="DR47" i="29"/>
  <c r="DS47" i="29"/>
  <c r="DT47" i="29"/>
  <c r="DU47" i="29"/>
  <c r="DV47" i="29"/>
  <c r="DW47" i="29"/>
  <c r="DX47" i="29"/>
  <c r="DY47" i="29"/>
  <c r="DZ47" i="29"/>
  <c r="EA47" i="29"/>
  <c r="EB47" i="29"/>
  <c r="EC47" i="29"/>
  <c r="ED47" i="29"/>
  <c r="EE47" i="29"/>
  <c r="EF47" i="29"/>
  <c r="EG47" i="29"/>
  <c r="BS48" i="29"/>
  <c r="BT48" i="29"/>
  <c r="BU48" i="29"/>
  <c r="BV48" i="29"/>
  <c r="BW48" i="29"/>
  <c r="BX48" i="29"/>
  <c r="BY48" i="29"/>
  <c r="CA48" i="29"/>
  <c r="CF48" i="29"/>
  <c r="CG48" i="29"/>
  <c r="CH48" i="29"/>
  <c r="CI48" i="29"/>
  <c r="CJ48" i="29"/>
  <c r="CK48" i="29"/>
  <c r="CL48" i="29"/>
  <c r="CM48" i="29"/>
  <c r="CN48" i="29"/>
  <c r="CO48" i="29"/>
  <c r="CP48" i="29"/>
  <c r="CQ48" i="29"/>
  <c r="CR48" i="29"/>
  <c r="CS48" i="29"/>
  <c r="CT48" i="29"/>
  <c r="CU48" i="29"/>
  <c r="CV48" i="29"/>
  <c r="CW48" i="29"/>
  <c r="CX48" i="29"/>
  <c r="CY48" i="29"/>
  <c r="CZ48" i="29"/>
  <c r="DA48" i="29"/>
  <c r="DB48" i="29"/>
  <c r="DC48" i="29"/>
  <c r="DD48" i="29"/>
  <c r="DE48" i="29"/>
  <c r="DF48" i="29"/>
  <c r="DG48" i="29"/>
  <c r="DH48" i="29"/>
  <c r="DJ48" i="29"/>
  <c r="DK48" i="29"/>
  <c r="DP48" i="29"/>
  <c r="DQ48" i="29"/>
  <c r="DR48" i="29"/>
  <c r="DS48" i="29"/>
  <c r="DT48" i="29"/>
  <c r="DU48" i="29"/>
  <c r="DV48" i="29"/>
  <c r="DW48" i="29"/>
  <c r="DX48" i="29"/>
  <c r="DY48" i="29"/>
  <c r="DZ48" i="29"/>
  <c r="EA48" i="29"/>
  <c r="EB48" i="29"/>
  <c r="EC48" i="29"/>
  <c r="ED48" i="29"/>
  <c r="EE48" i="29"/>
  <c r="EF48" i="29"/>
  <c r="EG48" i="29"/>
  <c r="BS49" i="29"/>
  <c r="BT49" i="29"/>
  <c r="BU49" i="29"/>
  <c r="BV49" i="29"/>
  <c r="BW49" i="29"/>
  <c r="BX49" i="29"/>
  <c r="BY49" i="29"/>
  <c r="CA49" i="29"/>
  <c r="CF49" i="29"/>
  <c r="CG49" i="29"/>
  <c r="CH49" i="29"/>
  <c r="CI49" i="29"/>
  <c r="CJ49" i="29"/>
  <c r="CK49" i="29"/>
  <c r="CL49" i="29"/>
  <c r="CM49" i="29"/>
  <c r="CN49" i="29"/>
  <c r="CO49" i="29"/>
  <c r="CP49" i="29"/>
  <c r="CQ49" i="29"/>
  <c r="CR49" i="29"/>
  <c r="CS49" i="29"/>
  <c r="CT49" i="29"/>
  <c r="CU49" i="29"/>
  <c r="CV49" i="29"/>
  <c r="CW49" i="29"/>
  <c r="CX49" i="29"/>
  <c r="CY49" i="29"/>
  <c r="CZ49" i="29"/>
  <c r="DA49" i="29"/>
  <c r="DB49" i="29"/>
  <c r="DC49" i="29"/>
  <c r="DD49" i="29"/>
  <c r="DE49" i="29"/>
  <c r="DF49" i="29"/>
  <c r="DG49" i="29"/>
  <c r="DH49" i="29"/>
  <c r="DJ49" i="29"/>
  <c r="DK49" i="29"/>
  <c r="DP49" i="29"/>
  <c r="DQ49" i="29"/>
  <c r="DR49" i="29"/>
  <c r="DS49" i="29"/>
  <c r="DT49" i="29"/>
  <c r="DU49" i="29"/>
  <c r="DV49" i="29"/>
  <c r="DW49" i="29"/>
  <c r="DX49" i="29"/>
  <c r="DY49" i="29"/>
  <c r="DZ49" i="29"/>
  <c r="EA49" i="29"/>
  <c r="EB49" i="29"/>
  <c r="EC49" i="29"/>
  <c r="ED49" i="29"/>
  <c r="EE49" i="29"/>
  <c r="EF49" i="29"/>
  <c r="EG49" i="29"/>
  <c r="BS50" i="29"/>
  <c r="BT50" i="29"/>
  <c r="BU50" i="29"/>
  <c r="BV50" i="29"/>
  <c r="BW50" i="29"/>
  <c r="BX50" i="29"/>
  <c r="BY50" i="29"/>
  <c r="CA50" i="29"/>
  <c r="CF50" i="29"/>
  <c r="CG50" i="29"/>
  <c r="CH50" i="29"/>
  <c r="CI50" i="29"/>
  <c r="CJ50" i="29"/>
  <c r="CK50" i="29"/>
  <c r="CL50" i="29"/>
  <c r="CM50" i="29"/>
  <c r="CN50" i="29"/>
  <c r="CO50" i="29"/>
  <c r="CP50" i="29"/>
  <c r="CQ50" i="29"/>
  <c r="CR50" i="29"/>
  <c r="CS50" i="29"/>
  <c r="CT50" i="29"/>
  <c r="CU50" i="29"/>
  <c r="CV50" i="29"/>
  <c r="CW50" i="29"/>
  <c r="CX50" i="29"/>
  <c r="CY50" i="29"/>
  <c r="CZ50" i="29"/>
  <c r="DA50" i="29"/>
  <c r="DB50" i="29"/>
  <c r="DC50" i="29"/>
  <c r="DD50" i="29"/>
  <c r="DE50" i="29"/>
  <c r="DF50" i="29"/>
  <c r="DG50" i="29"/>
  <c r="DH50" i="29"/>
  <c r="DJ50" i="29"/>
  <c r="DK50" i="29"/>
  <c r="DP50" i="29"/>
  <c r="DQ50" i="29"/>
  <c r="DR50" i="29"/>
  <c r="DS50" i="29"/>
  <c r="DT50" i="29"/>
  <c r="DU50" i="29"/>
  <c r="DV50" i="29"/>
  <c r="DW50" i="29"/>
  <c r="DX50" i="29"/>
  <c r="DY50" i="29"/>
  <c r="DZ50" i="29"/>
  <c r="EA50" i="29"/>
  <c r="EB50" i="29"/>
  <c r="EC50" i="29"/>
  <c r="ED50" i="29"/>
  <c r="EE50" i="29"/>
  <c r="EF50" i="29"/>
  <c r="EG50" i="29"/>
  <c r="BS51" i="29"/>
  <c r="BT51" i="29"/>
  <c r="BU51" i="29"/>
  <c r="BV51" i="29"/>
  <c r="BW51" i="29"/>
  <c r="BX51" i="29"/>
  <c r="BY51" i="29"/>
  <c r="CA51" i="29"/>
  <c r="CF51" i="29"/>
  <c r="CG51" i="29"/>
  <c r="CH51" i="29"/>
  <c r="CI51" i="29"/>
  <c r="CJ51" i="29"/>
  <c r="CK51" i="29"/>
  <c r="CL51" i="29"/>
  <c r="CM51" i="29"/>
  <c r="CN51" i="29"/>
  <c r="CO51" i="29"/>
  <c r="CP51" i="29"/>
  <c r="CQ51" i="29"/>
  <c r="CR51" i="29"/>
  <c r="CS51" i="29"/>
  <c r="CT51" i="29"/>
  <c r="CU51" i="29"/>
  <c r="CV51" i="29"/>
  <c r="CW51" i="29"/>
  <c r="CX51" i="29"/>
  <c r="CY51" i="29"/>
  <c r="CZ51" i="29"/>
  <c r="DA51" i="29"/>
  <c r="DB51" i="29"/>
  <c r="DC51" i="29"/>
  <c r="DD51" i="29"/>
  <c r="DE51" i="29"/>
  <c r="DF51" i="29"/>
  <c r="DG51" i="29"/>
  <c r="DH51" i="29"/>
  <c r="DJ51" i="29"/>
  <c r="DK51" i="29"/>
  <c r="DP51" i="29"/>
  <c r="DQ51" i="29"/>
  <c r="DR51" i="29"/>
  <c r="DS51" i="29"/>
  <c r="DT51" i="29"/>
  <c r="DU51" i="29"/>
  <c r="DV51" i="29"/>
  <c r="DW51" i="29"/>
  <c r="DX51" i="29"/>
  <c r="DY51" i="29"/>
  <c r="DZ51" i="29"/>
  <c r="EA51" i="29"/>
  <c r="EB51" i="29"/>
  <c r="EC51" i="29"/>
  <c r="ED51" i="29"/>
  <c r="EE51" i="29"/>
  <c r="EF51" i="29"/>
  <c r="EG51" i="29"/>
  <c r="BS52" i="29"/>
  <c r="BT52" i="29"/>
  <c r="BU52" i="29"/>
  <c r="BV52" i="29"/>
  <c r="BW52" i="29"/>
  <c r="BX52" i="29"/>
  <c r="BY52" i="29"/>
  <c r="CA52" i="29"/>
  <c r="CF52" i="29"/>
  <c r="CG52" i="29"/>
  <c r="CH52" i="29"/>
  <c r="CI52" i="29"/>
  <c r="CJ52" i="29"/>
  <c r="CK52" i="29"/>
  <c r="CL52" i="29"/>
  <c r="CM52" i="29"/>
  <c r="CN52" i="29"/>
  <c r="CO52" i="29"/>
  <c r="CP52" i="29"/>
  <c r="CQ52" i="29"/>
  <c r="CR52" i="29"/>
  <c r="CS52" i="29"/>
  <c r="CT52" i="29"/>
  <c r="CU52" i="29"/>
  <c r="CV52" i="29"/>
  <c r="CW52" i="29"/>
  <c r="CX52" i="29"/>
  <c r="CY52" i="29"/>
  <c r="CZ52" i="29"/>
  <c r="DA52" i="29"/>
  <c r="DB52" i="29"/>
  <c r="DC52" i="29"/>
  <c r="DD52" i="29"/>
  <c r="DE52" i="29"/>
  <c r="DF52" i="29"/>
  <c r="DG52" i="29"/>
  <c r="DH52" i="29"/>
  <c r="DJ52" i="29"/>
  <c r="DK52" i="29"/>
  <c r="DP52" i="29"/>
  <c r="DQ52" i="29"/>
  <c r="DR52" i="29"/>
  <c r="DS52" i="29"/>
  <c r="DT52" i="29"/>
  <c r="DU52" i="29"/>
  <c r="DV52" i="29"/>
  <c r="DW52" i="29"/>
  <c r="DX52" i="29"/>
  <c r="DY52" i="29"/>
  <c r="DZ52" i="29"/>
  <c r="EA52" i="29"/>
  <c r="EB52" i="29"/>
  <c r="EC52" i="29"/>
  <c r="ED52" i="29"/>
  <c r="EE52" i="29"/>
  <c r="EF52" i="29"/>
  <c r="EG52" i="29"/>
  <c r="BS53" i="29"/>
  <c r="BT53" i="29"/>
  <c r="BU53" i="29"/>
  <c r="BV53" i="29"/>
  <c r="BW53" i="29"/>
  <c r="BX53" i="29"/>
  <c r="BY53" i="29"/>
  <c r="CA53" i="29"/>
  <c r="CF53" i="29"/>
  <c r="CG53" i="29"/>
  <c r="CH53" i="29"/>
  <c r="CI53" i="29"/>
  <c r="CJ53" i="29"/>
  <c r="CK53" i="29"/>
  <c r="CL53" i="29"/>
  <c r="CM53" i="29"/>
  <c r="CN53" i="29"/>
  <c r="CO53" i="29"/>
  <c r="CP53" i="29"/>
  <c r="CQ53" i="29"/>
  <c r="CR53" i="29"/>
  <c r="CS53" i="29"/>
  <c r="CT53" i="29"/>
  <c r="CU53" i="29"/>
  <c r="CV53" i="29"/>
  <c r="CW53" i="29"/>
  <c r="CX53" i="29"/>
  <c r="CY53" i="29"/>
  <c r="CZ53" i="29"/>
  <c r="DA53" i="29"/>
  <c r="DB53" i="29"/>
  <c r="DC53" i="29"/>
  <c r="DD53" i="29"/>
  <c r="DE53" i="29"/>
  <c r="DF53" i="29"/>
  <c r="DG53" i="29"/>
  <c r="DH53" i="29"/>
  <c r="DJ53" i="29"/>
  <c r="DK53" i="29"/>
  <c r="DP53" i="29"/>
  <c r="DQ53" i="29"/>
  <c r="DR53" i="29"/>
  <c r="DS53" i="29"/>
  <c r="DT53" i="29"/>
  <c r="DU53" i="29"/>
  <c r="DV53" i="29"/>
  <c r="DW53" i="29"/>
  <c r="DX53" i="29"/>
  <c r="DY53" i="29"/>
  <c r="DZ53" i="29"/>
  <c r="EA53" i="29"/>
  <c r="EB53" i="29"/>
  <c r="EC53" i="29"/>
  <c r="ED53" i="29"/>
  <c r="EE53" i="29"/>
  <c r="EF53" i="29"/>
  <c r="EG53" i="29"/>
  <c r="BS54" i="29"/>
  <c r="BT54" i="29"/>
  <c r="BU54" i="29"/>
  <c r="BV54" i="29"/>
  <c r="BW54" i="29"/>
  <c r="BX54" i="29"/>
  <c r="BY54" i="29"/>
  <c r="CA54" i="29"/>
  <c r="CF54" i="29"/>
  <c r="CG54" i="29"/>
  <c r="CH54" i="29"/>
  <c r="CI54" i="29"/>
  <c r="CJ54" i="29"/>
  <c r="CK54" i="29"/>
  <c r="CL54" i="29"/>
  <c r="CM54" i="29"/>
  <c r="CN54" i="29"/>
  <c r="CO54" i="29"/>
  <c r="CP54" i="29"/>
  <c r="CQ54" i="29"/>
  <c r="CR54" i="29"/>
  <c r="CS54" i="29"/>
  <c r="CT54" i="29"/>
  <c r="CU54" i="29"/>
  <c r="CV54" i="29"/>
  <c r="CW54" i="29"/>
  <c r="CX54" i="29"/>
  <c r="CY54" i="29"/>
  <c r="CZ54" i="29"/>
  <c r="DA54" i="29"/>
  <c r="DB54" i="29"/>
  <c r="DC54" i="29"/>
  <c r="DD54" i="29"/>
  <c r="DE54" i="29"/>
  <c r="DF54" i="29"/>
  <c r="DG54" i="29"/>
  <c r="DH54" i="29"/>
  <c r="DJ54" i="29"/>
  <c r="DK54" i="29"/>
  <c r="DP54" i="29"/>
  <c r="DQ54" i="29"/>
  <c r="DR54" i="29"/>
  <c r="DS54" i="29"/>
  <c r="DT54" i="29"/>
  <c r="DU54" i="29"/>
  <c r="DV54" i="29"/>
  <c r="DW54" i="29"/>
  <c r="DX54" i="29"/>
  <c r="DY54" i="29"/>
  <c r="DZ54" i="29"/>
  <c r="EA54" i="29"/>
  <c r="EB54" i="29"/>
  <c r="EC54" i="29"/>
  <c r="ED54" i="29"/>
  <c r="EE54" i="29"/>
  <c r="EF54" i="29"/>
  <c r="EG54" i="29"/>
  <c r="BS55" i="29"/>
  <c r="BT55" i="29"/>
  <c r="BU55" i="29"/>
  <c r="BV55" i="29"/>
  <c r="BW55" i="29"/>
  <c r="BX55" i="29"/>
  <c r="BY55" i="29"/>
  <c r="CA55" i="29"/>
  <c r="CF55" i="29"/>
  <c r="CG55" i="29"/>
  <c r="CH55" i="29"/>
  <c r="CI55" i="29"/>
  <c r="CJ55" i="29"/>
  <c r="CK55" i="29"/>
  <c r="CL55" i="29"/>
  <c r="CM55" i="29"/>
  <c r="CN55" i="29"/>
  <c r="CO55" i="29"/>
  <c r="CP55" i="29"/>
  <c r="CQ55" i="29"/>
  <c r="CR55" i="29"/>
  <c r="CS55" i="29"/>
  <c r="CT55" i="29"/>
  <c r="CU55" i="29"/>
  <c r="CV55" i="29"/>
  <c r="CW55" i="29"/>
  <c r="CX55" i="29"/>
  <c r="CY55" i="29"/>
  <c r="CZ55" i="29"/>
  <c r="DA55" i="29"/>
  <c r="DB55" i="29"/>
  <c r="DC55" i="29"/>
  <c r="DD55" i="29"/>
  <c r="DE55" i="29"/>
  <c r="DF55" i="29"/>
  <c r="DG55" i="29"/>
  <c r="DH55" i="29"/>
  <c r="DJ55" i="29"/>
  <c r="DK55" i="29"/>
  <c r="DP55" i="29"/>
  <c r="DQ55" i="29"/>
  <c r="DR55" i="29"/>
  <c r="DS55" i="29"/>
  <c r="DT55" i="29"/>
  <c r="DU55" i="29"/>
  <c r="DV55" i="29"/>
  <c r="DW55" i="29"/>
  <c r="DX55" i="29"/>
  <c r="DY55" i="29"/>
  <c r="DZ55" i="29"/>
  <c r="EA55" i="29"/>
  <c r="EB55" i="29"/>
  <c r="EC55" i="29"/>
  <c r="ED55" i="29"/>
  <c r="EE55" i="29"/>
  <c r="EF55" i="29"/>
  <c r="EG55" i="29"/>
  <c r="BS56" i="29"/>
  <c r="BT56" i="29"/>
  <c r="BU56" i="29"/>
  <c r="BV56" i="29"/>
  <c r="BW56" i="29"/>
  <c r="BX56" i="29"/>
  <c r="BY56" i="29"/>
  <c r="CA56" i="29"/>
  <c r="CF56" i="29"/>
  <c r="CG56" i="29"/>
  <c r="CH56" i="29"/>
  <c r="CI56" i="29"/>
  <c r="CJ56" i="29"/>
  <c r="CK56" i="29"/>
  <c r="CL56" i="29"/>
  <c r="CM56" i="29"/>
  <c r="CN56" i="29"/>
  <c r="CO56" i="29"/>
  <c r="CP56" i="29"/>
  <c r="CQ56" i="29"/>
  <c r="CR56" i="29"/>
  <c r="CS56" i="29"/>
  <c r="CT56" i="29"/>
  <c r="CU56" i="29"/>
  <c r="CV56" i="29"/>
  <c r="CW56" i="29"/>
  <c r="CX56" i="29"/>
  <c r="CY56" i="29"/>
  <c r="CZ56" i="29"/>
  <c r="DA56" i="29"/>
  <c r="DB56" i="29"/>
  <c r="DC56" i="29"/>
  <c r="DD56" i="29"/>
  <c r="DE56" i="29"/>
  <c r="DF56" i="29"/>
  <c r="DG56" i="29"/>
  <c r="DH56" i="29"/>
  <c r="DJ56" i="29"/>
  <c r="DK56" i="29"/>
  <c r="DP56" i="29"/>
  <c r="DQ56" i="29"/>
  <c r="DR56" i="29"/>
  <c r="DS56" i="29"/>
  <c r="DT56" i="29"/>
  <c r="DU56" i="29"/>
  <c r="DV56" i="29"/>
  <c r="DW56" i="29"/>
  <c r="DX56" i="29"/>
  <c r="DY56" i="29"/>
  <c r="DZ56" i="29"/>
  <c r="EA56" i="29"/>
  <c r="EB56" i="29"/>
  <c r="EC56" i="29"/>
  <c r="ED56" i="29"/>
  <c r="EE56" i="29"/>
  <c r="EF56" i="29"/>
  <c r="EG56" i="29"/>
  <c r="BS57" i="29"/>
  <c r="BT57" i="29"/>
  <c r="BU57" i="29"/>
  <c r="BV57" i="29"/>
  <c r="BW57" i="29"/>
  <c r="BX57" i="29"/>
  <c r="BY57" i="29"/>
  <c r="CA57" i="29"/>
  <c r="CF57" i="29"/>
  <c r="CG57" i="29"/>
  <c r="CH57" i="29"/>
  <c r="CI57" i="29"/>
  <c r="CJ57" i="29"/>
  <c r="CK57" i="29"/>
  <c r="CL57" i="29"/>
  <c r="CM57" i="29"/>
  <c r="CN57" i="29"/>
  <c r="CO57" i="29"/>
  <c r="CP57" i="29"/>
  <c r="CQ57" i="29"/>
  <c r="CR57" i="29"/>
  <c r="CS57" i="29"/>
  <c r="CT57" i="29"/>
  <c r="CU57" i="29"/>
  <c r="CV57" i="29"/>
  <c r="CW57" i="29"/>
  <c r="CX57" i="29"/>
  <c r="CY57" i="29"/>
  <c r="CZ57" i="29"/>
  <c r="DA57" i="29"/>
  <c r="DB57" i="29"/>
  <c r="DC57" i="29"/>
  <c r="DD57" i="29"/>
  <c r="DE57" i="29"/>
  <c r="DF57" i="29"/>
  <c r="DG57" i="29"/>
  <c r="DH57" i="29"/>
  <c r="DJ57" i="29"/>
  <c r="DK57" i="29"/>
  <c r="DP57" i="29"/>
  <c r="DQ57" i="29"/>
  <c r="DR57" i="29"/>
  <c r="DS57" i="29"/>
  <c r="DT57" i="29"/>
  <c r="DU57" i="29"/>
  <c r="DV57" i="29"/>
  <c r="DW57" i="29"/>
  <c r="DX57" i="29"/>
  <c r="DY57" i="29"/>
  <c r="DZ57" i="29"/>
  <c r="EA57" i="29"/>
  <c r="EB57" i="29"/>
  <c r="EC57" i="29"/>
  <c r="ED57" i="29"/>
  <c r="EE57" i="29"/>
  <c r="EF57" i="29"/>
  <c r="EG57" i="29"/>
  <c r="BS58" i="29"/>
  <c r="BT58" i="29"/>
  <c r="BU58" i="29"/>
  <c r="BV58" i="29"/>
  <c r="BW58" i="29"/>
  <c r="BX58" i="29"/>
  <c r="BY58" i="29"/>
  <c r="CA58" i="29"/>
  <c r="CF58" i="29"/>
  <c r="CG58" i="29"/>
  <c r="CH58" i="29"/>
  <c r="CI58" i="29"/>
  <c r="CJ58" i="29"/>
  <c r="CK58" i="29"/>
  <c r="CL58" i="29"/>
  <c r="CM58" i="29"/>
  <c r="CN58" i="29"/>
  <c r="CO58" i="29"/>
  <c r="CP58" i="29"/>
  <c r="CQ58" i="29"/>
  <c r="CR58" i="29"/>
  <c r="CS58" i="29"/>
  <c r="CT58" i="29"/>
  <c r="CU58" i="29"/>
  <c r="CV58" i="29"/>
  <c r="CW58" i="29"/>
  <c r="CX58" i="29"/>
  <c r="CY58" i="29"/>
  <c r="CZ58" i="29"/>
  <c r="DA58" i="29"/>
  <c r="DB58" i="29"/>
  <c r="DC58" i="29"/>
  <c r="DD58" i="29"/>
  <c r="DE58" i="29"/>
  <c r="DF58" i="29"/>
  <c r="DG58" i="29"/>
  <c r="DH58" i="29"/>
  <c r="DJ58" i="29"/>
  <c r="DK58" i="29"/>
  <c r="DP58" i="29"/>
  <c r="DQ58" i="29"/>
  <c r="DR58" i="29"/>
  <c r="DS58" i="29"/>
  <c r="DT58" i="29"/>
  <c r="DU58" i="29"/>
  <c r="DV58" i="29"/>
  <c r="DW58" i="29"/>
  <c r="DX58" i="29"/>
  <c r="DY58" i="29"/>
  <c r="DZ58" i="29"/>
  <c r="EA58" i="29"/>
  <c r="EB58" i="29"/>
  <c r="EC58" i="29"/>
  <c r="ED58" i="29"/>
  <c r="EE58" i="29"/>
  <c r="EF58" i="29"/>
  <c r="EG58" i="29"/>
  <c r="BS59" i="29"/>
  <c r="BT59" i="29"/>
  <c r="BU59" i="29"/>
  <c r="BV59" i="29"/>
  <c r="BW59" i="29"/>
  <c r="BX59" i="29"/>
  <c r="BY59" i="29"/>
  <c r="CA59" i="29"/>
  <c r="CF59" i="29"/>
  <c r="CG59" i="29"/>
  <c r="CH59" i="29"/>
  <c r="CI59" i="29"/>
  <c r="CJ59" i="29"/>
  <c r="CK59" i="29"/>
  <c r="CL59" i="29"/>
  <c r="CM59" i="29"/>
  <c r="CN59" i="29"/>
  <c r="CO59" i="29"/>
  <c r="CP59" i="29"/>
  <c r="CQ59" i="29"/>
  <c r="CR59" i="29"/>
  <c r="CS59" i="29"/>
  <c r="CT59" i="29"/>
  <c r="CU59" i="29"/>
  <c r="CV59" i="29"/>
  <c r="CW59" i="29"/>
  <c r="CX59" i="29"/>
  <c r="CY59" i="29"/>
  <c r="CZ59" i="29"/>
  <c r="DA59" i="29"/>
  <c r="DB59" i="29"/>
  <c r="DC59" i="29"/>
  <c r="DD59" i="29"/>
  <c r="DE59" i="29"/>
  <c r="DF59" i="29"/>
  <c r="DG59" i="29"/>
  <c r="DH59" i="29"/>
  <c r="DJ59" i="29"/>
  <c r="DK59" i="29"/>
  <c r="DP59" i="29"/>
  <c r="DQ59" i="29"/>
  <c r="DR59" i="29"/>
  <c r="DS59" i="29"/>
  <c r="DT59" i="29"/>
  <c r="DU59" i="29"/>
  <c r="DV59" i="29"/>
  <c r="DW59" i="29"/>
  <c r="DX59" i="29"/>
  <c r="DY59" i="29"/>
  <c r="DZ59" i="29"/>
  <c r="EA59" i="29"/>
  <c r="EB59" i="29"/>
  <c r="EC59" i="29"/>
  <c r="ED59" i="29"/>
  <c r="EE59" i="29"/>
  <c r="EF59" i="29"/>
  <c r="EG59" i="29"/>
  <c r="BS60" i="29"/>
  <c r="BT60" i="29"/>
  <c r="BU60" i="29"/>
  <c r="BV60" i="29"/>
  <c r="BW60" i="29"/>
  <c r="BX60" i="29"/>
  <c r="BY60" i="29"/>
  <c r="CA60" i="29"/>
  <c r="CF60" i="29"/>
  <c r="CG60" i="29"/>
  <c r="CH60" i="29"/>
  <c r="CI60" i="29"/>
  <c r="CJ60" i="29"/>
  <c r="CK60" i="29"/>
  <c r="CL60" i="29"/>
  <c r="CM60" i="29"/>
  <c r="CN60" i="29"/>
  <c r="CO60" i="29"/>
  <c r="CP60" i="29"/>
  <c r="CQ60" i="29"/>
  <c r="CR60" i="29"/>
  <c r="CS60" i="29"/>
  <c r="CT60" i="29"/>
  <c r="CU60" i="29"/>
  <c r="CV60" i="29"/>
  <c r="CW60" i="29"/>
  <c r="CX60" i="29"/>
  <c r="CY60" i="29"/>
  <c r="CZ60" i="29"/>
  <c r="DA60" i="29"/>
  <c r="DB60" i="29"/>
  <c r="DC60" i="29"/>
  <c r="DD60" i="29"/>
  <c r="DE60" i="29"/>
  <c r="DF60" i="29"/>
  <c r="DG60" i="29"/>
  <c r="DH60" i="29"/>
  <c r="DJ60" i="29"/>
  <c r="DK60" i="29"/>
  <c r="DP60" i="29"/>
  <c r="DQ60" i="29"/>
  <c r="DR60" i="29"/>
  <c r="DS60" i="29"/>
  <c r="DT60" i="29"/>
  <c r="DU60" i="29"/>
  <c r="DV60" i="29"/>
  <c r="DW60" i="29"/>
  <c r="DX60" i="29"/>
  <c r="DY60" i="29"/>
  <c r="DZ60" i="29"/>
  <c r="EA60" i="29"/>
  <c r="EB60" i="29"/>
  <c r="EC60" i="29"/>
  <c r="ED60" i="29"/>
  <c r="EE60" i="29"/>
  <c r="EF60" i="29"/>
  <c r="EG60" i="29"/>
  <c r="BS61" i="29"/>
  <c r="BT61" i="29"/>
  <c r="BU61" i="29"/>
  <c r="BV61" i="29"/>
  <c r="BW61" i="29"/>
  <c r="BX61" i="29"/>
  <c r="BY61" i="29"/>
  <c r="CA61" i="29"/>
  <c r="CF61" i="29"/>
  <c r="CG61" i="29"/>
  <c r="CH61" i="29"/>
  <c r="CI61" i="29"/>
  <c r="CJ61" i="29"/>
  <c r="CK61" i="29"/>
  <c r="CL61" i="29"/>
  <c r="CM61" i="29"/>
  <c r="CN61" i="29"/>
  <c r="CO61" i="29"/>
  <c r="CP61" i="29"/>
  <c r="CQ61" i="29"/>
  <c r="CR61" i="29"/>
  <c r="CS61" i="29"/>
  <c r="CT61" i="29"/>
  <c r="CU61" i="29"/>
  <c r="CV61" i="29"/>
  <c r="CW61" i="29"/>
  <c r="CX61" i="29"/>
  <c r="CY61" i="29"/>
  <c r="CZ61" i="29"/>
  <c r="DA61" i="29"/>
  <c r="DB61" i="29"/>
  <c r="DC61" i="29"/>
  <c r="DD61" i="29"/>
  <c r="DE61" i="29"/>
  <c r="DF61" i="29"/>
  <c r="DG61" i="29"/>
  <c r="DH61" i="29"/>
  <c r="DJ61" i="29"/>
  <c r="DK61" i="29"/>
  <c r="DP61" i="29"/>
  <c r="DQ61" i="29"/>
  <c r="DR61" i="29"/>
  <c r="DS61" i="29"/>
  <c r="DT61" i="29"/>
  <c r="DU61" i="29"/>
  <c r="DV61" i="29"/>
  <c r="DW61" i="29"/>
  <c r="DX61" i="29"/>
  <c r="DY61" i="29"/>
  <c r="DZ61" i="29"/>
  <c r="EA61" i="29"/>
  <c r="EB61" i="29"/>
  <c r="EC61" i="29"/>
  <c r="ED61" i="29"/>
  <c r="EE61" i="29"/>
  <c r="EF61" i="29"/>
  <c r="EG61" i="29"/>
  <c r="BS62" i="29"/>
  <c r="BT62" i="29"/>
  <c r="BU62" i="29"/>
  <c r="BV62" i="29"/>
  <c r="BW62" i="29"/>
  <c r="BX62" i="29"/>
  <c r="BY62" i="29"/>
  <c r="CA62" i="29"/>
  <c r="CF62" i="29"/>
  <c r="CG62" i="29"/>
  <c r="CH62" i="29"/>
  <c r="CI62" i="29"/>
  <c r="CJ62" i="29"/>
  <c r="CK62" i="29"/>
  <c r="CL62" i="29"/>
  <c r="CM62" i="29"/>
  <c r="CN62" i="29"/>
  <c r="CO62" i="29"/>
  <c r="CP62" i="29"/>
  <c r="CQ62" i="29"/>
  <c r="CR62" i="29"/>
  <c r="CS62" i="29"/>
  <c r="CT62" i="29"/>
  <c r="CU62" i="29"/>
  <c r="CV62" i="29"/>
  <c r="CW62" i="29"/>
  <c r="CX62" i="29"/>
  <c r="CY62" i="29"/>
  <c r="CZ62" i="29"/>
  <c r="DA62" i="29"/>
  <c r="DB62" i="29"/>
  <c r="DC62" i="29"/>
  <c r="DD62" i="29"/>
  <c r="DE62" i="29"/>
  <c r="DF62" i="29"/>
  <c r="DG62" i="29"/>
  <c r="DH62" i="29"/>
  <c r="DJ62" i="29"/>
  <c r="DK62" i="29"/>
  <c r="DP62" i="29"/>
  <c r="DQ62" i="29"/>
  <c r="DR62" i="29"/>
  <c r="DS62" i="29"/>
  <c r="DT62" i="29"/>
  <c r="DU62" i="29"/>
  <c r="DV62" i="29"/>
  <c r="DW62" i="29"/>
  <c r="DX62" i="29"/>
  <c r="DY62" i="29"/>
  <c r="DZ62" i="29"/>
  <c r="EA62" i="29"/>
  <c r="EB62" i="29"/>
  <c r="EC62" i="29"/>
  <c r="ED62" i="29"/>
  <c r="EE62" i="29"/>
  <c r="EF62" i="29"/>
  <c r="EG62" i="29"/>
  <c r="BS63" i="29"/>
  <c r="BT63" i="29"/>
  <c r="BU63" i="29"/>
  <c r="BV63" i="29"/>
  <c r="BW63" i="29"/>
  <c r="BX63" i="29"/>
  <c r="BY63" i="29"/>
  <c r="CA63" i="29"/>
  <c r="CF63" i="29"/>
  <c r="CG63" i="29"/>
  <c r="CH63" i="29"/>
  <c r="CI63" i="29"/>
  <c r="CJ63" i="29"/>
  <c r="CK63" i="29"/>
  <c r="CL63" i="29"/>
  <c r="CM63" i="29"/>
  <c r="CN63" i="29"/>
  <c r="CO63" i="29"/>
  <c r="CP63" i="29"/>
  <c r="CQ63" i="29"/>
  <c r="CR63" i="29"/>
  <c r="CS63" i="29"/>
  <c r="CT63" i="29"/>
  <c r="CU63" i="29"/>
  <c r="CV63" i="29"/>
  <c r="CW63" i="29"/>
  <c r="CX63" i="29"/>
  <c r="CY63" i="29"/>
  <c r="CZ63" i="29"/>
  <c r="DA63" i="29"/>
  <c r="DB63" i="29"/>
  <c r="DC63" i="29"/>
  <c r="DD63" i="29"/>
  <c r="DE63" i="29"/>
  <c r="DF63" i="29"/>
  <c r="DG63" i="29"/>
  <c r="DH63" i="29"/>
  <c r="DJ63" i="29"/>
  <c r="DK63" i="29"/>
  <c r="DP63" i="29"/>
  <c r="DQ63" i="29"/>
  <c r="DR63" i="29"/>
  <c r="DS63" i="29"/>
  <c r="DT63" i="29"/>
  <c r="DU63" i="29"/>
  <c r="DV63" i="29"/>
  <c r="DW63" i="29"/>
  <c r="DX63" i="29"/>
  <c r="DY63" i="29"/>
  <c r="DZ63" i="29"/>
  <c r="EA63" i="29"/>
  <c r="EB63" i="29"/>
  <c r="EC63" i="29"/>
  <c r="ED63" i="29"/>
  <c r="EE63" i="29"/>
  <c r="EF63" i="29"/>
  <c r="EG63" i="29"/>
  <c r="BS64" i="29"/>
  <c r="BT64" i="29"/>
  <c r="BU64" i="29"/>
  <c r="BV64" i="29"/>
  <c r="BW64" i="29"/>
  <c r="BX64" i="29"/>
  <c r="BY64" i="29"/>
  <c r="CA64" i="29"/>
  <c r="CF64" i="29"/>
  <c r="CG64" i="29"/>
  <c r="CH64" i="29"/>
  <c r="CI64" i="29"/>
  <c r="CJ64" i="29"/>
  <c r="CK64" i="29"/>
  <c r="CL64" i="29"/>
  <c r="CM64" i="29"/>
  <c r="CN64" i="29"/>
  <c r="CO64" i="29"/>
  <c r="CP64" i="29"/>
  <c r="CQ64" i="29"/>
  <c r="CR64" i="29"/>
  <c r="CS64" i="29"/>
  <c r="CT64" i="29"/>
  <c r="CU64" i="29"/>
  <c r="CV64" i="29"/>
  <c r="CW64" i="29"/>
  <c r="CX64" i="29"/>
  <c r="CY64" i="29"/>
  <c r="CZ64" i="29"/>
  <c r="DA64" i="29"/>
  <c r="DB64" i="29"/>
  <c r="DC64" i="29"/>
  <c r="DD64" i="29"/>
  <c r="DE64" i="29"/>
  <c r="DF64" i="29"/>
  <c r="DG64" i="29"/>
  <c r="DH64" i="29"/>
  <c r="DJ64" i="29"/>
  <c r="DK64" i="29"/>
  <c r="DP64" i="29"/>
  <c r="DQ64" i="29"/>
  <c r="DR64" i="29"/>
  <c r="DS64" i="29"/>
  <c r="DT64" i="29"/>
  <c r="DU64" i="29"/>
  <c r="DV64" i="29"/>
  <c r="DW64" i="29"/>
  <c r="DX64" i="29"/>
  <c r="DY64" i="29"/>
  <c r="DZ64" i="29"/>
  <c r="EA64" i="29"/>
  <c r="EB64" i="29"/>
  <c r="EC64" i="29"/>
  <c r="ED64" i="29"/>
  <c r="EE64" i="29"/>
  <c r="EF64" i="29"/>
  <c r="EG64" i="29"/>
  <c r="BS65" i="29"/>
  <c r="BT65" i="29"/>
  <c r="BU65" i="29"/>
  <c r="BV65" i="29"/>
  <c r="BW65" i="29"/>
  <c r="BX65" i="29"/>
  <c r="BY65" i="29"/>
  <c r="CA65" i="29"/>
  <c r="CF65" i="29"/>
  <c r="CG65" i="29"/>
  <c r="CH65" i="29"/>
  <c r="CI65" i="29"/>
  <c r="CJ65" i="29"/>
  <c r="CK65" i="29"/>
  <c r="CL65" i="29"/>
  <c r="CM65" i="29"/>
  <c r="CN65" i="29"/>
  <c r="CO65" i="29"/>
  <c r="CP65" i="29"/>
  <c r="CQ65" i="29"/>
  <c r="CR65" i="29"/>
  <c r="CS65" i="29"/>
  <c r="CT65" i="29"/>
  <c r="CU65" i="29"/>
  <c r="CV65" i="29"/>
  <c r="CW65" i="29"/>
  <c r="CX65" i="29"/>
  <c r="CY65" i="29"/>
  <c r="CZ65" i="29"/>
  <c r="DA65" i="29"/>
  <c r="DB65" i="29"/>
  <c r="DC65" i="29"/>
  <c r="DD65" i="29"/>
  <c r="DE65" i="29"/>
  <c r="DF65" i="29"/>
  <c r="DG65" i="29"/>
  <c r="DH65" i="29"/>
  <c r="DJ65" i="29"/>
  <c r="DK65" i="29"/>
  <c r="DP65" i="29"/>
  <c r="DQ65" i="29"/>
  <c r="DR65" i="29"/>
  <c r="DS65" i="29"/>
  <c r="DT65" i="29"/>
  <c r="DU65" i="29"/>
  <c r="DV65" i="29"/>
  <c r="DW65" i="29"/>
  <c r="DX65" i="29"/>
  <c r="DY65" i="29"/>
  <c r="DZ65" i="29"/>
  <c r="EA65" i="29"/>
  <c r="EB65" i="29"/>
  <c r="EC65" i="29"/>
  <c r="ED65" i="29"/>
  <c r="EE65" i="29"/>
  <c r="EF65" i="29"/>
  <c r="EG65" i="29"/>
  <c r="BS66" i="29"/>
  <c r="BT66" i="29"/>
  <c r="BU66" i="29"/>
  <c r="BV66" i="29"/>
  <c r="BW66" i="29"/>
  <c r="BX66" i="29"/>
  <c r="BY66" i="29"/>
  <c r="CA66" i="29"/>
  <c r="CF66" i="29"/>
  <c r="CG66" i="29"/>
  <c r="CH66" i="29"/>
  <c r="CI66" i="29"/>
  <c r="CJ66" i="29"/>
  <c r="CK66" i="29"/>
  <c r="CL66" i="29"/>
  <c r="CM66" i="29"/>
  <c r="CN66" i="29"/>
  <c r="CO66" i="29"/>
  <c r="CP66" i="29"/>
  <c r="CQ66" i="29"/>
  <c r="CR66" i="29"/>
  <c r="CS66" i="29"/>
  <c r="CT66" i="29"/>
  <c r="CU66" i="29"/>
  <c r="CV66" i="29"/>
  <c r="CW66" i="29"/>
  <c r="CX66" i="29"/>
  <c r="CY66" i="29"/>
  <c r="CZ66" i="29"/>
  <c r="DA66" i="29"/>
  <c r="DB66" i="29"/>
  <c r="DC66" i="29"/>
  <c r="DD66" i="29"/>
  <c r="DE66" i="29"/>
  <c r="DF66" i="29"/>
  <c r="DG66" i="29"/>
  <c r="DH66" i="29"/>
  <c r="DJ66" i="29"/>
  <c r="DK66" i="29"/>
  <c r="DP66" i="29"/>
  <c r="DQ66" i="29"/>
  <c r="DR66" i="29"/>
  <c r="DS66" i="29"/>
  <c r="DT66" i="29"/>
  <c r="DU66" i="29"/>
  <c r="DV66" i="29"/>
  <c r="DW66" i="29"/>
  <c r="DX66" i="29"/>
  <c r="DY66" i="29"/>
  <c r="DZ66" i="29"/>
  <c r="EA66" i="29"/>
  <c r="EB66" i="29"/>
  <c r="EC66" i="29"/>
  <c r="ED66" i="29"/>
  <c r="EE66" i="29"/>
  <c r="EF66" i="29"/>
  <c r="EG66" i="29"/>
  <c r="BS67" i="29"/>
  <c r="BT67" i="29"/>
  <c r="BU67" i="29"/>
  <c r="BV67" i="29"/>
  <c r="BW67" i="29"/>
  <c r="BX67" i="29"/>
  <c r="BY67" i="29"/>
  <c r="CA67" i="29"/>
  <c r="CF67" i="29"/>
  <c r="CG67" i="29"/>
  <c r="CH67" i="29"/>
  <c r="CI67" i="29"/>
  <c r="CJ67" i="29"/>
  <c r="CK67" i="29"/>
  <c r="CL67" i="29"/>
  <c r="CM67" i="29"/>
  <c r="CN67" i="29"/>
  <c r="CO67" i="29"/>
  <c r="CP67" i="29"/>
  <c r="CQ67" i="29"/>
  <c r="CR67" i="29"/>
  <c r="CS67" i="29"/>
  <c r="CT67" i="29"/>
  <c r="CU67" i="29"/>
  <c r="CV67" i="29"/>
  <c r="CW67" i="29"/>
  <c r="CX67" i="29"/>
  <c r="CY67" i="29"/>
  <c r="CZ67" i="29"/>
  <c r="DA67" i="29"/>
  <c r="DB67" i="29"/>
  <c r="DC67" i="29"/>
  <c r="DD67" i="29"/>
  <c r="DE67" i="29"/>
  <c r="DF67" i="29"/>
  <c r="DG67" i="29"/>
  <c r="DH67" i="29"/>
  <c r="DJ67" i="29"/>
  <c r="DK67" i="29"/>
  <c r="DP67" i="29"/>
  <c r="DQ67" i="29"/>
  <c r="DR67" i="29"/>
  <c r="DS67" i="29"/>
  <c r="DT67" i="29"/>
  <c r="DU67" i="29"/>
  <c r="DV67" i="29"/>
  <c r="DW67" i="29"/>
  <c r="DX67" i="29"/>
  <c r="DY67" i="29"/>
  <c r="DZ67" i="29"/>
  <c r="EA67" i="29"/>
  <c r="EB67" i="29"/>
  <c r="EC67" i="29"/>
  <c r="ED67" i="29"/>
  <c r="EE67" i="29"/>
  <c r="EF67" i="29"/>
  <c r="EG67" i="29"/>
  <c r="BS68" i="29"/>
  <c r="BT68" i="29"/>
  <c r="BU68" i="29"/>
  <c r="BV68" i="29"/>
  <c r="BW68" i="29"/>
  <c r="BX68" i="29"/>
  <c r="BY68" i="29"/>
  <c r="CA68" i="29"/>
  <c r="CF68" i="29"/>
  <c r="CG68" i="29"/>
  <c r="CH68" i="29"/>
  <c r="CI68" i="29"/>
  <c r="CJ68" i="29"/>
  <c r="CK68" i="29"/>
  <c r="CL68" i="29"/>
  <c r="CM68" i="29"/>
  <c r="CN68" i="29"/>
  <c r="CO68" i="29"/>
  <c r="CP68" i="29"/>
  <c r="CQ68" i="29"/>
  <c r="CR68" i="29"/>
  <c r="CS68" i="29"/>
  <c r="CT68" i="29"/>
  <c r="CU68" i="29"/>
  <c r="CV68" i="29"/>
  <c r="CW68" i="29"/>
  <c r="CX68" i="29"/>
  <c r="CY68" i="29"/>
  <c r="CZ68" i="29"/>
  <c r="DA68" i="29"/>
  <c r="DB68" i="29"/>
  <c r="DC68" i="29"/>
  <c r="DD68" i="29"/>
  <c r="DE68" i="29"/>
  <c r="DF68" i="29"/>
  <c r="DG68" i="29"/>
  <c r="DH68" i="29"/>
  <c r="DJ68" i="29"/>
  <c r="DK68" i="29"/>
  <c r="DP68" i="29"/>
  <c r="DQ68" i="29"/>
  <c r="DR68" i="29"/>
  <c r="DS68" i="29"/>
  <c r="DT68" i="29"/>
  <c r="DU68" i="29"/>
  <c r="DV68" i="29"/>
  <c r="DW68" i="29"/>
  <c r="DX68" i="29"/>
  <c r="DY68" i="29"/>
  <c r="DZ68" i="29"/>
  <c r="EA68" i="29"/>
  <c r="EB68" i="29"/>
  <c r="EC68" i="29"/>
  <c r="ED68" i="29"/>
  <c r="EE68" i="29"/>
  <c r="EF68" i="29"/>
  <c r="EG68" i="29"/>
  <c r="BS69" i="29"/>
  <c r="BT69" i="29"/>
  <c r="BU69" i="29"/>
  <c r="BV69" i="29"/>
  <c r="BW69" i="29"/>
  <c r="BX69" i="29"/>
  <c r="BY69" i="29"/>
  <c r="CA69" i="29"/>
  <c r="CF69" i="29"/>
  <c r="CG69" i="29"/>
  <c r="CH69" i="29"/>
  <c r="CI69" i="29"/>
  <c r="CJ69" i="29"/>
  <c r="CK69" i="29"/>
  <c r="CL69" i="29"/>
  <c r="CM69" i="29"/>
  <c r="CN69" i="29"/>
  <c r="CO69" i="29"/>
  <c r="CP69" i="29"/>
  <c r="CQ69" i="29"/>
  <c r="CR69" i="29"/>
  <c r="CS69" i="29"/>
  <c r="CT69" i="29"/>
  <c r="CU69" i="29"/>
  <c r="CV69" i="29"/>
  <c r="CW69" i="29"/>
  <c r="CX69" i="29"/>
  <c r="CY69" i="29"/>
  <c r="CZ69" i="29"/>
  <c r="DA69" i="29"/>
  <c r="DB69" i="29"/>
  <c r="DC69" i="29"/>
  <c r="DD69" i="29"/>
  <c r="DE69" i="29"/>
  <c r="DF69" i="29"/>
  <c r="DG69" i="29"/>
  <c r="DH69" i="29"/>
  <c r="DJ69" i="29"/>
  <c r="DK69" i="29"/>
  <c r="DP69" i="29"/>
  <c r="DQ69" i="29"/>
  <c r="DR69" i="29"/>
  <c r="DS69" i="29"/>
  <c r="DT69" i="29"/>
  <c r="DU69" i="29"/>
  <c r="DV69" i="29"/>
  <c r="DW69" i="29"/>
  <c r="DX69" i="29"/>
  <c r="DY69" i="29"/>
  <c r="DZ69" i="29"/>
  <c r="EA69" i="29"/>
  <c r="EB69" i="29"/>
  <c r="EC69" i="29"/>
  <c r="ED69" i="29"/>
  <c r="EE69" i="29"/>
  <c r="EF69" i="29"/>
  <c r="EG69" i="29"/>
  <c r="BS70" i="29"/>
  <c r="BT70" i="29"/>
  <c r="BU70" i="29"/>
  <c r="BV70" i="29"/>
  <c r="BW70" i="29"/>
  <c r="BX70" i="29"/>
  <c r="BY70" i="29"/>
  <c r="CA70" i="29"/>
  <c r="CF70" i="29"/>
  <c r="CG70" i="29"/>
  <c r="CH70" i="29"/>
  <c r="CI70" i="29"/>
  <c r="CJ70" i="29"/>
  <c r="CK70" i="29"/>
  <c r="CL70" i="29"/>
  <c r="CM70" i="29"/>
  <c r="CN70" i="29"/>
  <c r="CO70" i="29"/>
  <c r="CP70" i="29"/>
  <c r="CQ70" i="29"/>
  <c r="CR70" i="29"/>
  <c r="CS70" i="29"/>
  <c r="CT70" i="29"/>
  <c r="CU70" i="29"/>
  <c r="CV70" i="29"/>
  <c r="CW70" i="29"/>
  <c r="CX70" i="29"/>
  <c r="CY70" i="29"/>
  <c r="CZ70" i="29"/>
  <c r="DA70" i="29"/>
  <c r="DB70" i="29"/>
  <c r="DC70" i="29"/>
  <c r="DD70" i="29"/>
  <c r="DE70" i="29"/>
  <c r="DF70" i="29"/>
  <c r="DG70" i="29"/>
  <c r="DH70" i="29"/>
  <c r="DJ70" i="29"/>
  <c r="DK70" i="29"/>
  <c r="DP70" i="29"/>
  <c r="DQ70" i="29"/>
  <c r="DR70" i="29"/>
  <c r="DS70" i="29"/>
  <c r="DT70" i="29"/>
  <c r="DU70" i="29"/>
  <c r="DV70" i="29"/>
  <c r="DW70" i="29"/>
  <c r="DX70" i="29"/>
  <c r="DY70" i="29"/>
  <c r="DZ70" i="29"/>
  <c r="EA70" i="29"/>
  <c r="EB70" i="29"/>
  <c r="EC70" i="29"/>
  <c r="ED70" i="29"/>
  <c r="EE70" i="29"/>
  <c r="EF70" i="29"/>
  <c r="EG70" i="29"/>
  <c r="BS71" i="29"/>
  <c r="BT71" i="29"/>
  <c r="BU71" i="29"/>
  <c r="BV71" i="29"/>
  <c r="BW71" i="29"/>
  <c r="BX71" i="29"/>
  <c r="BY71" i="29"/>
  <c r="CA71" i="29"/>
  <c r="CF71" i="29"/>
  <c r="CG71" i="29"/>
  <c r="CH71" i="29"/>
  <c r="CI71" i="29"/>
  <c r="CJ71" i="29"/>
  <c r="CK71" i="29"/>
  <c r="CL71" i="29"/>
  <c r="CM71" i="29"/>
  <c r="CN71" i="29"/>
  <c r="CO71" i="29"/>
  <c r="CP71" i="29"/>
  <c r="CQ71" i="29"/>
  <c r="CR71" i="29"/>
  <c r="CS71" i="29"/>
  <c r="CT71" i="29"/>
  <c r="CU71" i="29"/>
  <c r="CV71" i="29"/>
  <c r="CW71" i="29"/>
  <c r="CX71" i="29"/>
  <c r="CY71" i="29"/>
  <c r="CZ71" i="29"/>
  <c r="DA71" i="29"/>
  <c r="DB71" i="29"/>
  <c r="DC71" i="29"/>
  <c r="DD71" i="29"/>
  <c r="DE71" i="29"/>
  <c r="DF71" i="29"/>
  <c r="DG71" i="29"/>
  <c r="DH71" i="29"/>
  <c r="DJ71" i="29"/>
  <c r="DK71" i="29"/>
  <c r="DP71" i="29"/>
  <c r="DQ71" i="29"/>
  <c r="DR71" i="29"/>
  <c r="DS71" i="29"/>
  <c r="DT71" i="29"/>
  <c r="DU71" i="29"/>
  <c r="DV71" i="29"/>
  <c r="DW71" i="29"/>
  <c r="DX71" i="29"/>
  <c r="DY71" i="29"/>
  <c r="DZ71" i="29"/>
  <c r="EA71" i="29"/>
  <c r="EB71" i="29"/>
  <c r="EC71" i="29"/>
  <c r="ED71" i="29"/>
  <c r="EE71" i="29"/>
  <c r="EF71" i="29"/>
  <c r="EG71" i="29"/>
  <c r="BS72" i="29"/>
  <c r="BT72" i="29"/>
  <c r="BU72" i="29"/>
  <c r="BV72" i="29"/>
  <c r="BW72" i="29"/>
  <c r="BX72" i="29"/>
  <c r="BY72" i="29"/>
  <c r="CA72" i="29"/>
  <c r="CF72" i="29"/>
  <c r="CG72" i="29"/>
  <c r="CH72" i="29"/>
  <c r="CI72" i="29"/>
  <c r="CJ72" i="29"/>
  <c r="CK72" i="29"/>
  <c r="CL72" i="29"/>
  <c r="CM72" i="29"/>
  <c r="CN72" i="29"/>
  <c r="CO72" i="29"/>
  <c r="CP72" i="29"/>
  <c r="CQ72" i="29"/>
  <c r="CR72" i="29"/>
  <c r="CS72" i="29"/>
  <c r="CT72" i="29"/>
  <c r="CU72" i="29"/>
  <c r="CV72" i="29"/>
  <c r="CW72" i="29"/>
  <c r="CX72" i="29"/>
  <c r="CY72" i="29"/>
  <c r="CZ72" i="29"/>
  <c r="DA72" i="29"/>
  <c r="DB72" i="29"/>
  <c r="DC72" i="29"/>
  <c r="DD72" i="29"/>
  <c r="DE72" i="29"/>
  <c r="DF72" i="29"/>
  <c r="DG72" i="29"/>
  <c r="DH72" i="29"/>
  <c r="DJ72" i="29"/>
  <c r="DK72" i="29"/>
  <c r="DP72" i="29"/>
  <c r="DQ72" i="29"/>
  <c r="DR72" i="29"/>
  <c r="DS72" i="29"/>
  <c r="DT72" i="29"/>
  <c r="DU72" i="29"/>
  <c r="DV72" i="29"/>
  <c r="DW72" i="29"/>
  <c r="DX72" i="29"/>
  <c r="DY72" i="29"/>
  <c r="DZ72" i="29"/>
  <c r="EA72" i="29"/>
  <c r="EB72" i="29"/>
  <c r="EC72" i="29"/>
  <c r="ED72" i="29"/>
  <c r="EE72" i="29"/>
  <c r="EF72" i="29"/>
  <c r="EG72" i="29"/>
  <c r="BS73" i="29"/>
  <c r="BT73" i="29"/>
  <c r="BU73" i="29"/>
  <c r="BV73" i="29"/>
  <c r="BW73" i="29"/>
  <c r="BX73" i="29"/>
  <c r="BY73" i="29"/>
  <c r="CA73" i="29"/>
  <c r="CF73" i="29"/>
  <c r="CG73" i="29"/>
  <c r="CH73" i="29"/>
  <c r="CI73" i="29"/>
  <c r="CJ73" i="29"/>
  <c r="CK73" i="29"/>
  <c r="CL73" i="29"/>
  <c r="CM73" i="29"/>
  <c r="CN73" i="29"/>
  <c r="CO73" i="29"/>
  <c r="CP73" i="29"/>
  <c r="CQ73" i="29"/>
  <c r="CR73" i="29"/>
  <c r="CS73" i="29"/>
  <c r="CT73" i="29"/>
  <c r="CU73" i="29"/>
  <c r="CV73" i="29"/>
  <c r="CW73" i="29"/>
  <c r="CX73" i="29"/>
  <c r="CY73" i="29"/>
  <c r="CZ73" i="29"/>
  <c r="DA73" i="29"/>
  <c r="DB73" i="29"/>
  <c r="DC73" i="29"/>
  <c r="DD73" i="29"/>
  <c r="DE73" i="29"/>
  <c r="DF73" i="29"/>
  <c r="DG73" i="29"/>
  <c r="DH73" i="29"/>
  <c r="DJ73" i="29"/>
  <c r="DK73" i="29"/>
  <c r="DP73" i="29"/>
  <c r="DQ73" i="29"/>
  <c r="DR73" i="29"/>
  <c r="DS73" i="29"/>
  <c r="DT73" i="29"/>
  <c r="DU73" i="29"/>
  <c r="DV73" i="29"/>
  <c r="DW73" i="29"/>
  <c r="DX73" i="29"/>
  <c r="DY73" i="29"/>
  <c r="DZ73" i="29"/>
  <c r="EA73" i="29"/>
  <c r="EB73" i="29"/>
  <c r="EC73" i="29"/>
  <c r="ED73" i="29"/>
  <c r="EE73" i="29"/>
  <c r="EF73" i="29"/>
  <c r="EG73" i="29"/>
  <c r="BS74" i="29"/>
  <c r="BT74" i="29"/>
  <c r="BU74" i="29"/>
  <c r="BV74" i="29"/>
  <c r="BW74" i="29"/>
  <c r="BX74" i="29"/>
  <c r="BY74" i="29"/>
  <c r="CA74" i="29"/>
  <c r="CF74" i="29"/>
  <c r="CG74" i="29"/>
  <c r="CH74" i="29"/>
  <c r="CI74" i="29"/>
  <c r="CJ74" i="29"/>
  <c r="CK74" i="29"/>
  <c r="CL74" i="29"/>
  <c r="CM74" i="29"/>
  <c r="CN74" i="29"/>
  <c r="CO74" i="29"/>
  <c r="CP74" i="29"/>
  <c r="CQ74" i="29"/>
  <c r="CR74" i="29"/>
  <c r="CS74" i="29"/>
  <c r="CT74" i="29"/>
  <c r="CU74" i="29"/>
  <c r="CV74" i="29"/>
  <c r="CW74" i="29"/>
  <c r="CX74" i="29"/>
  <c r="CY74" i="29"/>
  <c r="CZ74" i="29"/>
  <c r="DA74" i="29"/>
  <c r="DB74" i="29"/>
  <c r="DC74" i="29"/>
  <c r="DD74" i="29"/>
  <c r="DE74" i="29"/>
  <c r="DF74" i="29"/>
  <c r="DG74" i="29"/>
  <c r="DH74" i="29"/>
  <c r="DJ74" i="29"/>
  <c r="DK74" i="29"/>
  <c r="DP74" i="29"/>
  <c r="DQ74" i="29"/>
  <c r="DR74" i="29"/>
  <c r="DS74" i="29"/>
  <c r="DT74" i="29"/>
  <c r="DU74" i="29"/>
  <c r="DV74" i="29"/>
  <c r="DW74" i="29"/>
  <c r="DX74" i="29"/>
  <c r="DY74" i="29"/>
  <c r="DZ74" i="29"/>
  <c r="EA74" i="29"/>
  <c r="EB74" i="29"/>
  <c r="EC74" i="29"/>
  <c r="ED74" i="29"/>
  <c r="EE74" i="29"/>
  <c r="EF74" i="29"/>
  <c r="EG74" i="29"/>
  <c r="BS75" i="29"/>
  <c r="BT75" i="29"/>
  <c r="BU75" i="29"/>
  <c r="BV75" i="29"/>
  <c r="BW75" i="29"/>
  <c r="BX75" i="29"/>
  <c r="BY75" i="29"/>
  <c r="CA75" i="29"/>
  <c r="CF75" i="29"/>
  <c r="CG75" i="29"/>
  <c r="CH75" i="29"/>
  <c r="CI75" i="29"/>
  <c r="CJ75" i="29"/>
  <c r="CK75" i="29"/>
  <c r="CL75" i="29"/>
  <c r="CM75" i="29"/>
  <c r="CN75" i="29"/>
  <c r="CO75" i="29"/>
  <c r="CP75" i="29"/>
  <c r="CQ75" i="29"/>
  <c r="CR75" i="29"/>
  <c r="CS75" i="29"/>
  <c r="CT75" i="29"/>
  <c r="CU75" i="29"/>
  <c r="CV75" i="29"/>
  <c r="CW75" i="29"/>
  <c r="CX75" i="29"/>
  <c r="CY75" i="29"/>
  <c r="CZ75" i="29"/>
  <c r="DA75" i="29"/>
  <c r="DB75" i="29"/>
  <c r="DC75" i="29"/>
  <c r="DD75" i="29"/>
  <c r="DE75" i="29"/>
  <c r="DF75" i="29"/>
  <c r="DG75" i="29"/>
  <c r="DH75" i="29"/>
  <c r="DJ75" i="29"/>
  <c r="DK75" i="29"/>
  <c r="DP75" i="29"/>
  <c r="DQ75" i="29"/>
  <c r="DR75" i="29"/>
  <c r="DS75" i="29"/>
  <c r="DT75" i="29"/>
  <c r="DU75" i="29"/>
  <c r="DV75" i="29"/>
  <c r="DW75" i="29"/>
  <c r="DX75" i="29"/>
  <c r="DY75" i="29"/>
  <c r="DZ75" i="29"/>
  <c r="EA75" i="29"/>
  <c r="EB75" i="29"/>
  <c r="EC75" i="29"/>
  <c r="ED75" i="29"/>
  <c r="EE75" i="29"/>
  <c r="EF75" i="29"/>
  <c r="EG75" i="29"/>
  <c r="BS76" i="29"/>
  <c r="BT76" i="29"/>
  <c r="BU76" i="29"/>
  <c r="BV76" i="29"/>
  <c r="BW76" i="29"/>
  <c r="BX76" i="29"/>
  <c r="BY76" i="29"/>
  <c r="CA76" i="29"/>
  <c r="CF76" i="29"/>
  <c r="CG76" i="29"/>
  <c r="CH76" i="29"/>
  <c r="CI76" i="29"/>
  <c r="CJ76" i="29"/>
  <c r="CK76" i="29"/>
  <c r="CL76" i="29"/>
  <c r="CM76" i="29"/>
  <c r="CN76" i="29"/>
  <c r="CO76" i="29"/>
  <c r="CP76" i="29"/>
  <c r="CQ76" i="29"/>
  <c r="CR76" i="29"/>
  <c r="CS76" i="29"/>
  <c r="CT76" i="29"/>
  <c r="CU76" i="29"/>
  <c r="CV76" i="29"/>
  <c r="CW76" i="29"/>
  <c r="CX76" i="29"/>
  <c r="CY76" i="29"/>
  <c r="CZ76" i="29"/>
  <c r="DA76" i="29"/>
  <c r="DB76" i="29"/>
  <c r="DC76" i="29"/>
  <c r="DD76" i="29"/>
  <c r="DE76" i="29"/>
  <c r="DF76" i="29"/>
  <c r="DG76" i="29"/>
  <c r="DH76" i="29"/>
  <c r="DJ76" i="29"/>
  <c r="DK76" i="29"/>
  <c r="DP76" i="29"/>
  <c r="DQ76" i="29"/>
  <c r="DR76" i="29"/>
  <c r="DS76" i="29"/>
  <c r="DT76" i="29"/>
  <c r="DU76" i="29"/>
  <c r="DV76" i="29"/>
  <c r="DW76" i="29"/>
  <c r="DX76" i="29"/>
  <c r="DY76" i="29"/>
  <c r="DZ76" i="29"/>
  <c r="EA76" i="29"/>
  <c r="EB76" i="29"/>
  <c r="EC76" i="29"/>
  <c r="ED76" i="29"/>
  <c r="EE76" i="29"/>
  <c r="EF76" i="29"/>
  <c r="EG76" i="29"/>
  <c r="BS77" i="29"/>
  <c r="BT77" i="29"/>
  <c r="BU77" i="29"/>
  <c r="BV77" i="29"/>
  <c r="BW77" i="29"/>
  <c r="BX77" i="29"/>
  <c r="BY77" i="29"/>
  <c r="CA77" i="29"/>
  <c r="CF77" i="29"/>
  <c r="CG77" i="29"/>
  <c r="CH77" i="29"/>
  <c r="CI77" i="29"/>
  <c r="CJ77" i="29"/>
  <c r="CK77" i="29"/>
  <c r="CL77" i="29"/>
  <c r="CM77" i="29"/>
  <c r="CN77" i="29"/>
  <c r="CO77" i="29"/>
  <c r="CP77" i="29"/>
  <c r="CQ77" i="29"/>
  <c r="CR77" i="29"/>
  <c r="CS77" i="29"/>
  <c r="CT77" i="29"/>
  <c r="CU77" i="29"/>
  <c r="CV77" i="29"/>
  <c r="CW77" i="29"/>
  <c r="CX77" i="29"/>
  <c r="CY77" i="29"/>
  <c r="CZ77" i="29"/>
  <c r="DA77" i="29"/>
  <c r="DB77" i="29"/>
  <c r="DC77" i="29"/>
  <c r="DD77" i="29"/>
  <c r="DE77" i="29"/>
  <c r="DF77" i="29"/>
  <c r="DG77" i="29"/>
  <c r="DH77" i="29"/>
  <c r="DJ77" i="29"/>
  <c r="DK77" i="29"/>
  <c r="DP77" i="29"/>
  <c r="DQ77" i="29"/>
  <c r="DR77" i="29"/>
  <c r="DS77" i="29"/>
  <c r="DT77" i="29"/>
  <c r="DU77" i="29"/>
  <c r="DV77" i="29"/>
  <c r="DW77" i="29"/>
  <c r="DX77" i="29"/>
  <c r="DY77" i="29"/>
  <c r="DZ77" i="29"/>
  <c r="EA77" i="29"/>
  <c r="EB77" i="29"/>
  <c r="EC77" i="29"/>
  <c r="ED77" i="29"/>
  <c r="EE77" i="29"/>
  <c r="EF77" i="29"/>
  <c r="EG77" i="29"/>
  <c r="BS78" i="29"/>
  <c r="BT78" i="29"/>
  <c r="BU78" i="29"/>
  <c r="BV78" i="29"/>
  <c r="BW78" i="29"/>
  <c r="BX78" i="29"/>
  <c r="BY78" i="29"/>
  <c r="CA78" i="29"/>
  <c r="CF78" i="29"/>
  <c r="CG78" i="29"/>
  <c r="CH78" i="29"/>
  <c r="CI78" i="29"/>
  <c r="CJ78" i="29"/>
  <c r="CK78" i="29"/>
  <c r="CL78" i="29"/>
  <c r="CM78" i="29"/>
  <c r="CN78" i="29"/>
  <c r="CO78" i="29"/>
  <c r="CP78" i="29"/>
  <c r="CQ78" i="29"/>
  <c r="CR78" i="29"/>
  <c r="CS78" i="29"/>
  <c r="CT78" i="29"/>
  <c r="CU78" i="29"/>
  <c r="CV78" i="29"/>
  <c r="CW78" i="29"/>
  <c r="CX78" i="29"/>
  <c r="CY78" i="29"/>
  <c r="CZ78" i="29"/>
  <c r="DA78" i="29"/>
  <c r="DB78" i="29"/>
  <c r="DC78" i="29"/>
  <c r="DD78" i="29"/>
  <c r="DE78" i="29"/>
  <c r="DF78" i="29"/>
  <c r="DG78" i="29"/>
  <c r="DH78" i="29"/>
  <c r="DJ78" i="29"/>
  <c r="DK78" i="29"/>
  <c r="DP78" i="29"/>
  <c r="DQ78" i="29"/>
  <c r="DR78" i="29"/>
  <c r="DS78" i="29"/>
  <c r="DT78" i="29"/>
  <c r="DU78" i="29"/>
  <c r="DV78" i="29"/>
  <c r="DW78" i="29"/>
  <c r="DX78" i="29"/>
  <c r="DY78" i="29"/>
  <c r="DZ78" i="29"/>
  <c r="EA78" i="29"/>
  <c r="EB78" i="29"/>
  <c r="EC78" i="29"/>
  <c r="ED78" i="29"/>
  <c r="EE78" i="29"/>
  <c r="EF78" i="29"/>
  <c r="EG78" i="29"/>
  <c r="BS79" i="29"/>
  <c r="BT79" i="29"/>
  <c r="BU79" i="29"/>
  <c r="BV79" i="29"/>
  <c r="BW79" i="29"/>
  <c r="BX79" i="29"/>
  <c r="BY79" i="29"/>
  <c r="CA79" i="29"/>
  <c r="CF79" i="29"/>
  <c r="CG79" i="29"/>
  <c r="CH79" i="29"/>
  <c r="CI79" i="29"/>
  <c r="CJ79" i="29"/>
  <c r="CK79" i="29"/>
  <c r="CL79" i="29"/>
  <c r="CM79" i="29"/>
  <c r="CN79" i="29"/>
  <c r="CO79" i="29"/>
  <c r="CP79" i="29"/>
  <c r="CQ79" i="29"/>
  <c r="CR79" i="29"/>
  <c r="CS79" i="29"/>
  <c r="CT79" i="29"/>
  <c r="CU79" i="29"/>
  <c r="CV79" i="29"/>
  <c r="CW79" i="29"/>
  <c r="CX79" i="29"/>
  <c r="CY79" i="29"/>
  <c r="CZ79" i="29"/>
  <c r="DA79" i="29"/>
  <c r="DB79" i="29"/>
  <c r="DC79" i="29"/>
  <c r="DD79" i="29"/>
  <c r="DE79" i="29"/>
  <c r="DF79" i="29"/>
  <c r="DG79" i="29"/>
  <c r="DH79" i="29"/>
  <c r="DJ79" i="29"/>
  <c r="DK79" i="29"/>
  <c r="DP79" i="29"/>
  <c r="DQ79" i="29"/>
  <c r="DR79" i="29"/>
  <c r="DS79" i="29"/>
  <c r="DT79" i="29"/>
  <c r="DU79" i="29"/>
  <c r="DV79" i="29"/>
  <c r="DW79" i="29"/>
  <c r="DX79" i="29"/>
  <c r="DY79" i="29"/>
  <c r="DZ79" i="29"/>
  <c r="EA79" i="29"/>
  <c r="EB79" i="29"/>
  <c r="EC79" i="29"/>
  <c r="ED79" i="29"/>
  <c r="EE79" i="29"/>
  <c r="EF79" i="29"/>
  <c r="EG79" i="29"/>
  <c r="BS80" i="29"/>
  <c r="BT80" i="29"/>
  <c r="BU80" i="29"/>
  <c r="BV80" i="29"/>
  <c r="BW80" i="29"/>
  <c r="BX80" i="29"/>
  <c r="BY80" i="29"/>
  <c r="CA80" i="29"/>
  <c r="CF80" i="29"/>
  <c r="CG80" i="29"/>
  <c r="CH80" i="29"/>
  <c r="CI80" i="29"/>
  <c r="CJ80" i="29"/>
  <c r="CK80" i="29"/>
  <c r="CL80" i="29"/>
  <c r="CM80" i="29"/>
  <c r="CN80" i="29"/>
  <c r="CO80" i="29"/>
  <c r="CP80" i="29"/>
  <c r="CQ80" i="29"/>
  <c r="CR80" i="29"/>
  <c r="CS80" i="29"/>
  <c r="CT80" i="29"/>
  <c r="CU80" i="29"/>
  <c r="CV80" i="29"/>
  <c r="CW80" i="29"/>
  <c r="CX80" i="29"/>
  <c r="CY80" i="29"/>
  <c r="CZ80" i="29"/>
  <c r="DA80" i="29"/>
  <c r="DB80" i="29"/>
  <c r="DC80" i="29"/>
  <c r="DD80" i="29"/>
  <c r="DE80" i="29"/>
  <c r="DF80" i="29"/>
  <c r="DG80" i="29"/>
  <c r="DH80" i="29"/>
  <c r="DJ80" i="29"/>
  <c r="DK80" i="29"/>
  <c r="DP80" i="29"/>
  <c r="DQ80" i="29"/>
  <c r="DR80" i="29"/>
  <c r="DS80" i="29"/>
  <c r="DT80" i="29"/>
  <c r="DU80" i="29"/>
  <c r="DV80" i="29"/>
  <c r="DW80" i="29"/>
  <c r="DX80" i="29"/>
  <c r="DY80" i="29"/>
  <c r="DZ80" i="29"/>
  <c r="EA80" i="29"/>
  <c r="EB80" i="29"/>
  <c r="EC80" i="29"/>
  <c r="ED80" i="29"/>
  <c r="EE80" i="29"/>
  <c r="EF80" i="29"/>
  <c r="EG80" i="29"/>
  <c r="BS81" i="29"/>
  <c r="BT81" i="29"/>
  <c r="BU81" i="29"/>
  <c r="BV81" i="29"/>
  <c r="BW81" i="29"/>
  <c r="BX81" i="29"/>
  <c r="BY81" i="29"/>
  <c r="CA81" i="29"/>
  <c r="CF81" i="29"/>
  <c r="CG81" i="29"/>
  <c r="CH81" i="29"/>
  <c r="CI81" i="29"/>
  <c r="CJ81" i="29"/>
  <c r="CK81" i="29"/>
  <c r="CL81" i="29"/>
  <c r="CM81" i="29"/>
  <c r="CN81" i="29"/>
  <c r="CO81" i="29"/>
  <c r="CP81" i="29"/>
  <c r="CQ81" i="29"/>
  <c r="CR81" i="29"/>
  <c r="CS81" i="29"/>
  <c r="CT81" i="29"/>
  <c r="CU81" i="29"/>
  <c r="CV81" i="29"/>
  <c r="CW81" i="29"/>
  <c r="CX81" i="29"/>
  <c r="CY81" i="29"/>
  <c r="CZ81" i="29"/>
  <c r="DA81" i="29"/>
  <c r="DB81" i="29"/>
  <c r="DC81" i="29"/>
  <c r="DD81" i="29"/>
  <c r="DE81" i="29"/>
  <c r="DF81" i="29"/>
  <c r="DG81" i="29"/>
  <c r="DH81" i="29"/>
  <c r="DJ81" i="29"/>
  <c r="DK81" i="29"/>
  <c r="DP81" i="29"/>
  <c r="DQ81" i="29"/>
  <c r="DR81" i="29"/>
  <c r="DS81" i="29"/>
  <c r="DT81" i="29"/>
  <c r="DU81" i="29"/>
  <c r="DV81" i="29"/>
  <c r="DW81" i="29"/>
  <c r="DX81" i="29"/>
  <c r="DY81" i="29"/>
  <c r="DZ81" i="29"/>
  <c r="EA81" i="29"/>
  <c r="EB81" i="29"/>
  <c r="EC81" i="29"/>
  <c r="ED81" i="29"/>
  <c r="EE81" i="29"/>
  <c r="EF81" i="29"/>
  <c r="EG81" i="29"/>
  <c r="BS82" i="29"/>
  <c r="BT82" i="29"/>
  <c r="BU82" i="29"/>
  <c r="BV82" i="29"/>
  <c r="BW82" i="29"/>
  <c r="BX82" i="29"/>
  <c r="BY82" i="29"/>
  <c r="CA82" i="29"/>
  <c r="CF82" i="29"/>
  <c r="CG82" i="29"/>
  <c r="CH82" i="29"/>
  <c r="CI82" i="29"/>
  <c r="CJ82" i="29"/>
  <c r="CK82" i="29"/>
  <c r="CL82" i="29"/>
  <c r="CM82" i="29"/>
  <c r="CN82" i="29"/>
  <c r="CO82" i="29"/>
  <c r="CP82" i="29"/>
  <c r="CQ82" i="29"/>
  <c r="CR82" i="29"/>
  <c r="CS82" i="29"/>
  <c r="CT82" i="29"/>
  <c r="CU82" i="29"/>
  <c r="CV82" i="29"/>
  <c r="CW82" i="29"/>
  <c r="CX82" i="29"/>
  <c r="CY82" i="29"/>
  <c r="CZ82" i="29"/>
  <c r="DA82" i="29"/>
  <c r="DB82" i="29"/>
  <c r="DC82" i="29"/>
  <c r="DD82" i="29"/>
  <c r="DE82" i="29"/>
  <c r="DF82" i="29"/>
  <c r="DG82" i="29"/>
  <c r="DH82" i="29"/>
  <c r="DJ82" i="29"/>
  <c r="DK82" i="29"/>
  <c r="DP82" i="29"/>
  <c r="DQ82" i="29"/>
  <c r="DR82" i="29"/>
  <c r="DS82" i="29"/>
  <c r="DT82" i="29"/>
  <c r="DU82" i="29"/>
  <c r="DV82" i="29"/>
  <c r="DW82" i="29"/>
  <c r="DX82" i="29"/>
  <c r="DY82" i="29"/>
  <c r="DZ82" i="29"/>
  <c r="EA82" i="29"/>
  <c r="EB82" i="29"/>
  <c r="EC82" i="29"/>
  <c r="ED82" i="29"/>
  <c r="EE82" i="29"/>
  <c r="EF82" i="29"/>
  <c r="EG82" i="29"/>
  <c r="BS83" i="29"/>
  <c r="BT83" i="29"/>
  <c r="BU83" i="29"/>
  <c r="BV83" i="29"/>
  <c r="BW83" i="29"/>
  <c r="BX83" i="29"/>
  <c r="BY83" i="29"/>
  <c r="CA83" i="29"/>
  <c r="CF83" i="29"/>
  <c r="CG83" i="29"/>
  <c r="CH83" i="29"/>
  <c r="CI83" i="29"/>
  <c r="CJ83" i="29"/>
  <c r="CK83" i="29"/>
  <c r="CL83" i="29"/>
  <c r="CM83" i="29"/>
  <c r="CN83" i="29"/>
  <c r="CO83" i="29"/>
  <c r="CP83" i="29"/>
  <c r="CQ83" i="29"/>
  <c r="CR83" i="29"/>
  <c r="CS83" i="29"/>
  <c r="CT83" i="29"/>
  <c r="CU83" i="29"/>
  <c r="CV83" i="29"/>
  <c r="CW83" i="29"/>
  <c r="CX83" i="29"/>
  <c r="CY83" i="29"/>
  <c r="CZ83" i="29"/>
  <c r="DA83" i="29"/>
  <c r="DB83" i="29"/>
  <c r="DC83" i="29"/>
  <c r="DD83" i="29"/>
  <c r="DE83" i="29"/>
  <c r="DF83" i="29"/>
  <c r="DG83" i="29"/>
  <c r="DH83" i="29"/>
  <c r="DJ83" i="29"/>
  <c r="DK83" i="29"/>
  <c r="DP83" i="29"/>
  <c r="DQ83" i="29"/>
  <c r="DR83" i="29"/>
  <c r="DS83" i="29"/>
  <c r="DT83" i="29"/>
  <c r="DU83" i="29"/>
  <c r="DV83" i="29"/>
  <c r="DW83" i="29"/>
  <c r="DX83" i="29"/>
  <c r="DY83" i="29"/>
  <c r="DZ83" i="29"/>
  <c r="EA83" i="29"/>
  <c r="EB83" i="29"/>
  <c r="EC83" i="29"/>
  <c r="ED83" i="29"/>
  <c r="EE83" i="29"/>
  <c r="EF83" i="29"/>
  <c r="EG83" i="29"/>
  <c r="BS84" i="29"/>
  <c r="BT84" i="29"/>
  <c r="BU84" i="29"/>
  <c r="BV84" i="29"/>
  <c r="BW84" i="29"/>
  <c r="BX84" i="29"/>
  <c r="BY84" i="29"/>
  <c r="CA84" i="29"/>
  <c r="CF84" i="29"/>
  <c r="CG84" i="29"/>
  <c r="CH84" i="29"/>
  <c r="CI84" i="29"/>
  <c r="CJ84" i="29"/>
  <c r="CK84" i="29"/>
  <c r="CL84" i="29"/>
  <c r="CM84" i="29"/>
  <c r="CN84" i="29"/>
  <c r="CO84" i="29"/>
  <c r="CP84" i="29"/>
  <c r="CQ84" i="29"/>
  <c r="CR84" i="29"/>
  <c r="CS84" i="29"/>
  <c r="CT84" i="29"/>
  <c r="CU84" i="29"/>
  <c r="CV84" i="29"/>
  <c r="CW84" i="29"/>
  <c r="CX84" i="29"/>
  <c r="CY84" i="29"/>
  <c r="CZ84" i="29"/>
  <c r="DA84" i="29"/>
  <c r="DB84" i="29"/>
  <c r="DC84" i="29"/>
  <c r="DD84" i="29"/>
  <c r="DE84" i="29"/>
  <c r="DF84" i="29"/>
  <c r="DG84" i="29"/>
  <c r="DH84" i="29"/>
  <c r="DJ84" i="29"/>
  <c r="DK84" i="29"/>
  <c r="DP84" i="29"/>
  <c r="DQ84" i="29"/>
  <c r="DR84" i="29"/>
  <c r="DS84" i="29"/>
  <c r="DT84" i="29"/>
  <c r="DU84" i="29"/>
  <c r="DV84" i="29"/>
  <c r="DW84" i="29"/>
  <c r="DX84" i="29"/>
  <c r="DY84" i="29"/>
  <c r="DZ84" i="29"/>
  <c r="EA84" i="29"/>
  <c r="EB84" i="29"/>
  <c r="EC84" i="29"/>
  <c r="ED84" i="29"/>
  <c r="EE84" i="29"/>
  <c r="EF84" i="29"/>
  <c r="EG84" i="29"/>
  <c r="BS85" i="29"/>
  <c r="BT85" i="29"/>
  <c r="BU85" i="29"/>
  <c r="BV85" i="29"/>
  <c r="BW85" i="29"/>
  <c r="BX85" i="29"/>
  <c r="BY85" i="29"/>
  <c r="CA85" i="29"/>
  <c r="CF85" i="29"/>
  <c r="CG85" i="29"/>
  <c r="CH85" i="29"/>
  <c r="CI85" i="29"/>
  <c r="CJ85" i="29"/>
  <c r="CK85" i="29"/>
  <c r="CL85" i="29"/>
  <c r="CM85" i="29"/>
  <c r="CN85" i="29"/>
  <c r="CO85" i="29"/>
  <c r="CP85" i="29"/>
  <c r="CQ85" i="29"/>
  <c r="CR85" i="29"/>
  <c r="CS85" i="29"/>
  <c r="CT85" i="29"/>
  <c r="CU85" i="29"/>
  <c r="CV85" i="29"/>
  <c r="CW85" i="29"/>
  <c r="CX85" i="29"/>
  <c r="CY85" i="29"/>
  <c r="CZ85" i="29"/>
  <c r="DA85" i="29"/>
  <c r="DB85" i="29"/>
  <c r="DC85" i="29"/>
  <c r="DD85" i="29"/>
  <c r="DE85" i="29"/>
  <c r="DF85" i="29"/>
  <c r="DG85" i="29"/>
  <c r="DH85" i="29"/>
  <c r="DJ85" i="29"/>
  <c r="DK85" i="29"/>
  <c r="DP85" i="29"/>
  <c r="DQ85" i="29"/>
  <c r="DR85" i="29"/>
  <c r="DS85" i="29"/>
  <c r="DT85" i="29"/>
  <c r="DU85" i="29"/>
  <c r="DV85" i="29"/>
  <c r="DW85" i="29"/>
  <c r="DX85" i="29"/>
  <c r="DY85" i="29"/>
  <c r="DZ85" i="29"/>
  <c r="EA85" i="29"/>
  <c r="EB85" i="29"/>
  <c r="EC85" i="29"/>
  <c r="ED85" i="29"/>
  <c r="EE85" i="29"/>
  <c r="EF85" i="29"/>
  <c r="EG85" i="29"/>
  <c r="BS86" i="29"/>
  <c r="BT86" i="29"/>
  <c r="BU86" i="29"/>
  <c r="BV86" i="29"/>
  <c r="BW86" i="29"/>
  <c r="BX86" i="29"/>
  <c r="BY86" i="29"/>
  <c r="CA86" i="29"/>
  <c r="CF86" i="29"/>
  <c r="CG86" i="29"/>
  <c r="CH86" i="29"/>
  <c r="CI86" i="29"/>
  <c r="CJ86" i="29"/>
  <c r="CK86" i="29"/>
  <c r="CL86" i="29"/>
  <c r="CM86" i="29"/>
  <c r="CN86" i="29"/>
  <c r="CO86" i="29"/>
  <c r="CP86" i="29"/>
  <c r="CQ86" i="29"/>
  <c r="CR86" i="29"/>
  <c r="CS86" i="29"/>
  <c r="CT86" i="29"/>
  <c r="CU86" i="29"/>
  <c r="CV86" i="29"/>
  <c r="CW86" i="29"/>
  <c r="CX86" i="29"/>
  <c r="CY86" i="29"/>
  <c r="CZ86" i="29"/>
  <c r="DA86" i="29"/>
  <c r="DB86" i="29"/>
  <c r="DC86" i="29"/>
  <c r="DD86" i="29"/>
  <c r="DE86" i="29"/>
  <c r="DF86" i="29"/>
  <c r="DG86" i="29"/>
  <c r="DH86" i="29"/>
  <c r="DJ86" i="29"/>
  <c r="DK86" i="29"/>
  <c r="DP86" i="29"/>
  <c r="DQ86" i="29"/>
  <c r="DR86" i="29"/>
  <c r="DS86" i="29"/>
  <c r="DT86" i="29"/>
  <c r="DU86" i="29"/>
  <c r="DV86" i="29"/>
  <c r="DW86" i="29"/>
  <c r="DX86" i="29"/>
  <c r="DY86" i="29"/>
  <c r="DZ86" i="29"/>
  <c r="EA86" i="29"/>
  <c r="EB86" i="29"/>
  <c r="EC86" i="29"/>
  <c r="ED86" i="29"/>
  <c r="EE86" i="29"/>
  <c r="EF86" i="29"/>
  <c r="EG86" i="29"/>
  <c r="BS87" i="29"/>
  <c r="BT87" i="29"/>
  <c r="BU87" i="29"/>
  <c r="BV87" i="29"/>
  <c r="BW87" i="29"/>
  <c r="BX87" i="29"/>
  <c r="BY87" i="29"/>
  <c r="CA87" i="29"/>
  <c r="CF87" i="29"/>
  <c r="CG87" i="29"/>
  <c r="CH87" i="29"/>
  <c r="CI87" i="29"/>
  <c r="CJ87" i="29"/>
  <c r="CK87" i="29"/>
  <c r="CL87" i="29"/>
  <c r="CM87" i="29"/>
  <c r="CN87" i="29"/>
  <c r="CO87" i="29"/>
  <c r="CP87" i="29"/>
  <c r="CQ87" i="29"/>
  <c r="CR87" i="29"/>
  <c r="CS87" i="29"/>
  <c r="CT87" i="29"/>
  <c r="CU87" i="29"/>
  <c r="CV87" i="29"/>
  <c r="CW87" i="29"/>
  <c r="CX87" i="29"/>
  <c r="CY87" i="29"/>
  <c r="CZ87" i="29"/>
  <c r="DA87" i="29"/>
  <c r="DB87" i="29"/>
  <c r="DC87" i="29"/>
  <c r="DD87" i="29"/>
  <c r="DE87" i="29"/>
  <c r="DF87" i="29"/>
  <c r="DG87" i="29"/>
  <c r="DH87" i="29"/>
  <c r="DJ87" i="29"/>
  <c r="DK87" i="29"/>
  <c r="DP87" i="29"/>
  <c r="DQ87" i="29"/>
  <c r="DR87" i="29"/>
  <c r="DS87" i="29"/>
  <c r="DT87" i="29"/>
  <c r="DU87" i="29"/>
  <c r="DV87" i="29"/>
  <c r="DW87" i="29"/>
  <c r="DX87" i="29"/>
  <c r="DY87" i="29"/>
  <c r="DZ87" i="29"/>
  <c r="EA87" i="29"/>
  <c r="EB87" i="29"/>
  <c r="EC87" i="29"/>
  <c r="ED87" i="29"/>
  <c r="EE87" i="29"/>
  <c r="EF87" i="29"/>
  <c r="EG87" i="29"/>
  <c r="BS88" i="29"/>
  <c r="BT88" i="29"/>
  <c r="BU88" i="29"/>
  <c r="BV88" i="29"/>
  <c r="BW88" i="29"/>
  <c r="BX88" i="29"/>
  <c r="BY88" i="29"/>
  <c r="CA88" i="29"/>
  <c r="CF88" i="29"/>
  <c r="CG88" i="29"/>
  <c r="CH88" i="29"/>
  <c r="CI88" i="29"/>
  <c r="CJ88" i="29"/>
  <c r="CK88" i="29"/>
  <c r="CL88" i="29"/>
  <c r="CM88" i="29"/>
  <c r="CN88" i="29"/>
  <c r="CO88" i="29"/>
  <c r="CP88" i="29"/>
  <c r="CQ88" i="29"/>
  <c r="CR88" i="29"/>
  <c r="CS88" i="29"/>
  <c r="CT88" i="29"/>
  <c r="CU88" i="29"/>
  <c r="CV88" i="29"/>
  <c r="CW88" i="29"/>
  <c r="CX88" i="29"/>
  <c r="CY88" i="29"/>
  <c r="CZ88" i="29"/>
  <c r="DA88" i="29"/>
  <c r="DB88" i="29"/>
  <c r="DC88" i="29"/>
  <c r="DD88" i="29"/>
  <c r="DE88" i="29"/>
  <c r="DF88" i="29"/>
  <c r="DG88" i="29"/>
  <c r="DH88" i="29"/>
  <c r="DJ88" i="29"/>
  <c r="DK88" i="29"/>
  <c r="DP88" i="29"/>
  <c r="DQ88" i="29"/>
  <c r="DR88" i="29"/>
  <c r="DS88" i="29"/>
  <c r="DT88" i="29"/>
  <c r="DU88" i="29"/>
  <c r="DV88" i="29"/>
  <c r="DW88" i="29"/>
  <c r="DX88" i="29"/>
  <c r="DY88" i="29"/>
  <c r="DZ88" i="29"/>
  <c r="EA88" i="29"/>
  <c r="EB88" i="29"/>
  <c r="EC88" i="29"/>
  <c r="ED88" i="29"/>
  <c r="EE88" i="29"/>
  <c r="EF88" i="29"/>
  <c r="EG88" i="29"/>
  <c r="BS89" i="29"/>
  <c r="BT89" i="29"/>
  <c r="BU89" i="29"/>
  <c r="BV89" i="29"/>
  <c r="BW89" i="29"/>
  <c r="BX89" i="29"/>
  <c r="BY89" i="29"/>
  <c r="CA89" i="29"/>
  <c r="CF89" i="29"/>
  <c r="CG89" i="29"/>
  <c r="CH89" i="29"/>
  <c r="CI89" i="29"/>
  <c r="CJ89" i="29"/>
  <c r="CK89" i="29"/>
  <c r="CL89" i="29"/>
  <c r="CM89" i="29"/>
  <c r="CN89" i="29"/>
  <c r="CO89" i="29"/>
  <c r="CP89" i="29"/>
  <c r="CQ89" i="29"/>
  <c r="CR89" i="29"/>
  <c r="CS89" i="29"/>
  <c r="CT89" i="29"/>
  <c r="CU89" i="29"/>
  <c r="CV89" i="29"/>
  <c r="CW89" i="29"/>
  <c r="CX89" i="29"/>
  <c r="CY89" i="29"/>
  <c r="CZ89" i="29"/>
  <c r="DA89" i="29"/>
  <c r="DB89" i="29"/>
  <c r="DC89" i="29"/>
  <c r="DD89" i="29"/>
  <c r="DE89" i="29"/>
  <c r="DF89" i="29"/>
  <c r="DG89" i="29"/>
  <c r="DH89" i="29"/>
  <c r="DJ89" i="29"/>
  <c r="DK89" i="29"/>
  <c r="DP89" i="29"/>
  <c r="DQ89" i="29"/>
  <c r="DR89" i="29"/>
  <c r="DS89" i="29"/>
  <c r="DT89" i="29"/>
  <c r="DU89" i="29"/>
  <c r="DV89" i="29"/>
  <c r="DW89" i="29"/>
  <c r="DX89" i="29"/>
  <c r="DY89" i="29"/>
  <c r="DZ89" i="29"/>
  <c r="EA89" i="29"/>
  <c r="EB89" i="29"/>
  <c r="EC89" i="29"/>
  <c r="ED89" i="29"/>
  <c r="EE89" i="29"/>
  <c r="EF89" i="29"/>
  <c r="EG89" i="29"/>
  <c r="BS90" i="29"/>
  <c r="BT90" i="29"/>
  <c r="BU90" i="29"/>
  <c r="BV90" i="29"/>
  <c r="BW90" i="29"/>
  <c r="BX90" i="29"/>
  <c r="BY90" i="29"/>
  <c r="CA90" i="29"/>
  <c r="CF90" i="29"/>
  <c r="CG90" i="29"/>
  <c r="CH90" i="29"/>
  <c r="CI90" i="29"/>
  <c r="CJ90" i="29"/>
  <c r="CK90" i="29"/>
  <c r="CL90" i="29"/>
  <c r="CM90" i="29"/>
  <c r="CN90" i="29"/>
  <c r="CO90" i="29"/>
  <c r="CP90" i="29"/>
  <c r="CQ90" i="29"/>
  <c r="CR90" i="29"/>
  <c r="CS90" i="29"/>
  <c r="CT90" i="29"/>
  <c r="CU90" i="29"/>
  <c r="CV90" i="29"/>
  <c r="CW90" i="29"/>
  <c r="CX90" i="29"/>
  <c r="CY90" i="29"/>
  <c r="CZ90" i="29"/>
  <c r="DA90" i="29"/>
  <c r="DB90" i="29"/>
  <c r="DC90" i="29"/>
  <c r="DD90" i="29"/>
  <c r="DE90" i="29"/>
  <c r="DF90" i="29"/>
  <c r="DG90" i="29"/>
  <c r="DH90" i="29"/>
  <c r="DJ90" i="29"/>
  <c r="DK90" i="29"/>
  <c r="DP90" i="29"/>
  <c r="DQ90" i="29"/>
  <c r="DR90" i="29"/>
  <c r="DS90" i="29"/>
  <c r="DT90" i="29"/>
  <c r="DU90" i="29"/>
  <c r="DV90" i="29"/>
  <c r="DW90" i="29"/>
  <c r="DX90" i="29"/>
  <c r="DY90" i="29"/>
  <c r="DZ90" i="29"/>
  <c r="EA90" i="29"/>
  <c r="EB90" i="29"/>
  <c r="EC90" i="29"/>
  <c r="ED90" i="29"/>
  <c r="EE90" i="29"/>
  <c r="EF90" i="29"/>
  <c r="EG90" i="29"/>
  <c r="BS91" i="29"/>
  <c r="BT91" i="29"/>
  <c r="BU91" i="29"/>
  <c r="BV91" i="29"/>
  <c r="BW91" i="29"/>
  <c r="BX91" i="29"/>
  <c r="BY91" i="29"/>
  <c r="CA91" i="29"/>
  <c r="CF91" i="29"/>
  <c r="CG91" i="29"/>
  <c r="CH91" i="29"/>
  <c r="CI91" i="29"/>
  <c r="CJ91" i="29"/>
  <c r="CK91" i="29"/>
  <c r="CL91" i="29"/>
  <c r="CM91" i="29"/>
  <c r="CN91" i="29"/>
  <c r="CO91" i="29"/>
  <c r="CP91" i="29"/>
  <c r="CQ91" i="29"/>
  <c r="CR91" i="29"/>
  <c r="CS91" i="29"/>
  <c r="CT91" i="29"/>
  <c r="CU91" i="29"/>
  <c r="CV91" i="29"/>
  <c r="CW91" i="29"/>
  <c r="CX91" i="29"/>
  <c r="CY91" i="29"/>
  <c r="CZ91" i="29"/>
  <c r="DA91" i="29"/>
  <c r="DB91" i="29"/>
  <c r="DC91" i="29"/>
  <c r="DD91" i="29"/>
  <c r="DE91" i="29"/>
  <c r="DF91" i="29"/>
  <c r="DG91" i="29"/>
  <c r="DH91" i="29"/>
  <c r="DJ91" i="29"/>
  <c r="DK91" i="29"/>
  <c r="DP91" i="29"/>
  <c r="DQ91" i="29"/>
  <c r="DR91" i="29"/>
  <c r="DS91" i="29"/>
  <c r="DT91" i="29"/>
  <c r="DU91" i="29"/>
  <c r="DV91" i="29"/>
  <c r="DW91" i="29"/>
  <c r="DX91" i="29"/>
  <c r="DY91" i="29"/>
  <c r="DZ91" i="29"/>
  <c r="EA91" i="29"/>
  <c r="EB91" i="29"/>
  <c r="EC91" i="29"/>
  <c r="ED91" i="29"/>
  <c r="EE91" i="29"/>
  <c r="EF91" i="29"/>
  <c r="EG91" i="29"/>
  <c r="BS92" i="29"/>
  <c r="BT92" i="29"/>
  <c r="BU92" i="29"/>
  <c r="BV92" i="29"/>
  <c r="BW92" i="29"/>
  <c r="BX92" i="29"/>
  <c r="BY92" i="29"/>
  <c r="CA92" i="29"/>
  <c r="CF92" i="29"/>
  <c r="CG92" i="29"/>
  <c r="CH92" i="29"/>
  <c r="CI92" i="29"/>
  <c r="CJ92" i="29"/>
  <c r="CK92" i="29"/>
  <c r="CL92" i="29"/>
  <c r="CM92" i="29"/>
  <c r="CN92" i="29"/>
  <c r="CO92" i="29"/>
  <c r="CP92" i="29"/>
  <c r="CQ92" i="29"/>
  <c r="CR92" i="29"/>
  <c r="CS92" i="29"/>
  <c r="CT92" i="29"/>
  <c r="CU92" i="29"/>
  <c r="CV92" i="29"/>
  <c r="CW92" i="29"/>
  <c r="CX92" i="29"/>
  <c r="CY92" i="29"/>
  <c r="CZ92" i="29"/>
  <c r="DA92" i="29"/>
  <c r="DB92" i="29"/>
  <c r="DC92" i="29"/>
  <c r="DD92" i="29"/>
  <c r="DE92" i="29"/>
  <c r="DF92" i="29"/>
  <c r="DG92" i="29"/>
  <c r="DH92" i="29"/>
  <c r="DJ92" i="29"/>
  <c r="DK92" i="29"/>
  <c r="DP92" i="29"/>
  <c r="DQ92" i="29"/>
  <c r="DR92" i="29"/>
  <c r="DS92" i="29"/>
  <c r="DT92" i="29"/>
  <c r="DU92" i="29"/>
  <c r="DV92" i="29"/>
  <c r="DW92" i="29"/>
  <c r="DX92" i="29"/>
  <c r="DY92" i="29"/>
  <c r="DZ92" i="29"/>
  <c r="EA92" i="29"/>
  <c r="EB92" i="29"/>
  <c r="EC92" i="29"/>
  <c r="ED92" i="29"/>
  <c r="EE92" i="29"/>
  <c r="EF92" i="29"/>
  <c r="EG92" i="29"/>
  <c r="BS93" i="29"/>
  <c r="BT93" i="29"/>
  <c r="BU93" i="29"/>
  <c r="BV93" i="29"/>
  <c r="BW93" i="29"/>
  <c r="BX93" i="29"/>
  <c r="BY93" i="29"/>
  <c r="CA93" i="29"/>
  <c r="CF93" i="29"/>
  <c r="CG93" i="29"/>
  <c r="CH93" i="29"/>
  <c r="CI93" i="29"/>
  <c r="CJ93" i="29"/>
  <c r="CK93" i="29"/>
  <c r="CL93" i="29"/>
  <c r="CM93" i="29"/>
  <c r="CN93" i="29"/>
  <c r="CO93" i="29"/>
  <c r="CP93" i="29"/>
  <c r="CQ93" i="29"/>
  <c r="CR93" i="29"/>
  <c r="CS93" i="29"/>
  <c r="CT93" i="29"/>
  <c r="CU93" i="29"/>
  <c r="CV93" i="29"/>
  <c r="CW93" i="29"/>
  <c r="CX93" i="29"/>
  <c r="CY93" i="29"/>
  <c r="CZ93" i="29"/>
  <c r="DA93" i="29"/>
  <c r="DB93" i="29"/>
  <c r="DC93" i="29"/>
  <c r="DD93" i="29"/>
  <c r="DE93" i="29"/>
  <c r="DF93" i="29"/>
  <c r="DG93" i="29"/>
  <c r="DH93" i="29"/>
  <c r="DJ93" i="29"/>
  <c r="DK93" i="29"/>
  <c r="DP93" i="29"/>
  <c r="DQ93" i="29"/>
  <c r="DR93" i="29"/>
  <c r="DS93" i="29"/>
  <c r="DT93" i="29"/>
  <c r="DU93" i="29"/>
  <c r="DV93" i="29"/>
  <c r="DW93" i="29"/>
  <c r="DX93" i="29"/>
  <c r="DY93" i="29"/>
  <c r="DZ93" i="29"/>
  <c r="EA93" i="29"/>
  <c r="EB93" i="29"/>
  <c r="EC93" i="29"/>
  <c r="ED93" i="29"/>
  <c r="EE93" i="29"/>
  <c r="EF93" i="29"/>
  <c r="EG93" i="29"/>
  <c r="BS94" i="29"/>
  <c r="BT94" i="29"/>
  <c r="BU94" i="29"/>
  <c r="BV94" i="29"/>
  <c r="BW94" i="29"/>
  <c r="BX94" i="29"/>
  <c r="BY94" i="29"/>
  <c r="CA94" i="29"/>
  <c r="CF94" i="29"/>
  <c r="CG94" i="29"/>
  <c r="CH94" i="29"/>
  <c r="CI94" i="29"/>
  <c r="CJ94" i="29"/>
  <c r="CK94" i="29"/>
  <c r="CL94" i="29"/>
  <c r="CM94" i="29"/>
  <c r="CN94" i="29"/>
  <c r="CO94" i="29"/>
  <c r="CP94" i="29"/>
  <c r="CQ94" i="29"/>
  <c r="CR94" i="29"/>
  <c r="CS94" i="29"/>
  <c r="CT94" i="29"/>
  <c r="CU94" i="29"/>
  <c r="CV94" i="29"/>
  <c r="CW94" i="29"/>
  <c r="CX94" i="29"/>
  <c r="CY94" i="29"/>
  <c r="CZ94" i="29"/>
  <c r="DA94" i="29"/>
  <c r="DB94" i="29"/>
  <c r="DC94" i="29"/>
  <c r="DD94" i="29"/>
  <c r="DE94" i="29"/>
  <c r="DF94" i="29"/>
  <c r="DG94" i="29"/>
  <c r="DH94" i="29"/>
  <c r="DJ94" i="29"/>
  <c r="DK94" i="29"/>
  <c r="DP94" i="29"/>
  <c r="DQ94" i="29"/>
  <c r="DR94" i="29"/>
  <c r="DS94" i="29"/>
  <c r="DT94" i="29"/>
  <c r="DU94" i="29"/>
  <c r="DV94" i="29"/>
  <c r="DW94" i="29"/>
  <c r="DX94" i="29"/>
  <c r="DY94" i="29"/>
  <c r="DZ94" i="29"/>
  <c r="EA94" i="29"/>
  <c r="EB94" i="29"/>
  <c r="EC94" i="29"/>
  <c r="ED94" i="29"/>
  <c r="EE94" i="29"/>
  <c r="EF94" i="29"/>
  <c r="EG94" i="29"/>
  <c r="BS95" i="29"/>
  <c r="BT95" i="29"/>
  <c r="BU95" i="29"/>
  <c r="BV95" i="29"/>
  <c r="BW95" i="29"/>
  <c r="BX95" i="29"/>
  <c r="BY95" i="29"/>
  <c r="CA95" i="29"/>
  <c r="CF95" i="29"/>
  <c r="CG95" i="29"/>
  <c r="CH95" i="29"/>
  <c r="CI95" i="29"/>
  <c r="CJ95" i="29"/>
  <c r="CK95" i="29"/>
  <c r="CL95" i="29"/>
  <c r="CM95" i="29"/>
  <c r="CN95" i="29"/>
  <c r="CO95" i="29"/>
  <c r="CP95" i="29"/>
  <c r="CQ95" i="29"/>
  <c r="CR95" i="29"/>
  <c r="CS95" i="29"/>
  <c r="CT95" i="29"/>
  <c r="CU95" i="29"/>
  <c r="CV95" i="29"/>
  <c r="CW95" i="29"/>
  <c r="CX95" i="29"/>
  <c r="CY95" i="29"/>
  <c r="CZ95" i="29"/>
  <c r="DA95" i="29"/>
  <c r="DB95" i="29"/>
  <c r="DC95" i="29"/>
  <c r="DD95" i="29"/>
  <c r="DE95" i="29"/>
  <c r="DF95" i="29"/>
  <c r="DG95" i="29"/>
  <c r="DH95" i="29"/>
  <c r="DJ95" i="29"/>
  <c r="DK95" i="29"/>
  <c r="DP95" i="29"/>
  <c r="DQ95" i="29"/>
  <c r="DR95" i="29"/>
  <c r="DS95" i="29"/>
  <c r="DT95" i="29"/>
  <c r="DU95" i="29"/>
  <c r="DV95" i="29"/>
  <c r="DW95" i="29"/>
  <c r="DX95" i="29"/>
  <c r="DY95" i="29"/>
  <c r="DZ95" i="29"/>
  <c r="EA95" i="29"/>
  <c r="EB95" i="29"/>
  <c r="EC95" i="29"/>
  <c r="ED95" i="29"/>
  <c r="EE95" i="29"/>
  <c r="EF95" i="29"/>
  <c r="EG95" i="29"/>
  <c r="BS96" i="29"/>
  <c r="BT96" i="29"/>
  <c r="BU96" i="29"/>
  <c r="BV96" i="29"/>
  <c r="BW96" i="29"/>
  <c r="BX96" i="29"/>
  <c r="BY96" i="29"/>
  <c r="CA96" i="29"/>
  <c r="CF96" i="29"/>
  <c r="CG96" i="29"/>
  <c r="CH96" i="29"/>
  <c r="CI96" i="29"/>
  <c r="CJ96" i="29"/>
  <c r="CK96" i="29"/>
  <c r="CL96" i="29"/>
  <c r="CM96" i="29"/>
  <c r="CN96" i="29"/>
  <c r="CO96" i="29"/>
  <c r="CP96" i="29"/>
  <c r="CQ96" i="29"/>
  <c r="CR96" i="29"/>
  <c r="CS96" i="29"/>
  <c r="CT96" i="29"/>
  <c r="CU96" i="29"/>
  <c r="CV96" i="29"/>
  <c r="CW96" i="29"/>
  <c r="CX96" i="29"/>
  <c r="CY96" i="29"/>
  <c r="CZ96" i="29"/>
  <c r="DA96" i="29"/>
  <c r="DB96" i="29"/>
  <c r="DC96" i="29"/>
  <c r="DD96" i="29"/>
  <c r="DE96" i="29"/>
  <c r="DF96" i="29"/>
  <c r="DG96" i="29"/>
  <c r="DH96" i="29"/>
  <c r="DJ96" i="29"/>
  <c r="DK96" i="29"/>
  <c r="DP96" i="29"/>
  <c r="DQ96" i="29"/>
  <c r="DR96" i="29"/>
  <c r="DS96" i="29"/>
  <c r="DT96" i="29"/>
  <c r="DU96" i="29"/>
  <c r="DV96" i="29"/>
  <c r="DW96" i="29"/>
  <c r="DX96" i="29"/>
  <c r="DY96" i="29"/>
  <c r="DZ96" i="29"/>
  <c r="EA96" i="29"/>
  <c r="EB96" i="29"/>
  <c r="EC96" i="29"/>
  <c r="ED96" i="29"/>
  <c r="EE96" i="29"/>
  <c r="EF96" i="29"/>
  <c r="EG96" i="29"/>
  <c r="BS97" i="29"/>
  <c r="BT97" i="29"/>
  <c r="BU97" i="29"/>
  <c r="BV97" i="29"/>
  <c r="BW97" i="29"/>
  <c r="BX97" i="29"/>
  <c r="BY97" i="29"/>
  <c r="CA97" i="29"/>
  <c r="CF97" i="29"/>
  <c r="CG97" i="29"/>
  <c r="CH97" i="29"/>
  <c r="CI97" i="29"/>
  <c r="CJ97" i="29"/>
  <c r="CK97" i="29"/>
  <c r="CL97" i="29"/>
  <c r="CM97" i="29"/>
  <c r="CN97" i="29"/>
  <c r="CO97" i="29"/>
  <c r="CP97" i="29"/>
  <c r="CQ97" i="29"/>
  <c r="CR97" i="29"/>
  <c r="CS97" i="29"/>
  <c r="CT97" i="29"/>
  <c r="CU97" i="29"/>
  <c r="CV97" i="29"/>
  <c r="CW97" i="29"/>
  <c r="CX97" i="29"/>
  <c r="CY97" i="29"/>
  <c r="CZ97" i="29"/>
  <c r="DA97" i="29"/>
  <c r="DB97" i="29"/>
  <c r="DC97" i="29"/>
  <c r="DD97" i="29"/>
  <c r="DE97" i="29"/>
  <c r="DF97" i="29"/>
  <c r="DG97" i="29"/>
  <c r="DH97" i="29"/>
  <c r="DJ97" i="29"/>
  <c r="DK97" i="29"/>
  <c r="DP97" i="29"/>
  <c r="DQ97" i="29"/>
  <c r="DR97" i="29"/>
  <c r="DS97" i="29"/>
  <c r="DT97" i="29"/>
  <c r="DU97" i="29"/>
  <c r="DV97" i="29"/>
  <c r="DW97" i="29"/>
  <c r="DX97" i="29"/>
  <c r="DY97" i="29"/>
  <c r="DZ97" i="29"/>
  <c r="EA97" i="29"/>
  <c r="EB97" i="29"/>
  <c r="EC97" i="29"/>
  <c r="ED97" i="29"/>
  <c r="EE97" i="29"/>
  <c r="EF97" i="29"/>
  <c r="EG97" i="29"/>
  <c r="BS98" i="29"/>
  <c r="BT98" i="29"/>
  <c r="BU98" i="29"/>
  <c r="BV98" i="29"/>
  <c r="BW98" i="29"/>
  <c r="BX98" i="29"/>
  <c r="BY98" i="29"/>
  <c r="CA98" i="29"/>
  <c r="CF98" i="29"/>
  <c r="CG98" i="29"/>
  <c r="CH98" i="29"/>
  <c r="CI98" i="29"/>
  <c r="CJ98" i="29"/>
  <c r="CK98" i="29"/>
  <c r="CL98" i="29"/>
  <c r="CM98" i="29"/>
  <c r="CN98" i="29"/>
  <c r="CO98" i="29"/>
  <c r="CP98" i="29"/>
  <c r="CQ98" i="29"/>
  <c r="CR98" i="29"/>
  <c r="CS98" i="29"/>
  <c r="CT98" i="29"/>
  <c r="CU98" i="29"/>
  <c r="CV98" i="29"/>
  <c r="CW98" i="29"/>
  <c r="CX98" i="29"/>
  <c r="CY98" i="29"/>
  <c r="CZ98" i="29"/>
  <c r="DA98" i="29"/>
  <c r="DB98" i="29"/>
  <c r="DC98" i="29"/>
  <c r="DD98" i="29"/>
  <c r="DE98" i="29"/>
  <c r="DF98" i="29"/>
  <c r="DG98" i="29"/>
  <c r="DH98" i="29"/>
  <c r="DJ98" i="29"/>
  <c r="DK98" i="29"/>
  <c r="DP98" i="29"/>
  <c r="DQ98" i="29"/>
  <c r="DR98" i="29"/>
  <c r="DS98" i="29"/>
  <c r="DT98" i="29"/>
  <c r="DU98" i="29"/>
  <c r="DV98" i="29"/>
  <c r="DW98" i="29"/>
  <c r="DX98" i="29"/>
  <c r="DY98" i="29"/>
  <c r="DZ98" i="29"/>
  <c r="EA98" i="29"/>
  <c r="EB98" i="29"/>
  <c r="EC98" i="29"/>
  <c r="ED98" i="29"/>
  <c r="EE98" i="29"/>
  <c r="EF98" i="29"/>
  <c r="EG98" i="29"/>
  <c r="BS99" i="29"/>
  <c r="BT99" i="29"/>
  <c r="BU99" i="29"/>
  <c r="BV99" i="29"/>
  <c r="BW99" i="29"/>
  <c r="BX99" i="29"/>
  <c r="BY99" i="29"/>
  <c r="CA99" i="29"/>
  <c r="CF99" i="29"/>
  <c r="CG99" i="29"/>
  <c r="CH99" i="29"/>
  <c r="CI99" i="29"/>
  <c r="CJ99" i="29"/>
  <c r="CK99" i="29"/>
  <c r="CL99" i="29"/>
  <c r="CM99" i="29"/>
  <c r="CN99" i="29"/>
  <c r="CO99" i="29"/>
  <c r="CP99" i="29"/>
  <c r="CQ99" i="29"/>
  <c r="CR99" i="29"/>
  <c r="CS99" i="29"/>
  <c r="CT99" i="29"/>
  <c r="CU99" i="29"/>
  <c r="CV99" i="29"/>
  <c r="CW99" i="29"/>
  <c r="CX99" i="29"/>
  <c r="CY99" i="29"/>
  <c r="CZ99" i="29"/>
  <c r="DA99" i="29"/>
  <c r="DB99" i="29"/>
  <c r="DC99" i="29"/>
  <c r="DD99" i="29"/>
  <c r="DE99" i="29"/>
  <c r="DF99" i="29"/>
  <c r="DG99" i="29"/>
  <c r="DH99" i="29"/>
  <c r="DJ99" i="29"/>
  <c r="DK99" i="29"/>
  <c r="DP99" i="29"/>
  <c r="DQ99" i="29"/>
  <c r="DR99" i="29"/>
  <c r="DS99" i="29"/>
  <c r="DT99" i="29"/>
  <c r="DU99" i="29"/>
  <c r="DV99" i="29"/>
  <c r="DW99" i="29"/>
  <c r="DX99" i="29"/>
  <c r="DY99" i="29"/>
  <c r="DZ99" i="29"/>
  <c r="EA99" i="29"/>
  <c r="EB99" i="29"/>
  <c r="EC99" i="29"/>
  <c r="ED99" i="29"/>
  <c r="EE99" i="29"/>
  <c r="EF99" i="29"/>
  <c r="EG99" i="29"/>
  <c r="BS100" i="29"/>
  <c r="BT100" i="29"/>
  <c r="BU100" i="29"/>
  <c r="BV100" i="29"/>
  <c r="BW100" i="29"/>
  <c r="BX100" i="29"/>
  <c r="BY100" i="29"/>
  <c r="CA100" i="29"/>
  <c r="CF100" i="29"/>
  <c r="CG100" i="29"/>
  <c r="CH100" i="29"/>
  <c r="CI100" i="29"/>
  <c r="CJ100" i="29"/>
  <c r="CK100" i="29"/>
  <c r="CL100" i="29"/>
  <c r="CM100" i="29"/>
  <c r="CN100" i="29"/>
  <c r="CO100" i="29"/>
  <c r="CP100" i="29"/>
  <c r="CQ100" i="29"/>
  <c r="CR100" i="29"/>
  <c r="CS100" i="29"/>
  <c r="CT100" i="29"/>
  <c r="CU100" i="29"/>
  <c r="CV100" i="29"/>
  <c r="CW100" i="29"/>
  <c r="CX100" i="29"/>
  <c r="CY100" i="29"/>
  <c r="CZ100" i="29"/>
  <c r="DA100" i="29"/>
  <c r="DB100" i="29"/>
  <c r="DC100" i="29"/>
  <c r="DD100" i="29"/>
  <c r="DE100" i="29"/>
  <c r="DF100" i="29"/>
  <c r="DG100" i="29"/>
  <c r="DH100" i="29"/>
  <c r="DJ100" i="29"/>
  <c r="DK100" i="29"/>
  <c r="DP100" i="29"/>
  <c r="DQ100" i="29"/>
  <c r="DR100" i="29"/>
  <c r="DS100" i="29"/>
  <c r="DT100" i="29"/>
  <c r="DU100" i="29"/>
  <c r="DV100" i="29"/>
  <c r="DW100" i="29"/>
  <c r="DX100" i="29"/>
  <c r="DY100" i="29"/>
  <c r="DZ100" i="29"/>
  <c r="EA100" i="29"/>
  <c r="EB100" i="29"/>
  <c r="EC100" i="29"/>
  <c r="ED100" i="29"/>
  <c r="EE100" i="29"/>
  <c r="EF100" i="29"/>
  <c r="EG100" i="29"/>
  <c r="BS101" i="29"/>
  <c r="BT101" i="29"/>
  <c r="BU101" i="29"/>
  <c r="BV101" i="29"/>
  <c r="BW101" i="29"/>
  <c r="BX101" i="29"/>
  <c r="BY101" i="29"/>
  <c r="CA101" i="29"/>
  <c r="CF101" i="29"/>
  <c r="CG101" i="29"/>
  <c r="CH101" i="29"/>
  <c r="CI101" i="29"/>
  <c r="CJ101" i="29"/>
  <c r="CK101" i="29"/>
  <c r="CL101" i="29"/>
  <c r="CM101" i="29"/>
  <c r="CN101" i="29"/>
  <c r="CO101" i="29"/>
  <c r="CP101" i="29"/>
  <c r="CQ101" i="29"/>
  <c r="CR101" i="29"/>
  <c r="CS101" i="29"/>
  <c r="CT101" i="29"/>
  <c r="CU101" i="29"/>
  <c r="CV101" i="29"/>
  <c r="CW101" i="29"/>
  <c r="CX101" i="29"/>
  <c r="CY101" i="29"/>
  <c r="CZ101" i="29"/>
  <c r="DA101" i="29"/>
  <c r="DB101" i="29"/>
  <c r="DC101" i="29"/>
  <c r="DD101" i="29"/>
  <c r="DE101" i="29"/>
  <c r="DF101" i="29"/>
  <c r="DG101" i="29"/>
  <c r="DH101" i="29"/>
  <c r="DJ101" i="29"/>
  <c r="DK101" i="29"/>
  <c r="DP101" i="29"/>
  <c r="DQ101" i="29"/>
  <c r="DR101" i="29"/>
  <c r="DS101" i="29"/>
  <c r="DT101" i="29"/>
  <c r="DU101" i="29"/>
  <c r="DV101" i="29"/>
  <c r="DW101" i="29"/>
  <c r="DX101" i="29"/>
  <c r="DY101" i="29"/>
  <c r="DZ101" i="29"/>
  <c r="EA101" i="29"/>
  <c r="EB101" i="29"/>
  <c r="EC101" i="29"/>
  <c r="ED101" i="29"/>
  <c r="EE101" i="29"/>
  <c r="EF101" i="29"/>
  <c r="EG101" i="29"/>
  <c r="BS102" i="29"/>
  <c r="BT102" i="29"/>
  <c r="BU102" i="29"/>
  <c r="BV102" i="29"/>
  <c r="BW102" i="29"/>
  <c r="BX102" i="29"/>
  <c r="BY102" i="29"/>
  <c r="CA102" i="29"/>
  <c r="CF102" i="29"/>
  <c r="CG102" i="29"/>
  <c r="CH102" i="29"/>
  <c r="CI102" i="29"/>
  <c r="CJ102" i="29"/>
  <c r="CK102" i="29"/>
  <c r="CL102" i="29"/>
  <c r="CM102" i="29"/>
  <c r="CN102" i="29"/>
  <c r="CO102" i="29"/>
  <c r="CP102" i="29"/>
  <c r="CQ102" i="29"/>
  <c r="CR102" i="29"/>
  <c r="CS102" i="29"/>
  <c r="CT102" i="29"/>
  <c r="CU102" i="29"/>
  <c r="CV102" i="29"/>
  <c r="CW102" i="29"/>
  <c r="CX102" i="29"/>
  <c r="CY102" i="29"/>
  <c r="CZ102" i="29"/>
  <c r="DA102" i="29"/>
  <c r="DB102" i="29"/>
  <c r="DC102" i="29"/>
  <c r="DD102" i="29"/>
  <c r="DE102" i="29"/>
  <c r="DF102" i="29"/>
  <c r="DG102" i="29"/>
  <c r="DH102" i="29"/>
  <c r="DJ102" i="29"/>
  <c r="DK102" i="29"/>
  <c r="DP102" i="29"/>
  <c r="DQ102" i="29"/>
  <c r="DR102" i="29"/>
  <c r="DS102" i="29"/>
  <c r="DT102" i="29"/>
  <c r="DU102" i="29"/>
  <c r="DV102" i="29"/>
  <c r="DW102" i="29"/>
  <c r="DX102" i="29"/>
  <c r="DY102" i="29"/>
  <c r="DZ102" i="29"/>
  <c r="EA102" i="29"/>
  <c r="EB102" i="29"/>
  <c r="EC102" i="29"/>
  <c r="ED102" i="29"/>
  <c r="EE102" i="29"/>
  <c r="EF102" i="29"/>
  <c r="EG102" i="29"/>
  <c r="BS103" i="29"/>
  <c r="BT103" i="29"/>
  <c r="BU103" i="29"/>
  <c r="BV103" i="29"/>
  <c r="BW103" i="29"/>
  <c r="BX103" i="29"/>
  <c r="BY103" i="29"/>
  <c r="CA103" i="29"/>
  <c r="CF103" i="29"/>
  <c r="CG103" i="29"/>
  <c r="CH103" i="29"/>
  <c r="CI103" i="29"/>
  <c r="CJ103" i="29"/>
  <c r="CK103" i="29"/>
  <c r="CL103" i="29"/>
  <c r="CM103" i="29"/>
  <c r="CN103" i="29"/>
  <c r="CO103" i="29"/>
  <c r="CP103" i="29"/>
  <c r="CQ103" i="29"/>
  <c r="CR103" i="29"/>
  <c r="CS103" i="29"/>
  <c r="CT103" i="29"/>
  <c r="CU103" i="29"/>
  <c r="CV103" i="29"/>
  <c r="CW103" i="29"/>
  <c r="CX103" i="29"/>
  <c r="CY103" i="29"/>
  <c r="CZ103" i="29"/>
  <c r="DA103" i="29"/>
  <c r="DB103" i="29"/>
  <c r="DC103" i="29"/>
  <c r="DD103" i="29"/>
  <c r="DE103" i="29"/>
  <c r="DF103" i="29"/>
  <c r="DG103" i="29"/>
  <c r="DH103" i="29"/>
  <c r="DJ103" i="29"/>
  <c r="DK103" i="29"/>
  <c r="DP103" i="29"/>
  <c r="DQ103" i="29"/>
  <c r="DR103" i="29"/>
  <c r="DS103" i="29"/>
  <c r="DT103" i="29"/>
  <c r="DU103" i="29"/>
  <c r="DV103" i="29"/>
  <c r="DW103" i="29"/>
  <c r="DX103" i="29"/>
  <c r="DY103" i="29"/>
  <c r="DZ103" i="29"/>
  <c r="EA103" i="29"/>
  <c r="EB103" i="29"/>
  <c r="EC103" i="29"/>
  <c r="ED103" i="29"/>
  <c r="EE103" i="29"/>
  <c r="EF103" i="29"/>
  <c r="EG103" i="29"/>
  <c r="BS104" i="29"/>
  <c r="BT104" i="29"/>
  <c r="BU104" i="29"/>
  <c r="BV104" i="29"/>
  <c r="BW104" i="29"/>
  <c r="BX104" i="29"/>
  <c r="BY104" i="29"/>
  <c r="CA104" i="29"/>
  <c r="CF104" i="29"/>
  <c r="CG104" i="29"/>
  <c r="CH104" i="29"/>
  <c r="CI104" i="29"/>
  <c r="CJ104" i="29"/>
  <c r="CK104" i="29"/>
  <c r="CL104" i="29"/>
  <c r="CM104" i="29"/>
  <c r="CN104" i="29"/>
  <c r="CO104" i="29"/>
  <c r="CP104" i="29"/>
  <c r="CQ104" i="29"/>
  <c r="CR104" i="29"/>
  <c r="CS104" i="29"/>
  <c r="CT104" i="29"/>
  <c r="CU104" i="29"/>
  <c r="CV104" i="29"/>
  <c r="CW104" i="29"/>
  <c r="CX104" i="29"/>
  <c r="CY104" i="29"/>
  <c r="CZ104" i="29"/>
  <c r="DA104" i="29"/>
  <c r="DB104" i="29"/>
  <c r="DC104" i="29"/>
  <c r="DD104" i="29"/>
  <c r="DE104" i="29"/>
  <c r="DF104" i="29"/>
  <c r="DG104" i="29"/>
  <c r="DH104" i="29"/>
  <c r="DJ104" i="29"/>
  <c r="DK104" i="29"/>
  <c r="DP104" i="29"/>
  <c r="DQ104" i="29"/>
  <c r="DR104" i="29"/>
  <c r="DS104" i="29"/>
  <c r="DT104" i="29"/>
  <c r="DU104" i="29"/>
  <c r="DV104" i="29"/>
  <c r="DW104" i="29"/>
  <c r="DX104" i="29"/>
  <c r="DY104" i="29"/>
  <c r="DZ104" i="29"/>
  <c r="EA104" i="29"/>
  <c r="EB104" i="29"/>
  <c r="EC104" i="29"/>
  <c r="ED104" i="29"/>
  <c r="EE104" i="29"/>
  <c r="EF104" i="29"/>
  <c r="EG104" i="29"/>
  <c r="BS105" i="29"/>
  <c r="BT105" i="29"/>
  <c r="BU105" i="29"/>
  <c r="BV105" i="29"/>
  <c r="BW105" i="29"/>
  <c r="BX105" i="29"/>
  <c r="BY105" i="29"/>
  <c r="CA105" i="29"/>
  <c r="CF105" i="29"/>
  <c r="CG105" i="29"/>
  <c r="CH105" i="29"/>
  <c r="CI105" i="29"/>
  <c r="CJ105" i="29"/>
  <c r="CK105" i="29"/>
  <c r="CL105" i="29"/>
  <c r="CM105" i="29"/>
  <c r="CN105" i="29"/>
  <c r="CO105" i="29"/>
  <c r="CP105" i="29"/>
  <c r="CQ105" i="29"/>
  <c r="CR105" i="29"/>
  <c r="CS105" i="29"/>
  <c r="CT105" i="29"/>
  <c r="CU105" i="29"/>
  <c r="CV105" i="29"/>
  <c r="CW105" i="29"/>
  <c r="CX105" i="29"/>
  <c r="CY105" i="29"/>
  <c r="CZ105" i="29"/>
  <c r="DA105" i="29"/>
  <c r="DB105" i="29"/>
  <c r="DC105" i="29"/>
  <c r="DD105" i="29"/>
  <c r="DE105" i="29"/>
  <c r="DF105" i="29"/>
  <c r="DG105" i="29"/>
  <c r="DH105" i="29"/>
  <c r="DJ105" i="29"/>
  <c r="DK105" i="29"/>
  <c r="DP105" i="29"/>
  <c r="DQ105" i="29"/>
  <c r="DR105" i="29"/>
  <c r="DS105" i="29"/>
  <c r="DT105" i="29"/>
  <c r="DU105" i="29"/>
  <c r="DV105" i="29"/>
  <c r="DW105" i="29"/>
  <c r="DX105" i="29"/>
  <c r="DY105" i="29"/>
  <c r="DZ105" i="29"/>
  <c r="EA105" i="29"/>
  <c r="EB105" i="29"/>
  <c r="EC105" i="29"/>
  <c r="ED105" i="29"/>
  <c r="EE105" i="29"/>
  <c r="EF105" i="29"/>
  <c r="EG105" i="29"/>
  <c r="BS106" i="29"/>
  <c r="BT106" i="29"/>
  <c r="BU106" i="29"/>
  <c r="BV106" i="29"/>
  <c r="BW106" i="29"/>
  <c r="BX106" i="29"/>
  <c r="BY106" i="29"/>
  <c r="CA106" i="29"/>
  <c r="CF106" i="29"/>
  <c r="CG106" i="29"/>
  <c r="CH106" i="29"/>
  <c r="CI106" i="29"/>
  <c r="CJ106" i="29"/>
  <c r="CK106" i="29"/>
  <c r="CL106" i="29"/>
  <c r="CM106" i="29"/>
  <c r="CN106" i="29"/>
  <c r="CO106" i="29"/>
  <c r="CP106" i="29"/>
  <c r="CQ106" i="29"/>
  <c r="CR106" i="29"/>
  <c r="CS106" i="29"/>
  <c r="CT106" i="29"/>
  <c r="CU106" i="29"/>
  <c r="CV106" i="29"/>
  <c r="CW106" i="29"/>
  <c r="CX106" i="29"/>
  <c r="CY106" i="29"/>
  <c r="CZ106" i="29"/>
  <c r="DA106" i="29"/>
  <c r="DB106" i="29"/>
  <c r="DC106" i="29"/>
  <c r="DD106" i="29"/>
  <c r="DE106" i="29"/>
  <c r="DF106" i="29"/>
  <c r="DG106" i="29"/>
  <c r="DH106" i="29"/>
  <c r="DJ106" i="29"/>
  <c r="DK106" i="29"/>
  <c r="DP106" i="29"/>
  <c r="DQ106" i="29"/>
  <c r="DR106" i="29"/>
  <c r="DS106" i="29"/>
  <c r="DT106" i="29"/>
  <c r="DU106" i="29"/>
  <c r="DV106" i="29"/>
  <c r="DW106" i="29"/>
  <c r="DX106" i="29"/>
  <c r="DY106" i="29"/>
  <c r="DZ106" i="29"/>
  <c r="EA106" i="29"/>
  <c r="EB106" i="29"/>
  <c r="EC106" i="29"/>
  <c r="ED106" i="29"/>
  <c r="EE106" i="29"/>
  <c r="EF106" i="29"/>
  <c r="EG106" i="29"/>
  <c r="BS107" i="29"/>
  <c r="BT107" i="29"/>
  <c r="BU107" i="29"/>
  <c r="BV107" i="29"/>
  <c r="BW107" i="29"/>
  <c r="BX107" i="29"/>
  <c r="BY107" i="29"/>
  <c r="CA107" i="29"/>
  <c r="CF107" i="29"/>
  <c r="CG107" i="29"/>
  <c r="CH107" i="29"/>
  <c r="CI107" i="29"/>
  <c r="CJ107" i="29"/>
  <c r="CK107" i="29"/>
  <c r="CL107" i="29"/>
  <c r="CM107" i="29"/>
  <c r="CN107" i="29"/>
  <c r="CO107" i="29"/>
  <c r="CP107" i="29"/>
  <c r="CQ107" i="29"/>
  <c r="CR107" i="29"/>
  <c r="CS107" i="29"/>
  <c r="CT107" i="29"/>
  <c r="CU107" i="29"/>
  <c r="CV107" i="29"/>
  <c r="CW107" i="29"/>
  <c r="CX107" i="29"/>
  <c r="CY107" i="29"/>
  <c r="CZ107" i="29"/>
  <c r="DA107" i="29"/>
  <c r="DB107" i="29"/>
  <c r="DC107" i="29"/>
  <c r="DD107" i="29"/>
  <c r="DE107" i="29"/>
  <c r="DF107" i="29"/>
  <c r="DG107" i="29"/>
  <c r="DH107" i="29"/>
  <c r="DJ107" i="29"/>
  <c r="DK107" i="29"/>
  <c r="DP107" i="29"/>
  <c r="DQ107" i="29"/>
  <c r="DR107" i="29"/>
  <c r="DS107" i="29"/>
  <c r="DT107" i="29"/>
  <c r="DU107" i="29"/>
  <c r="DV107" i="29"/>
  <c r="DW107" i="29"/>
  <c r="DX107" i="29"/>
  <c r="DY107" i="29"/>
  <c r="DZ107" i="29"/>
  <c r="EA107" i="29"/>
  <c r="EB107" i="29"/>
  <c r="EC107" i="29"/>
  <c r="ED107" i="29"/>
  <c r="EE107" i="29"/>
  <c r="EF107" i="29"/>
  <c r="EG107" i="29"/>
  <c r="BS108" i="29"/>
  <c r="BT108" i="29"/>
  <c r="BU108" i="29"/>
  <c r="BV108" i="29"/>
  <c r="BW108" i="29"/>
  <c r="BX108" i="29"/>
  <c r="BY108" i="29"/>
  <c r="CA108" i="29"/>
  <c r="CF108" i="29"/>
  <c r="CG108" i="29"/>
  <c r="CH108" i="29"/>
  <c r="CI108" i="29"/>
  <c r="CJ108" i="29"/>
  <c r="CK108" i="29"/>
  <c r="CL108" i="29"/>
  <c r="CM108" i="29"/>
  <c r="CN108" i="29"/>
  <c r="CO108" i="29"/>
  <c r="CP108" i="29"/>
  <c r="CQ108" i="29"/>
  <c r="CR108" i="29"/>
  <c r="CS108" i="29"/>
  <c r="CT108" i="29"/>
  <c r="CU108" i="29"/>
  <c r="CV108" i="29"/>
  <c r="CW108" i="29"/>
  <c r="CX108" i="29"/>
  <c r="CY108" i="29"/>
  <c r="CZ108" i="29"/>
  <c r="DA108" i="29"/>
  <c r="DB108" i="29"/>
  <c r="DC108" i="29"/>
  <c r="DD108" i="29"/>
  <c r="DE108" i="29"/>
  <c r="DF108" i="29"/>
  <c r="DG108" i="29"/>
  <c r="DH108" i="29"/>
  <c r="DJ108" i="29"/>
  <c r="DK108" i="29"/>
  <c r="DP108" i="29"/>
  <c r="DQ108" i="29"/>
  <c r="DR108" i="29"/>
  <c r="DS108" i="29"/>
  <c r="DT108" i="29"/>
  <c r="DU108" i="29"/>
  <c r="DV108" i="29"/>
  <c r="DW108" i="29"/>
  <c r="DX108" i="29"/>
  <c r="DY108" i="29"/>
  <c r="DZ108" i="29"/>
  <c r="EA108" i="29"/>
  <c r="EB108" i="29"/>
  <c r="EC108" i="29"/>
  <c r="ED108" i="29"/>
  <c r="EE108" i="29"/>
  <c r="EF108" i="29"/>
  <c r="EG108" i="29"/>
  <c r="BS109" i="29"/>
  <c r="BT109" i="29"/>
  <c r="BU109" i="29"/>
  <c r="BV109" i="29"/>
  <c r="BW109" i="29"/>
  <c r="BX109" i="29"/>
  <c r="BY109" i="29"/>
  <c r="CA109" i="29"/>
  <c r="CF109" i="29"/>
  <c r="CG109" i="29"/>
  <c r="CH109" i="29"/>
  <c r="CI109" i="29"/>
  <c r="CJ109" i="29"/>
  <c r="CK109" i="29"/>
  <c r="CL109" i="29"/>
  <c r="CM109" i="29"/>
  <c r="CN109" i="29"/>
  <c r="CO109" i="29"/>
  <c r="CP109" i="29"/>
  <c r="CQ109" i="29"/>
  <c r="CR109" i="29"/>
  <c r="CS109" i="29"/>
  <c r="CT109" i="29"/>
  <c r="CU109" i="29"/>
  <c r="CV109" i="29"/>
  <c r="CW109" i="29"/>
  <c r="CX109" i="29"/>
  <c r="CY109" i="29"/>
  <c r="CZ109" i="29"/>
  <c r="DA109" i="29"/>
  <c r="DB109" i="29"/>
  <c r="DC109" i="29"/>
  <c r="DD109" i="29"/>
  <c r="DE109" i="29"/>
  <c r="DF109" i="29"/>
  <c r="DG109" i="29"/>
  <c r="DH109" i="29"/>
  <c r="DJ109" i="29"/>
  <c r="DK109" i="29"/>
  <c r="DP109" i="29"/>
  <c r="DQ109" i="29"/>
  <c r="DR109" i="29"/>
  <c r="DS109" i="29"/>
  <c r="DT109" i="29"/>
  <c r="DU109" i="29"/>
  <c r="DV109" i="29"/>
  <c r="DW109" i="29"/>
  <c r="DX109" i="29"/>
  <c r="DY109" i="29"/>
  <c r="DZ109" i="29"/>
  <c r="EA109" i="29"/>
  <c r="EB109" i="29"/>
  <c r="EC109" i="29"/>
  <c r="ED109" i="29"/>
  <c r="EE109" i="29"/>
  <c r="EF109" i="29"/>
  <c r="EG109" i="29"/>
  <c r="BS110" i="29"/>
  <c r="BT110" i="29"/>
  <c r="BU110" i="29"/>
  <c r="BV110" i="29"/>
  <c r="BW110" i="29"/>
  <c r="BX110" i="29"/>
  <c r="BY110" i="29"/>
  <c r="CA110" i="29"/>
  <c r="CF110" i="29"/>
  <c r="CG110" i="29"/>
  <c r="CH110" i="29"/>
  <c r="CI110" i="29"/>
  <c r="CJ110" i="29"/>
  <c r="CK110" i="29"/>
  <c r="CL110" i="29"/>
  <c r="CM110" i="29"/>
  <c r="CN110" i="29"/>
  <c r="CO110" i="29"/>
  <c r="CP110" i="29"/>
  <c r="CQ110" i="29"/>
  <c r="CR110" i="29"/>
  <c r="CS110" i="29"/>
  <c r="CT110" i="29"/>
  <c r="CU110" i="29"/>
  <c r="CV110" i="29"/>
  <c r="CW110" i="29"/>
  <c r="CX110" i="29"/>
  <c r="CY110" i="29"/>
  <c r="CZ110" i="29"/>
  <c r="DA110" i="29"/>
  <c r="DB110" i="29"/>
  <c r="DC110" i="29"/>
  <c r="DD110" i="29"/>
  <c r="DE110" i="29"/>
  <c r="DF110" i="29"/>
  <c r="DG110" i="29"/>
  <c r="DH110" i="29"/>
  <c r="DJ110" i="29"/>
  <c r="DK110" i="29"/>
  <c r="DP110" i="29"/>
  <c r="DQ110" i="29"/>
  <c r="DR110" i="29"/>
  <c r="DS110" i="29"/>
  <c r="DT110" i="29"/>
  <c r="DU110" i="29"/>
  <c r="DV110" i="29"/>
  <c r="DW110" i="29"/>
  <c r="DX110" i="29"/>
  <c r="DY110" i="29"/>
  <c r="DZ110" i="29"/>
  <c r="EA110" i="29"/>
  <c r="EB110" i="29"/>
  <c r="EC110" i="29"/>
  <c r="ED110" i="29"/>
  <c r="EE110" i="29"/>
  <c r="EF110" i="29"/>
  <c r="EG110" i="29"/>
  <c r="BS111" i="29"/>
  <c r="BT111" i="29"/>
  <c r="BU111" i="29"/>
  <c r="BV111" i="29"/>
  <c r="BW111" i="29"/>
  <c r="BX111" i="29"/>
  <c r="BY111" i="29"/>
  <c r="CA111" i="29"/>
  <c r="CF111" i="29"/>
  <c r="CG111" i="29"/>
  <c r="CH111" i="29"/>
  <c r="CI111" i="29"/>
  <c r="CJ111" i="29"/>
  <c r="CK111" i="29"/>
  <c r="CL111" i="29"/>
  <c r="CM111" i="29"/>
  <c r="CN111" i="29"/>
  <c r="CO111" i="29"/>
  <c r="CP111" i="29"/>
  <c r="CQ111" i="29"/>
  <c r="CR111" i="29"/>
  <c r="CS111" i="29"/>
  <c r="CT111" i="29"/>
  <c r="CU111" i="29"/>
  <c r="CV111" i="29"/>
  <c r="CW111" i="29"/>
  <c r="CX111" i="29"/>
  <c r="CY111" i="29"/>
  <c r="CZ111" i="29"/>
  <c r="DA111" i="29"/>
  <c r="DB111" i="29"/>
  <c r="DC111" i="29"/>
  <c r="DD111" i="29"/>
  <c r="DE111" i="29"/>
  <c r="DF111" i="29"/>
  <c r="DG111" i="29"/>
  <c r="DH111" i="29"/>
  <c r="DJ111" i="29"/>
  <c r="DK111" i="29"/>
  <c r="DP111" i="29"/>
  <c r="DQ111" i="29"/>
  <c r="DR111" i="29"/>
  <c r="DS111" i="29"/>
  <c r="DT111" i="29"/>
  <c r="DU111" i="29"/>
  <c r="DV111" i="29"/>
  <c r="DW111" i="29"/>
  <c r="DX111" i="29"/>
  <c r="DY111" i="29"/>
  <c r="DZ111" i="29"/>
  <c r="EA111" i="29"/>
  <c r="EB111" i="29"/>
  <c r="EC111" i="29"/>
  <c r="ED111" i="29"/>
  <c r="EE111" i="29"/>
  <c r="EF111" i="29"/>
  <c r="EG111" i="29"/>
  <c r="BS112" i="29"/>
  <c r="BT112" i="29"/>
  <c r="BU112" i="29"/>
  <c r="BV112" i="29"/>
  <c r="BW112" i="29"/>
  <c r="BX112" i="29"/>
  <c r="BY112" i="29"/>
  <c r="CA112" i="29"/>
  <c r="CF112" i="29"/>
  <c r="CG112" i="29"/>
  <c r="CH112" i="29"/>
  <c r="CI112" i="29"/>
  <c r="CJ112" i="29"/>
  <c r="CK112" i="29"/>
  <c r="CL112" i="29"/>
  <c r="CM112" i="29"/>
  <c r="CN112" i="29"/>
  <c r="CO112" i="29"/>
  <c r="CP112" i="29"/>
  <c r="CQ112" i="29"/>
  <c r="CR112" i="29"/>
  <c r="CS112" i="29"/>
  <c r="CT112" i="29"/>
  <c r="CU112" i="29"/>
  <c r="CV112" i="29"/>
  <c r="CW112" i="29"/>
  <c r="CX112" i="29"/>
  <c r="CY112" i="29"/>
  <c r="CZ112" i="29"/>
  <c r="DA112" i="29"/>
  <c r="DB112" i="29"/>
  <c r="DC112" i="29"/>
  <c r="DD112" i="29"/>
  <c r="DE112" i="29"/>
  <c r="DF112" i="29"/>
  <c r="DG112" i="29"/>
  <c r="DH112" i="29"/>
  <c r="DJ112" i="29"/>
  <c r="DK112" i="29"/>
  <c r="DP112" i="29"/>
  <c r="DQ112" i="29"/>
  <c r="DR112" i="29"/>
  <c r="DS112" i="29"/>
  <c r="DT112" i="29"/>
  <c r="DU112" i="29"/>
  <c r="DV112" i="29"/>
  <c r="DW112" i="29"/>
  <c r="DX112" i="29"/>
  <c r="DY112" i="29"/>
  <c r="DZ112" i="29"/>
  <c r="EA112" i="29"/>
  <c r="EB112" i="29"/>
  <c r="EC112" i="29"/>
  <c r="ED112" i="29"/>
  <c r="EE112" i="29"/>
  <c r="EF112" i="29"/>
  <c r="EG112" i="29"/>
  <c r="BS113" i="29"/>
  <c r="BT113" i="29"/>
  <c r="BU113" i="29"/>
  <c r="BV113" i="29"/>
  <c r="BW113" i="29"/>
  <c r="BX113" i="29"/>
  <c r="BY113" i="29"/>
  <c r="CA113" i="29"/>
  <c r="CF113" i="29"/>
  <c r="CG113" i="29"/>
  <c r="CH113" i="29"/>
  <c r="CI113" i="29"/>
  <c r="CJ113" i="29"/>
  <c r="CK113" i="29"/>
  <c r="CL113" i="29"/>
  <c r="CM113" i="29"/>
  <c r="CN113" i="29"/>
  <c r="CO113" i="29"/>
  <c r="CP113" i="29"/>
  <c r="CQ113" i="29"/>
  <c r="CR113" i="29"/>
  <c r="CS113" i="29"/>
  <c r="CT113" i="29"/>
  <c r="CU113" i="29"/>
  <c r="CV113" i="29"/>
  <c r="CW113" i="29"/>
  <c r="CX113" i="29"/>
  <c r="CY113" i="29"/>
  <c r="CZ113" i="29"/>
  <c r="DA113" i="29"/>
  <c r="DB113" i="29"/>
  <c r="DC113" i="29"/>
  <c r="DD113" i="29"/>
  <c r="DE113" i="29"/>
  <c r="DF113" i="29"/>
  <c r="DG113" i="29"/>
  <c r="DH113" i="29"/>
  <c r="DJ113" i="29"/>
  <c r="DK113" i="29"/>
  <c r="DP113" i="29"/>
  <c r="DQ113" i="29"/>
  <c r="DR113" i="29"/>
  <c r="DS113" i="29"/>
  <c r="DT113" i="29"/>
  <c r="DU113" i="29"/>
  <c r="DV113" i="29"/>
  <c r="DW113" i="29"/>
  <c r="DX113" i="29"/>
  <c r="DY113" i="29"/>
  <c r="DZ113" i="29"/>
  <c r="EA113" i="29"/>
  <c r="EB113" i="29"/>
  <c r="EC113" i="29"/>
  <c r="ED113" i="29"/>
  <c r="EE113" i="29"/>
  <c r="EF113" i="29"/>
  <c r="EG113" i="29"/>
  <c r="BS114" i="29"/>
  <c r="BT114" i="29"/>
  <c r="BU114" i="29"/>
  <c r="BV114" i="29"/>
  <c r="BW114" i="29"/>
  <c r="BX114" i="29"/>
  <c r="BY114" i="29"/>
  <c r="CA114" i="29"/>
  <c r="CF114" i="29"/>
  <c r="CG114" i="29"/>
  <c r="CH114" i="29"/>
  <c r="CI114" i="29"/>
  <c r="CJ114" i="29"/>
  <c r="CK114" i="29"/>
  <c r="CL114" i="29"/>
  <c r="CM114" i="29"/>
  <c r="CN114" i="29"/>
  <c r="CO114" i="29"/>
  <c r="CP114" i="29"/>
  <c r="CQ114" i="29"/>
  <c r="CR114" i="29"/>
  <c r="CS114" i="29"/>
  <c r="CT114" i="29"/>
  <c r="CU114" i="29"/>
  <c r="CV114" i="29"/>
  <c r="CW114" i="29"/>
  <c r="CX114" i="29"/>
  <c r="CY114" i="29"/>
  <c r="CZ114" i="29"/>
  <c r="DA114" i="29"/>
  <c r="DB114" i="29"/>
  <c r="DC114" i="29"/>
  <c r="DD114" i="29"/>
  <c r="DE114" i="29"/>
  <c r="DF114" i="29"/>
  <c r="DG114" i="29"/>
  <c r="DH114" i="29"/>
  <c r="DJ114" i="29"/>
  <c r="DK114" i="29"/>
  <c r="DP114" i="29"/>
  <c r="DQ114" i="29"/>
  <c r="DR114" i="29"/>
  <c r="DS114" i="29"/>
  <c r="DT114" i="29"/>
  <c r="DU114" i="29"/>
  <c r="DV114" i="29"/>
  <c r="DW114" i="29"/>
  <c r="DX114" i="29"/>
  <c r="DY114" i="29"/>
  <c r="DZ114" i="29"/>
  <c r="EA114" i="29"/>
  <c r="EB114" i="29"/>
  <c r="EC114" i="29"/>
  <c r="ED114" i="29"/>
  <c r="EE114" i="29"/>
  <c r="EF114" i="29"/>
  <c r="EG114" i="29"/>
  <c r="BS115" i="29"/>
  <c r="BT115" i="29"/>
  <c r="BU115" i="29"/>
  <c r="BV115" i="29"/>
  <c r="BW115" i="29"/>
  <c r="BX115" i="29"/>
  <c r="BY115" i="29"/>
  <c r="CA115" i="29"/>
  <c r="CF115" i="29"/>
  <c r="CG115" i="29"/>
  <c r="CH115" i="29"/>
  <c r="CI115" i="29"/>
  <c r="CJ115" i="29"/>
  <c r="CK115" i="29"/>
  <c r="CL115" i="29"/>
  <c r="CM115" i="29"/>
  <c r="CN115" i="29"/>
  <c r="CO115" i="29"/>
  <c r="CP115" i="29"/>
  <c r="CQ115" i="29"/>
  <c r="CR115" i="29"/>
  <c r="CS115" i="29"/>
  <c r="CT115" i="29"/>
  <c r="CU115" i="29"/>
  <c r="CV115" i="29"/>
  <c r="CW115" i="29"/>
  <c r="CX115" i="29"/>
  <c r="CY115" i="29"/>
  <c r="CZ115" i="29"/>
  <c r="DA115" i="29"/>
  <c r="DB115" i="29"/>
  <c r="DC115" i="29"/>
  <c r="DD115" i="29"/>
  <c r="DE115" i="29"/>
  <c r="DF115" i="29"/>
  <c r="DG115" i="29"/>
  <c r="DH115" i="29"/>
  <c r="DJ115" i="29"/>
  <c r="DK115" i="29"/>
  <c r="DP115" i="29"/>
  <c r="DQ115" i="29"/>
  <c r="DR115" i="29"/>
  <c r="DS115" i="29"/>
  <c r="DT115" i="29"/>
  <c r="DU115" i="29"/>
  <c r="DV115" i="29"/>
  <c r="DW115" i="29"/>
  <c r="DX115" i="29"/>
  <c r="DY115" i="29"/>
  <c r="DZ115" i="29"/>
  <c r="EA115" i="29"/>
  <c r="EB115" i="29"/>
  <c r="EC115" i="29"/>
  <c r="ED115" i="29"/>
  <c r="EE115" i="29"/>
  <c r="EF115" i="29"/>
  <c r="EG115" i="29"/>
  <c r="BS116" i="29"/>
  <c r="BT116" i="29"/>
  <c r="BU116" i="29"/>
  <c r="BV116" i="29"/>
  <c r="BW116" i="29"/>
  <c r="BX116" i="29"/>
  <c r="BY116" i="29"/>
  <c r="CA116" i="29"/>
  <c r="CF116" i="29"/>
  <c r="CG116" i="29"/>
  <c r="CH116" i="29"/>
  <c r="CI116" i="29"/>
  <c r="CJ116" i="29"/>
  <c r="CK116" i="29"/>
  <c r="CL116" i="29"/>
  <c r="CM116" i="29"/>
  <c r="CN116" i="29"/>
  <c r="CO116" i="29"/>
  <c r="CP116" i="29"/>
  <c r="CQ116" i="29"/>
  <c r="CR116" i="29"/>
  <c r="CS116" i="29"/>
  <c r="CT116" i="29"/>
  <c r="CU116" i="29"/>
  <c r="CV116" i="29"/>
  <c r="CW116" i="29"/>
  <c r="CX116" i="29"/>
  <c r="CY116" i="29"/>
  <c r="CZ116" i="29"/>
  <c r="DA116" i="29"/>
  <c r="DB116" i="29"/>
  <c r="DC116" i="29"/>
  <c r="DD116" i="29"/>
  <c r="DE116" i="29"/>
  <c r="DF116" i="29"/>
  <c r="DG116" i="29"/>
  <c r="DH116" i="29"/>
  <c r="DJ116" i="29"/>
  <c r="DK116" i="29"/>
  <c r="DP116" i="29"/>
  <c r="DQ116" i="29"/>
  <c r="DR116" i="29"/>
  <c r="DS116" i="29"/>
  <c r="DT116" i="29"/>
  <c r="DU116" i="29"/>
  <c r="DV116" i="29"/>
  <c r="DW116" i="29"/>
  <c r="DX116" i="29"/>
  <c r="DY116" i="29"/>
  <c r="DZ116" i="29"/>
  <c r="EA116" i="29"/>
  <c r="EB116" i="29"/>
  <c r="EC116" i="29"/>
  <c r="ED116" i="29"/>
  <c r="EE116" i="29"/>
  <c r="EF116" i="29"/>
  <c r="EG116" i="29"/>
  <c r="BS117" i="29"/>
  <c r="BT117" i="29"/>
  <c r="BU117" i="29"/>
  <c r="BV117" i="29"/>
  <c r="BW117" i="29"/>
  <c r="BX117" i="29"/>
  <c r="BY117" i="29"/>
  <c r="CA117" i="29"/>
  <c r="CF117" i="29"/>
  <c r="CG117" i="29"/>
  <c r="CH117" i="29"/>
  <c r="CI117" i="29"/>
  <c r="CJ117" i="29"/>
  <c r="CK117" i="29"/>
  <c r="CL117" i="29"/>
  <c r="CM117" i="29"/>
  <c r="CN117" i="29"/>
  <c r="CO117" i="29"/>
  <c r="CP117" i="29"/>
  <c r="CQ117" i="29"/>
  <c r="CR117" i="29"/>
  <c r="CS117" i="29"/>
  <c r="CT117" i="29"/>
  <c r="CU117" i="29"/>
  <c r="CV117" i="29"/>
  <c r="CW117" i="29"/>
  <c r="CX117" i="29"/>
  <c r="CY117" i="29"/>
  <c r="CZ117" i="29"/>
  <c r="DA117" i="29"/>
  <c r="DB117" i="29"/>
  <c r="DC117" i="29"/>
  <c r="DD117" i="29"/>
  <c r="DE117" i="29"/>
  <c r="DF117" i="29"/>
  <c r="DG117" i="29"/>
  <c r="DH117" i="29"/>
  <c r="DJ117" i="29"/>
  <c r="DK117" i="29"/>
  <c r="DP117" i="29"/>
  <c r="DQ117" i="29"/>
  <c r="DR117" i="29"/>
  <c r="DS117" i="29"/>
  <c r="DT117" i="29"/>
  <c r="DU117" i="29"/>
  <c r="DV117" i="29"/>
  <c r="DW117" i="29"/>
  <c r="DX117" i="29"/>
  <c r="DY117" i="29"/>
  <c r="DZ117" i="29"/>
  <c r="EA117" i="29"/>
  <c r="EB117" i="29"/>
  <c r="EC117" i="29"/>
  <c r="ED117" i="29"/>
  <c r="EE117" i="29"/>
  <c r="EF117" i="29"/>
  <c r="EG117" i="29"/>
  <c r="BS118" i="29"/>
  <c r="BT118" i="29"/>
  <c r="BU118" i="29"/>
  <c r="BV118" i="29"/>
  <c r="BW118" i="29"/>
  <c r="BX118" i="29"/>
  <c r="BY118" i="29"/>
  <c r="CA118" i="29"/>
  <c r="CF118" i="29"/>
  <c r="CG118" i="29"/>
  <c r="CH118" i="29"/>
  <c r="CI118" i="29"/>
  <c r="CJ118" i="29"/>
  <c r="CK118" i="29"/>
  <c r="CL118" i="29"/>
  <c r="CM118" i="29"/>
  <c r="CN118" i="29"/>
  <c r="CO118" i="29"/>
  <c r="CP118" i="29"/>
  <c r="CQ118" i="29"/>
  <c r="CR118" i="29"/>
  <c r="CS118" i="29"/>
  <c r="CT118" i="29"/>
  <c r="CU118" i="29"/>
  <c r="CV118" i="29"/>
  <c r="CW118" i="29"/>
  <c r="CX118" i="29"/>
  <c r="CY118" i="29"/>
  <c r="CZ118" i="29"/>
  <c r="DA118" i="29"/>
  <c r="DB118" i="29"/>
  <c r="DC118" i="29"/>
  <c r="DD118" i="29"/>
  <c r="DE118" i="29"/>
  <c r="DF118" i="29"/>
  <c r="DG118" i="29"/>
  <c r="DH118" i="29"/>
  <c r="DJ118" i="29"/>
  <c r="DK118" i="29"/>
  <c r="DP118" i="29"/>
  <c r="DQ118" i="29"/>
  <c r="DR118" i="29"/>
  <c r="DS118" i="29"/>
  <c r="DT118" i="29"/>
  <c r="DU118" i="29"/>
  <c r="DV118" i="29"/>
  <c r="DW118" i="29"/>
  <c r="DX118" i="29"/>
  <c r="DY118" i="29"/>
  <c r="DZ118" i="29"/>
  <c r="EA118" i="29"/>
  <c r="EB118" i="29"/>
  <c r="EC118" i="29"/>
  <c r="ED118" i="29"/>
  <c r="EE118" i="29"/>
  <c r="EF118" i="29"/>
  <c r="EG118" i="29"/>
  <c r="BS119" i="29"/>
  <c r="BT119" i="29"/>
  <c r="BU119" i="29"/>
  <c r="BV119" i="29"/>
  <c r="BW119" i="29"/>
  <c r="BX119" i="29"/>
  <c r="BY119" i="29"/>
  <c r="CA119" i="29"/>
  <c r="CF119" i="29"/>
  <c r="CG119" i="29"/>
  <c r="CH119" i="29"/>
  <c r="CI119" i="29"/>
  <c r="CJ119" i="29"/>
  <c r="CK119" i="29"/>
  <c r="CL119" i="29"/>
  <c r="CM119" i="29"/>
  <c r="CN119" i="29"/>
  <c r="CO119" i="29"/>
  <c r="CP119" i="29"/>
  <c r="CQ119" i="29"/>
  <c r="CR119" i="29"/>
  <c r="CS119" i="29"/>
  <c r="CT119" i="29"/>
  <c r="CU119" i="29"/>
  <c r="CV119" i="29"/>
  <c r="CW119" i="29"/>
  <c r="CX119" i="29"/>
  <c r="CY119" i="29"/>
  <c r="CZ119" i="29"/>
  <c r="DA119" i="29"/>
  <c r="DB119" i="29"/>
  <c r="DC119" i="29"/>
  <c r="DD119" i="29"/>
  <c r="DE119" i="29"/>
  <c r="DF119" i="29"/>
  <c r="DG119" i="29"/>
  <c r="DH119" i="29"/>
  <c r="DJ119" i="29"/>
  <c r="DK119" i="29"/>
  <c r="DP119" i="29"/>
  <c r="DQ119" i="29"/>
  <c r="DR119" i="29"/>
  <c r="DS119" i="29"/>
  <c r="DT119" i="29"/>
  <c r="DU119" i="29"/>
  <c r="DV119" i="29"/>
  <c r="DW119" i="29"/>
  <c r="DX119" i="29"/>
  <c r="DY119" i="29"/>
  <c r="DZ119" i="29"/>
  <c r="EA119" i="29"/>
  <c r="EB119" i="29"/>
  <c r="EC119" i="29"/>
  <c r="ED119" i="29"/>
  <c r="EE119" i="29"/>
  <c r="EF119" i="29"/>
  <c r="EG119" i="29"/>
  <c r="BS120" i="29"/>
  <c r="BT120" i="29"/>
  <c r="BU120" i="29"/>
  <c r="BV120" i="29"/>
  <c r="BW120" i="29"/>
  <c r="BX120" i="29"/>
  <c r="BY120" i="29"/>
  <c r="CA120" i="29"/>
  <c r="CF120" i="29"/>
  <c r="CG120" i="29"/>
  <c r="CH120" i="29"/>
  <c r="CI120" i="29"/>
  <c r="CJ120" i="29"/>
  <c r="CK120" i="29"/>
  <c r="CL120" i="29"/>
  <c r="CM120" i="29"/>
  <c r="CN120" i="29"/>
  <c r="CO120" i="29"/>
  <c r="CP120" i="29"/>
  <c r="CQ120" i="29"/>
  <c r="CR120" i="29"/>
  <c r="CS120" i="29"/>
  <c r="CT120" i="29"/>
  <c r="CU120" i="29"/>
  <c r="CV120" i="29"/>
  <c r="CW120" i="29"/>
  <c r="CX120" i="29"/>
  <c r="CY120" i="29"/>
  <c r="CZ120" i="29"/>
  <c r="DA120" i="29"/>
  <c r="DB120" i="29"/>
  <c r="DC120" i="29"/>
  <c r="DD120" i="29"/>
  <c r="DE120" i="29"/>
  <c r="DF120" i="29"/>
  <c r="DG120" i="29"/>
  <c r="DH120" i="29"/>
  <c r="DJ120" i="29"/>
  <c r="DK120" i="29"/>
  <c r="DP120" i="29"/>
  <c r="DQ120" i="29"/>
  <c r="DR120" i="29"/>
  <c r="DS120" i="29"/>
  <c r="DT120" i="29"/>
  <c r="DU120" i="29"/>
  <c r="DV120" i="29"/>
  <c r="DW120" i="29"/>
  <c r="DX120" i="29"/>
  <c r="DY120" i="29"/>
  <c r="DZ120" i="29"/>
  <c r="EA120" i="29"/>
  <c r="EB120" i="29"/>
  <c r="EC120" i="29"/>
  <c r="ED120" i="29"/>
  <c r="EE120" i="29"/>
  <c r="EF120" i="29"/>
  <c r="EG120" i="29"/>
  <c r="BS121" i="29"/>
  <c r="BT121" i="29"/>
  <c r="BU121" i="29"/>
  <c r="BV121" i="29"/>
  <c r="BW121" i="29"/>
  <c r="BX121" i="29"/>
  <c r="BY121" i="29"/>
  <c r="CA121" i="29"/>
  <c r="CF121" i="29"/>
  <c r="CG121" i="29"/>
  <c r="CH121" i="29"/>
  <c r="CI121" i="29"/>
  <c r="CJ121" i="29"/>
  <c r="CK121" i="29"/>
  <c r="CL121" i="29"/>
  <c r="CM121" i="29"/>
  <c r="CN121" i="29"/>
  <c r="CO121" i="29"/>
  <c r="CP121" i="29"/>
  <c r="CQ121" i="29"/>
  <c r="CR121" i="29"/>
  <c r="CS121" i="29"/>
  <c r="CT121" i="29"/>
  <c r="CU121" i="29"/>
  <c r="CV121" i="29"/>
  <c r="CW121" i="29"/>
  <c r="CX121" i="29"/>
  <c r="CY121" i="29"/>
  <c r="CZ121" i="29"/>
  <c r="DA121" i="29"/>
  <c r="DB121" i="29"/>
  <c r="DC121" i="29"/>
  <c r="DD121" i="29"/>
  <c r="DE121" i="29"/>
  <c r="DF121" i="29"/>
  <c r="DG121" i="29"/>
  <c r="DH121" i="29"/>
  <c r="DJ121" i="29"/>
  <c r="DK121" i="29"/>
  <c r="DP121" i="29"/>
  <c r="DQ121" i="29"/>
  <c r="DR121" i="29"/>
  <c r="DS121" i="29"/>
  <c r="DT121" i="29"/>
  <c r="DU121" i="29"/>
  <c r="DV121" i="29"/>
  <c r="DW121" i="29"/>
  <c r="DX121" i="29"/>
  <c r="DY121" i="29"/>
  <c r="DZ121" i="29"/>
  <c r="EA121" i="29"/>
  <c r="EB121" i="29"/>
  <c r="EC121" i="29"/>
  <c r="ED121" i="29"/>
  <c r="EE121" i="29"/>
  <c r="EF121" i="29"/>
  <c r="EG121" i="29"/>
  <c r="BS122" i="29"/>
  <c r="BT122" i="29"/>
  <c r="BU122" i="29"/>
  <c r="BV122" i="29"/>
  <c r="BW122" i="29"/>
  <c r="BX122" i="29"/>
  <c r="BY122" i="29"/>
  <c r="CA122" i="29"/>
  <c r="CF122" i="29"/>
  <c r="CG122" i="29"/>
  <c r="CH122" i="29"/>
  <c r="CI122" i="29"/>
  <c r="CJ122" i="29"/>
  <c r="CK122" i="29"/>
  <c r="CL122" i="29"/>
  <c r="CM122" i="29"/>
  <c r="CN122" i="29"/>
  <c r="CO122" i="29"/>
  <c r="CP122" i="29"/>
  <c r="CQ122" i="29"/>
  <c r="CR122" i="29"/>
  <c r="CS122" i="29"/>
  <c r="CT122" i="29"/>
  <c r="CU122" i="29"/>
  <c r="CV122" i="29"/>
  <c r="CW122" i="29"/>
  <c r="CX122" i="29"/>
  <c r="CY122" i="29"/>
  <c r="CZ122" i="29"/>
  <c r="DA122" i="29"/>
  <c r="DB122" i="29"/>
  <c r="DC122" i="29"/>
  <c r="DD122" i="29"/>
  <c r="DE122" i="29"/>
  <c r="DF122" i="29"/>
  <c r="DG122" i="29"/>
  <c r="DH122" i="29"/>
  <c r="DJ122" i="29"/>
  <c r="DK122" i="29"/>
  <c r="DP122" i="29"/>
  <c r="DQ122" i="29"/>
  <c r="DR122" i="29"/>
  <c r="DS122" i="29"/>
  <c r="DT122" i="29"/>
  <c r="DU122" i="29"/>
  <c r="DV122" i="29"/>
  <c r="DW122" i="29"/>
  <c r="DX122" i="29"/>
  <c r="DY122" i="29"/>
  <c r="DZ122" i="29"/>
  <c r="EA122" i="29"/>
  <c r="EB122" i="29"/>
  <c r="EC122" i="29"/>
  <c r="ED122" i="29"/>
  <c r="EE122" i="29"/>
  <c r="EF122" i="29"/>
  <c r="EG122" i="29"/>
  <c r="BS123" i="29"/>
  <c r="BT123" i="29"/>
  <c r="BU123" i="29"/>
  <c r="BV123" i="29"/>
  <c r="BW123" i="29"/>
  <c r="BX123" i="29"/>
  <c r="BY123" i="29"/>
  <c r="CA123" i="29"/>
  <c r="CF123" i="29"/>
  <c r="CG123" i="29"/>
  <c r="CH123" i="29"/>
  <c r="CI123" i="29"/>
  <c r="CJ123" i="29"/>
  <c r="CK123" i="29"/>
  <c r="CL123" i="29"/>
  <c r="CM123" i="29"/>
  <c r="CN123" i="29"/>
  <c r="CO123" i="29"/>
  <c r="CP123" i="29"/>
  <c r="CQ123" i="29"/>
  <c r="CR123" i="29"/>
  <c r="CS123" i="29"/>
  <c r="CT123" i="29"/>
  <c r="CU123" i="29"/>
  <c r="CV123" i="29"/>
  <c r="CW123" i="29"/>
  <c r="CX123" i="29"/>
  <c r="CY123" i="29"/>
  <c r="CZ123" i="29"/>
  <c r="DA123" i="29"/>
  <c r="DB123" i="29"/>
  <c r="DC123" i="29"/>
  <c r="DD123" i="29"/>
  <c r="DE123" i="29"/>
  <c r="DF123" i="29"/>
  <c r="DG123" i="29"/>
  <c r="DH123" i="29"/>
  <c r="DJ123" i="29"/>
  <c r="DK123" i="29"/>
  <c r="DP123" i="29"/>
  <c r="DQ123" i="29"/>
  <c r="DR123" i="29"/>
  <c r="DS123" i="29"/>
  <c r="DT123" i="29"/>
  <c r="DU123" i="29"/>
  <c r="DV123" i="29"/>
  <c r="DW123" i="29"/>
  <c r="DX123" i="29"/>
  <c r="DY123" i="29"/>
  <c r="DZ123" i="29"/>
  <c r="EA123" i="29"/>
  <c r="EB123" i="29"/>
  <c r="EC123" i="29"/>
  <c r="ED123" i="29"/>
  <c r="EE123" i="29"/>
  <c r="EF123" i="29"/>
  <c r="EG123" i="29"/>
  <c r="BS124" i="29"/>
  <c r="BT124" i="29"/>
  <c r="BU124" i="29"/>
  <c r="BV124" i="29"/>
  <c r="BW124" i="29"/>
  <c r="BX124" i="29"/>
  <c r="BY124" i="29"/>
  <c r="CA124" i="29"/>
  <c r="CF124" i="29"/>
  <c r="CG124" i="29"/>
  <c r="CH124" i="29"/>
  <c r="CI124" i="29"/>
  <c r="CJ124" i="29"/>
  <c r="CK124" i="29"/>
  <c r="CL124" i="29"/>
  <c r="CM124" i="29"/>
  <c r="CN124" i="29"/>
  <c r="CO124" i="29"/>
  <c r="CP124" i="29"/>
  <c r="CQ124" i="29"/>
  <c r="CR124" i="29"/>
  <c r="CS124" i="29"/>
  <c r="CT124" i="29"/>
  <c r="CU124" i="29"/>
  <c r="CV124" i="29"/>
  <c r="CW124" i="29"/>
  <c r="CX124" i="29"/>
  <c r="CY124" i="29"/>
  <c r="CZ124" i="29"/>
  <c r="DA124" i="29"/>
  <c r="DB124" i="29"/>
  <c r="DC124" i="29"/>
  <c r="DD124" i="29"/>
  <c r="DE124" i="29"/>
  <c r="DF124" i="29"/>
  <c r="DG124" i="29"/>
  <c r="DH124" i="29"/>
  <c r="DJ124" i="29"/>
  <c r="DK124" i="29"/>
  <c r="DP124" i="29"/>
  <c r="DQ124" i="29"/>
  <c r="DR124" i="29"/>
  <c r="DS124" i="29"/>
  <c r="DT124" i="29"/>
  <c r="DU124" i="29"/>
  <c r="DV124" i="29"/>
  <c r="DW124" i="29"/>
  <c r="DX124" i="29"/>
  <c r="DY124" i="29"/>
  <c r="DZ124" i="29"/>
  <c r="EA124" i="29"/>
  <c r="EB124" i="29"/>
  <c r="EC124" i="29"/>
  <c r="ED124" i="29"/>
  <c r="EE124" i="29"/>
  <c r="EF124" i="29"/>
  <c r="EG124" i="29"/>
  <c r="BS125" i="29"/>
  <c r="BT125" i="29"/>
  <c r="BU125" i="29"/>
  <c r="BV125" i="29"/>
  <c r="BW125" i="29"/>
  <c r="BX125" i="29"/>
  <c r="BY125" i="29"/>
  <c r="CA125" i="29"/>
  <c r="CF125" i="29"/>
  <c r="CG125" i="29"/>
  <c r="CH125" i="29"/>
  <c r="CI125" i="29"/>
  <c r="CJ125" i="29"/>
  <c r="CK125" i="29"/>
  <c r="CL125" i="29"/>
  <c r="CM125" i="29"/>
  <c r="CN125" i="29"/>
  <c r="CO125" i="29"/>
  <c r="CP125" i="29"/>
  <c r="CQ125" i="29"/>
  <c r="CR125" i="29"/>
  <c r="CS125" i="29"/>
  <c r="CT125" i="29"/>
  <c r="CU125" i="29"/>
  <c r="CV125" i="29"/>
  <c r="CW125" i="29"/>
  <c r="CX125" i="29"/>
  <c r="CY125" i="29"/>
  <c r="CZ125" i="29"/>
  <c r="DA125" i="29"/>
  <c r="DB125" i="29"/>
  <c r="DC125" i="29"/>
  <c r="DD125" i="29"/>
  <c r="DE125" i="29"/>
  <c r="DF125" i="29"/>
  <c r="DG125" i="29"/>
  <c r="DH125" i="29"/>
  <c r="DJ125" i="29"/>
  <c r="DK125" i="29"/>
  <c r="DP125" i="29"/>
  <c r="DQ125" i="29"/>
  <c r="DR125" i="29"/>
  <c r="DS125" i="29"/>
  <c r="DT125" i="29"/>
  <c r="DU125" i="29"/>
  <c r="DV125" i="29"/>
  <c r="DW125" i="29"/>
  <c r="DX125" i="29"/>
  <c r="DY125" i="29"/>
  <c r="DZ125" i="29"/>
  <c r="EA125" i="29"/>
  <c r="EB125" i="29"/>
  <c r="EC125" i="29"/>
  <c r="ED125" i="29"/>
  <c r="EE125" i="29"/>
  <c r="EF125" i="29"/>
  <c r="EG125" i="29"/>
  <c r="BS126" i="29"/>
  <c r="BT126" i="29"/>
  <c r="BU126" i="29"/>
  <c r="BV126" i="29"/>
  <c r="BW126" i="29"/>
  <c r="BX126" i="29"/>
  <c r="BY126" i="29"/>
  <c r="CA126" i="29"/>
  <c r="CF126" i="29"/>
  <c r="CG126" i="29"/>
  <c r="CH126" i="29"/>
  <c r="CI126" i="29"/>
  <c r="CJ126" i="29"/>
  <c r="CK126" i="29"/>
  <c r="CL126" i="29"/>
  <c r="CM126" i="29"/>
  <c r="CN126" i="29"/>
  <c r="CO126" i="29"/>
  <c r="CP126" i="29"/>
  <c r="CQ126" i="29"/>
  <c r="CR126" i="29"/>
  <c r="CS126" i="29"/>
  <c r="CT126" i="29"/>
  <c r="CU126" i="29"/>
  <c r="CV126" i="29"/>
  <c r="CW126" i="29"/>
  <c r="CX126" i="29"/>
  <c r="CY126" i="29"/>
  <c r="CZ126" i="29"/>
  <c r="DA126" i="29"/>
  <c r="DB126" i="29"/>
  <c r="DC126" i="29"/>
  <c r="DD126" i="29"/>
  <c r="DE126" i="29"/>
  <c r="DF126" i="29"/>
  <c r="DG126" i="29"/>
  <c r="DH126" i="29"/>
  <c r="DJ126" i="29"/>
  <c r="DK126" i="29"/>
  <c r="DP126" i="29"/>
  <c r="DQ126" i="29"/>
  <c r="DR126" i="29"/>
  <c r="DS126" i="29"/>
  <c r="DT126" i="29"/>
  <c r="DU126" i="29"/>
  <c r="DV126" i="29"/>
  <c r="DW126" i="29"/>
  <c r="DX126" i="29"/>
  <c r="DY126" i="29"/>
  <c r="DZ126" i="29"/>
  <c r="EA126" i="29"/>
  <c r="EB126" i="29"/>
  <c r="EC126" i="29"/>
  <c r="ED126" i="29"/>
  <c r="EE126" i="29"/>
  <c r="EF126" i="29"/>
  <c r="EG126" i="29"/>
  <c r="BS127" i="29"/>
  <c r="BT127" i="29"/>
  <c r="BU127" i="29"/>
  <c r="BV127" i="29"/>
  <c r="BW127" i="29"/>
  <c r="BX127" i="29"/>
  <c r="BY127" i="29"/>
  <c r="CA127" i="29"/>
  <c r="CF127" i="29"/>
  <c r="CG127" i="29"/>
  <c r="CH127" i="29"/>
  <c r="CI127" i="29"/>
  <c r="CJ127" i="29"/>
  <c r="CK127" i="29"/>
  <c r="CL127" i="29"/>
  <c r="CM127" i="29"/>
  <c r="CN127" i="29"/>
  <c r="CO127" i="29"/>
  <c r="CP127" i="29"/>
  <c r="CQ127" i="29"/>
  <c r="CR127" i="29"/>
  <c r="CS127" i="29"/>
  <c r="CT127" i="29"/>
  <c r="CU127" i="29"/>
  <c r="CV127" i="29"/>
  <c r="CW127" i="29"/>
  <c r="CX127" i="29"/>
  <c r="CY127" i="29"/>
  <c r="CZ127" i="29"/>
  <c r="DA127" i="29"/>
  <c r="DB127" i="29"/>
  <c r="DC127" i="29"/>
  <c r="DD127" i="29"/>
  <c r="DE127" i="29"/>
  <c r="DF127" i="29"/>
  <c r="DG127" i="29"/>
  <c r="DH127" i="29"/>
  <c r="DJ127" i="29"/>
  <c r="DK127" i="29"/>
  <c r="DP127" i="29"/>
  <c r="DQ127" i="29"/>
  <c r="DR127" i="29"/>
  <c r="DS127" i="29"/>
  <c r="DT127" i="29"/>
  <c r="DU127" i="29"/>
  <c r="DV127" i="29"/>
  <c r="DW127" i="29"/>
  <c r="DX127" i="29"/>
  <c r="DY127" i="29"/>
  <c r="DZ127" i="29"/>
  <c r="EA127" i="29"/>
  <c r="EB127" i="29"/>
  <c r="EC127" i="29"/>
  <c r="ED127" i="29"/>
  <c r="EE127" i="29"/>
  <c r="EF127" i="29"/>
  <c r="EG127" i="29"/>
  <c r="BS128" i="29"/>
  <c r="BT128" i="29"/>
  <c r="BU128" i="29"/>
  <c r="BV128" i="29"/>
  <c r="BW128" i="29"/>
  <c r="BX128" i="29"/>
  <c r="BY128" i="29"/>
  <c r="CA128" i="29"/>
  <c r="CF128" i="29"/>
  <c r="CG128" i="29"/>
  <c r="CH128" i="29"/>
  <c r="CI128" i="29"/>
  <c r="CJ128" i="29"/>
  <c r="CK128" i="29"/>
  <c r="CL128" i="29"/>
  <c r="CM128" i="29"/>
  <c r="CN128" i="29"/>
  <c r="CO128" i="29"/>
  <c r="CP128" i="29"/>
  <c r="CQ128" i="29"/>
  <c r="CR128" i="29"/>
  <c r="CS128" i="29"/>
  <c r="CT128" i="29"/>
  <c r="CU128" i="29"/>
  <c r="CV128" i="29"/>
  <c r="CW128" i="29"/>
  <c r="CX128" i="29"/>
  <c r="CY128" i="29"/>
  <c r="CZ128" i="29"/>
  <c r="DA128" i="29"/>
  <c r="DB128" i="29"/>
  <c r="DC128" i="29"/>
  <c r="DD128" i="29"/>
  <c r="DE128" i="29"/>
  <c r="DF128" i="29"/>
  <c r="DG128" i="29"/>
  <c r="DH128" i="29"/>
  <c r="DJ128" i="29"/>
  <c r="DK128" i="29"/>
  <c r="DP128" i="29"/>
  <c r="DQ128" i="29"/>
  <c r="DR128" i="29"/>
  <c r="DS128" i="29"/>
  <c r="DT128" i="29"/>
  <c r="DU128" i="29"/>
  <c r="DV128" i="29"/>
  <c r="DW128" i="29"/>
  <c r="DX128" i="29"/>
  <c r="DY128" i="29"/>
  <c r="DZ128" i="29"/>
  <c r="EA128" i="29"/>
  <c r="EB128" i="29"/>
  <c r="EC128" i="29"/>
  <c r="ED128" i="29"/>
  <c r="EE128" i="29"/>
  <c r="EF128" i="29"/>
  <c r="EG128" i="29"/>
  <c r="BS129" i="29"/>
  <c r="BT129" i="29"/>
  <c r="BU129" i="29"/>
  <c r="BV129" i="29"/>
  <c r="BW129" i="29"/>
  <c r="BX129" i="29"/>
  <c r="BY129" i="29"/>
  <c r="CA129" i="29"/>
  <c r="CF129" i="29"/>
  <c r="CG129" i="29"/>
  <c r="CH129" i="29"/>
  <c r="CI129" i="29"/>
  <c r="CJ129" i="29"/>
  <c r="CK129" i="29"/>
  <c r="CL129" i="29"/>
  <c r="CM129" i="29"/>
  <c r="CN129" i="29"/>
  <c r="CO129" i="29"/>
  <c r="CP129" i="29"/>
  <c r="CQ129" i="29"/>
  <c r="CR129" i="29"/>
  <c r="CS129" i="29"/>
  <c r="CT129" i="29"/>
  <c r="CU129" i="29"/>
  <c r="CV129" i="29"/>
  <c r="CW129" i="29"/>
  <c r="CX129" i="29"/>
  <c r="CY129" i="29"/>
  <c r="CZ129" i="29"/>
  <c r="DA129" i="29"/>
  <c r="DB129" i="29"/>
  <c r="DC129" i="29"/>
  <c r="DD129" i="29"/>
  <c r="DE129" i="29"/>
  <c r="DF129" i="29"/>
  <c r="DG129" i="29"/>
  <c r="DH129" i="29"/>
  <c r="DJ129" i="29"/>
  <c r="DK129" i="29"/>
  <c r="DP129" i="29"/>
  <c r="DQ129" i="29"/>
  <c r="DR129" i="29"/>
  <c r="DS129" i="29"/>
  <c r="DT129" i="29"/>
  <c r="DU129" i="29"/>
  <c r="DV129" i="29"/>
  <c r="DW129" i="29"/>
  <c r="DX129" i="29"/>
  <c r="DY129" i="29"/>
  <c r="DZ129" i="29"/>
  <c r="EA129" i="29"/>
  <c r="EB129" i="29"/>
  <c r="EC129" i="29"/>
  <c r="ED129" i="29"/>
  <c r="EE129" i="29"/>
  <c r="EF129" i="29"/>
  <c r="EG129" i="29"/>
  <c r="BS130" i="29"/>
  <c r="BT130" i="29"/>
  <c r="BU130" i="29"/>
  <c r="BV130" i="29"/>
  <c r="BW130" i="29"/>
  <c r="BX130" i="29"/>
  <c r="BY130" i="29"/>
  <c r="CA130" i="29"/>
  <c r="CF130" i="29"/>
  <c r="CG130" i="29"/>
  <c r="CH130" i="29"/>
  <c r="CI130" i="29"/>
  <c r="CJ130" i="29"/>
  <c r="CK130" i="29"/>
  <c r="CL130" i="29"/>
  <c r="CM130" i="29"/>
  <c r="CN130" i="29"/>
  <c r="CO130" i="29"/>
  <c r="CP130" i="29"/>
  <c r="CQ130" i="29"/>
  <c r="CR130" i="29"/>
  <c r="CS130" i="29"/>
  <c r="CT130" i="29"/>
  <c r="CU130" i="29"/>
  <c r="CV130" i="29"/>
  <c r="CW130" i="29"/>
  <c r="CX130" i="29"/>
  <c r="CY130" i="29"/>
  <c r="CZ130" i="29"/>
  <c r="DA130" i="29"/>
  <c r="DB130" i="29"/>
  <c r="DC130" i="29"/>
  <c r="DD130" i="29"/>
  <c r="DE130" i="29"/>
  <c r="DF130" i="29"/>
  <c r="DG130" i="29"/>
  <c r="DH130" i="29"/>
  <c r="DJ130" i="29"/>
  <c r="DK130" i="29"/>
  <c r="DP130" i="29"/>
  <c r="DQ130" i="29"/>
  <c r="DR130" i="29"/>
  <c r="DS130" i="29"/>
  <c r="DT130" i="29"/>
  <c r="DU130" i="29"/>
  <c r="DV130" i="29"/>
  <c r="DW130" i="29"/>
  <c r="DX130" i="29"/>
  <c r="DY130" i="29"/>
  <c r="DZ130" i="29"/>
  <c r="EA130" i="29"/>
  <c r="EB130" i="29"/>
  <c r="EC130" i="29"/>
  <c r="ED130" i="29"/>
  <c r="EE130" i="29"/>
  <c r="EF130" i="29"/>
  <c r="EG130" i="29"/>
  <c r="BS131" i="29"/>
  <c r="BT131" i="29"/>
  <c r="BU131" i="29"/>
  <c r="BV131" i="29"/>
  <c r="BW131" i="29"/>
  <c r="BX131" i="29"/>
  <c r="BY131" i="29"/>
  <c r="CA131" i="29"/>
  <c r="CF131" i="29"/>
  <c r="CG131" i="29"/>
  <c r="CH131" i="29"/>
  <c r="CI131" i="29"/>
  <c r="CJ131" i="29"/>
  <c r="CK131" i="29"/>
  <c r="CL131" i="29"/>
  <c r="CM131" i="29"/>
  <c r="CN131" i="29"/>
  <c r="CO131" i="29"/>
  <c r="CP131" i="29"/>
  <c r="CQ131" i="29"/>
  <c r="CR131" i="29"/>
  <c r="CS131" i="29"/>
  <c r="CT131" i="29"/>
  <c r="CU131" i="29"/>
  <c r="CV131" i="29"/>
  <c r="CW131" i="29"/>
  <c r="CX131" i="29"/>
  <c r="CY131" i="29"/>
  <c r="CZ131" i="29"/>
  <c r="DA131" i="29"/>
  <c r="DB131" i="29"/>
  <c r="DC131" i="29"/>
  <c r="DD131" i="29"/>
  <c r="DE131" i="29"/>
  <c r="DF131" i="29"/>
  <c r="DG131" i="29"/>
  <c r="DH131" i="29"/>
  <c r="DJ131" i="29"/>
  <c r="DK131" i="29"/>
  <c r="DP131" i="29"/>
  <c r="DQ131" i="29"/>
  <c r="DR131" i="29"/>
  <c r="DS131" i="29"/>
  <c r="DT131" i="29"/>
  <c r="DU131" i="29"/>
  <c r="DV131" i="29"/>
  <c r="DW131" i="29"/>
  <c r="DX131" i="29"/>
  <c r="DY131" i="29"/>
  <c r="DZ131" i="29"/>
  <c r="EA131" i="29"/>
  <c r="EB131" i="29"/>
  <c r="EC131" i="29"/>
  <c r="ED131" i="29"/>
  <c r="EE131" i="29"/>
  <c r="EF131" i="29"/>
  <c r="EG131" i="29"/>
  <c r="BS132" i="29"/>
  <c r="BT132" i="29"/>
  <c r="BU132" i="29"/>
  <c r="BV132" i="29"/>
  <c r="BW132" i="29"/>
  <c r="BX132" i="29"/>
  <c r="BY132" i="29"/>
  <c r="CA132" i="29"/>
  <c r="CF132" i="29"/>
  <c r="CG132" i="29"/>
  <c r="CH132" i="29"/>
  <c r="CI132" i="29"/>
  <c r="CJ132" i="29"/>
  <c r="CK132" i="29"/>
  <c r="CL132" i="29"/>
  <c r="CM132" i="29"/>
  <c r="CN132" i="29"/>
  <c r="CO132" i="29"/>
  <c r="CP132" i="29"/>
  <c r="CQ132" i="29"/>
  <c r="CR132" i="29"/>
  <c r="CS132" i="29"/>
  <c r="CT132" i="29"/>
  <c r="CU132" i="29"/>
  <c r="CV132" i="29"/>
  <c r="CW132" i="29"/>
  <c r="CX132" i="29"/>
  <c r="CY132" i="29"/>
  <c r="CZ132" i="29"/>
  <c r="DA132" i="29"/>
  <c r="DB132" i="29"/>
  <c r="DC132" i="29"/>
  <c r="DD132" i="29"/>
  <c r="DE132" i="29"/>
  <c r="DF132" i="29"/>
  <c r="DG132" i="29"/>
  <c r="DH132" i="29"/>
  <c r="DJ132" i="29"/>
  <c r="DK132" i="29"/>
  <c r="DP132" i="29"/>
  <c r="DQ132" i="29"/>
  <c r="DR132" i="29"/>
  <c r="DS132" i="29"/>
  <c r="DT132" i="29"/>
  <c r="DU132" i="29"/>
  <c r="DV132" i="29"/>
  <c r="DW132" i="29"/>
  <c r="DX132" i="29"/>
  <c r="DY132" i="29"/>
  <c r="DZ132" i="29"/>
  <c r="EA132" i="29"/>
  <c r="EB132" i="29"/>
  <c r="EC132" i="29"/>
  <c r="ED132" i="29"/>
  <c r="EE132" i="29"/>
  <c r="EF132" i="29"/>
  <c r="EG132" i="29"/>
  <c r="BR2" i="29"/>
  <c r="BR3" i="29"/>
  <c r="BR4" i="29"/>
  <c r="BR5" i="29"/>
  <c r="BR6" i="29"/>
  <c r="BR7" i="29"/>
  <c r="BR8" i="29"/>
  <c r="BR9" i="29"/>
  <c r="BR10" i="29"/>
  <c r="BR11" i="29"/>
  <c r="BR12" i="29"/>
  <c r="BR13" i="29"/>
  <c r="BR14" i="29"/>
  <c r="BR15" i="29"/>
  <c r="BR16" i="29"/>
  <c r="BR17" i="29"/>
  <c r="BR18" i="29"/>
  <c r="BR19" i="29"/>
  <c r="BR20" i="29"/>
  <c r="BR21" i="29"/>
  <c r="BR22" i="29"/>
  <c r="BR23" i="29"/>
  <c r="BR24" i="29"/>
  <c r="BR25" i="29"/>
  <c r="BR26" i="29"/>
  <c r="BR27" i="29"/>
  <c r="BR28" i="29"/>
  <c r="BR29" i="29"/>
  <c r="BR30" i="29"/>
  <c r="BR31" i="29"/>
  <c r="BR32" i="29"/>
  <c r="BR33" i="29"/>
  <c r="BR34" i="29"/>
  <c r="BR35" i="29"/>
  <c r="BR36" i="29"/>
  <c r="BR37" i="29"/>
  <c r="BR38" i="29"/>
  <c r="BR39" i="29"/>
  <c r="BR40" i="29"/>
  <c r="BR41" i="29"/>
  <c r="BR42" i="29"/>
  <c r="BR43" i="29"/>
  <c r="BR44" i="29"/>
  <c r="BR45" i="29"/>
  <c r="BR46" i="29"/>
  <c r="BR47" i="29"/>
  <c r="BR48" i="29"/>
  <c r="BR49" i="29"/>
  <c r="BR50" i="29"/>
  <c r="BR51" i="29"/>
  <c r="BR52" i="29"/>
  <c r="BR53" i="29"/>
  <c r="BR54" i="29"/>
  <c r="BR55" i="29"/>
  <c r="BR56" i="29"/>
  <c r="BR57" i="29"/>
  <c r="BR58" i="29"/>
  <c r="BR59" i="29"/>
  <c r="BR60" i="29"/>
  <c r="BR61" i="29"/>
  <c r="BR62" i="29"/>
  <c r="BR63" i="29"/>
  <c r="BR64" i="29"/>
  <c r="BR65" i="29"/>
  <c r="BR66" i="29"/>
  <c r="BR67" i="29"/>
  <c r="BR68" i="29"/>
  <c r="BR69" i="29"/>
  <c r="BR70" i="29"/>
  <c r="BR71" i="29"/>
  <c r="BR72" i="29"/>
  <c r="BR73" i="29"/>
  <c r="BR74" i="29"/>
  <c r="BR75" i="29"/>
  <c r="BR76" i="29"/>
  <c r="BR77" i="29"/>
  <c r="BR78" i="29"/>
  <c r="BR79" i="29"/>
  <c r="BR80" i="29"/>
  <c r="BR81" i="29"/>
  <c r="BR82" i="29"/>
  <c r="BR83" i="29"/>
  <c r="BR84" i="29"/>
  <c r="BR85" i="29"/>
  <c r="BR86" i="29"/>
  <c r="BR87" i="29"/>
  <c r="BR88" i="29"/>
  <c r="BR89" i="29"/>
  <c r="BR90" i="29"/>
  <c r="BR91" i="29"/>
  <c r="BR92" i="29"/>
  <c r="BR93" i="29"/>
  <c r="BR94" i="29"/>
  <c r="BR95" i="29"/>
  <c r="BR96" i="29"/>
  <c r="BR97" i="29"/>
  <c r="BR98" i="29"/>
  <c r="BR99" i="29"/>
  <c r="BR100" i="29"/>
  <c r="BR101" i="29"/>
  <c r="BR102" i="29"/>
  <c r="BR103" i="29"/>
  <c r="BR104" i="29"/>
  <c r="BR105" i="29"/>
  <c r="BR106" i="29"/>
  <c r="BR107" i="29"/>
  <c r="BR108" i="29"/>
  <c r="BR109" i="29"/>
  <c r="BR110" i="29"/>
  <c r="BR111" i="29"/>
  <c r="BR112" i="29"/>
  <c r="BR113" i="29"/>
  <c r="BR114" i="29"/>
  <c r="BR115" i="29"/>
  <c r="BR116" i="29"/>
  <c r="BR117" i="29"/>
  <c r="BR118" i="29"/>
  <c r="BR119" i="29"/>
  <c r="BR120" i="29"/>
  <c r="BR121" i="29"/>
  <c r="BR122" i="29"/>
  <c r="BR123" i="29"/>
  <c r="BR124" i="29"/>
  <c r="BR125" i="29"/>
  <c r="BR126" i="29"/>
  <c r="BR127" i="29"/>
  <c r="BR128" i="29"/>
  <c r="BR129" i="29"/>
  <c r="BR130" i="29"/>
  <c r="BR131" i="29"/>
  <c r="BR132" i="29"/>
  <c r="AX96" i="30" l="1"/>
  <c r="AW96" i="30"/>
  <c r="AU96" i="30"/>
  <c r="AX95" i="30"/>
  <c r="AW95" i="30"/>
  <c r="AU95" i="30"/>
  <c r="AX94" i="30"/>
  <c r="AW94" i="30"/>
  <c r="AU94" i="30"/>
  <c r="AX93" i="30"/>
  <c r="AW93" i="30"/>
  <c r="AU93" i="30"/>
  <c r="AX92" i="30"/>
  <c r="AW92" i="30"/>
  <c r="AU92" i="30"/>
  <c r="AX91" i="30"/>
  <c r="AW91" i="30"/>
  <c r="AU91" i="30"/>
  <c r="AX90" i="30"/>
  <c r="AW90" i="30"/>
  <c r="AU90" i="30"/>
  <c r="AX89" i="30"/>
  <c r="AW89" i="30"/>
  <c r="AU89" i="30"/>
  <c r="AX88" i="30"/>
  <c r="AW88" i="30"/>
  <c r="AU88" i="30"/>
  <c r="AX87" i="30"/>
  <c r="AW87" i="30"/>
  <c r="AU87" i="30"/>
  <c r="AX86" i="30"/>
  <c r="AW86" i="30"/>
  <c r="AU86" i="30"/>
  <c r="AX85" i="30"/>
  <c r="AW85" i="30"/>
  <c r="AU85" i="30"/>
  <c r="AX84" i="30"/>
  <c r="AW84" i="30"/>
  <c r="AU84" i="30"/>
  <c r="AX83" i="30"/>
  <c r="AW83" i="30"/>
  <c r="AU83" i="30"/>
  <c r="AX82" i="30"/>
  <c r="AW82" i="30"/>
  <c r="AU82" i="30"/>
  <c r="AX81" i="30"/>
  <c r="AW81" i="30"/>
  <c r="AU81" i="30"/>
  <c r="AX80" i="30"/>
  <c r="AW80" i="30"/>
  <c r="AU80" i="30"/>
  <c r="AX79" i="30"/>
  <c r="AW79" i="30"/>
  <c r="AU79" i="30"/>
  <c r="AX78" i="30"/>
  <c r="AW78" i="30"/>
  <c r="AU78" i="30"/>
  <c r="AX77" i="30"/>
  <c r="AW77" i="30"/>
  <c r="AU77" i="30"/>
  <c r="AX76" i="30"/>
  <c r="AW76" i="30"/>
  <c r="AU76" i="30"/>
  <c r="AX75" i="30"/>
  <c r="AW75" i="30"/>
  <c r="AU75" i="30"/>
  <c r="AX74" i="30"/>
  <c r="AW74" i="30"/>
  <c r="AU74" i="30"/>
  <c r="AX73" i="30"/>
  <c r="AW73" i="30"/>
  <c r="AU73" i="30"/>
  <c r="AX72" i="30"/>
  <c r="AW72" i="30"/>
  <c r="AU72" i="30"/>
  <c r="AX71" i="30"/>
  <c r="AW71" i="30"/>
  <c r="AU71" i="30"/>
  <c r="AX70" i="30"/>
  <c r="AW70" i="30"/>
  <c r="AU70" i="30"/>
  <c r="AX69" i="30"/>
  <c r="AW69" i="30"/>
  <c r="AU69" i="30"/>
  <c r="AX68" i="30"/>
  <c r="AW68" i="30"/>
  <c r="AU68" i="30"/>
  <c r="AX67" i="30"/>
  <c r="AW67" i="30"/>
  <c r="AU67" i="30"/>
  <c r="AX66" i="30"/>
  <c r="AW66" i="30"/>
  <c r="AU66" i="30"/>
  <c r="AX65" i="30"/>
  <c r="AW65" i="30"/>
  <c r="AU65" i="30"/>
  <c r="AX64" i="30"/>
  <c r="AW64" i="30"/>
  <c r="AU64" i="30"/>
  <c r="AX63" i="30"/>
  <c r="AW63" i="30"/>
  <c r="AU63" i="30"/>
  <c r="AX62" i="30"/>
  <c r="AW62" i="30"/>
  <c r="AU62" i="30"/>
  <c r="AX61" i="30"/>
  <c r="AW61" i="30"/>
  <c r="AU61" i="30"/>
  <c r="AX60" i="30"/>
  <c r="AW60" i="30"/>
  <c r="AU60" i="30"/>
  <c r="AX59" i="30"/>
  <c r="AW59" i="30"/>
  <c r="AU59" i="30"/>
  <c r="AX58" i="30"/>
  <c r="AW58" i="30"/>
  <c r="AU58" i="30"/>
  <c r="AX57" i="30"/>
  <c r="AW57" i="30"/>
  <c r="AU57" i="30"/>
  <c r="AX56" i="30"/>
  <c r="AW56" i="30"/>
  <c r="AU56" i="30"/>
  <c r="AX55" i="30"/>
  <c r="AW55" i="30"/>
  <c r="AU55" i="30"/>
  <c r="AX54" i="30"/>
  <c r="AW54" i="30"/>
  <c r="AU54" i="30"/>
  <c r="AX53" i="30"/>
  <c r="AW53" i="30"/>
  <c r="AU53" i="30"/>
  <c r="AX52" i="30"/>
  <c r="AW52" i="30"/>
  <c r="AU52" i="30"/>
  <c r="AX51" i="30"/>
  <c r="AW51" i="30"/>
  <c r="AU51" i="30"/>
  <c r="AX50" i="30"/>
  <c r="AW50" i="30"/>
  <c r="AU50" i="30"/>
  <c r="AX49" i="30"/>
  <c r="AW49" i="30"/>
  <c r="AU49" i="30"/>
  <c r="AX48" i="30"/>
  <c r="AW48" i="30"/>
  <c r="AU48" i="30"/>
  <c r="AX47" i="30"/>
  <c r="AW47" i="30"/>
  <c r="AU47" i="30"/>
  <c r="AX46" i="30"/>
  <c r="AW46" i="30"/>
  <c r="AU46" i="30"/>
  <c r="AX45" i="30"/>
  <c r="AW45" i="30"/>
  <c r="AU45" i="30"/>
  <c r="AX44" i="30"/>
  <c r="AW44" i="30"/>
  <c r="AU44" i="30"/>
  <c r="AX43" i="30"/>
  <c r="AW43" i="30"/>
  <c r="AU43" i="30"/>
  <c r="AX42" i="30"/>
  <c r="AW42" i="30"/>
  <c r="AU42" i="30"/>
  <c r="AX41" i="30"/>
  <c r="AW41" i="30"/>
  <c r="AU41" i="30"/>
  <c r="AX40" i="30"/>
  <c r="AW40" i="30"/>
  <c r="AU40" i="30"/>
  <c r="AX39" i="30"/>
  <c r="AW39" i="30"/>
  <c r="AU39" i="30"/>
  <c r="AX38" i="30"/>
  <c r="AW38" i="30"/>
  <c r="AU38" i="30"/>
  <c r="AX37" i="30"/>
  <c r="AW37" i="30"/>
  <c r="AU37" i="30"/>
  <c r="AX36" i="30"/>
  <c r="AW36" i="30"/>
  <c r="AU36" i="30"/>
  <c r="AX35" i="30"/>
  <c r="AW35" i="30"/>
  <c r="AU35" i="30"/>
  <c r="AX34" i="30"/>
  <c r="AW34" i="30"/>
  <c r="AU34" i="30"/>
  <c r="AX33" i="30"/>
  <c r="AW33" i="30"/>
  <c r="AU33" i="30"/>
  <c r="AX32" i="30"/>
  <c r="AW32" i="30"/>
  <c r="AU32" i="30"/>
  <c r="AX31" i="30"/>
  <c r="AW31" i="30"/>
  <c r="AU31" i="30"/>
  <c r="AX30" i="30"/>
  <c r="AW30" i="30"/>
  <c r="AU30" i="30"/>
  <c r="AX29" i="30"/>
  <c r="AW29" i="30"/>
  <c r="AU29" i="30"/>
  <c r="AX28" i="30"/>
  <c r="AW28" i="30"/>
  <c r="AU28" i="30"/>
  <c r="AX27" i="30"/>
  <c r="AW27" i="30"/>
  <c r="AU27" i="30"/>
  <c r="AX26" i="30"/>
  <c r="AW26" i="30"/>
  <c r="AU26" i="30"/>
  <c r="AX25" i="30"/>
  <c r="AW25" i="30"/>
  <c r="AU25" i="30"/>
  <c r="AX24" i="30"/>
  <c r="AW24" i="30"/>
  <c r="AU24" i="30"/>
  <c r="AX23" i="30"/>
  <c r="AW23" i="30"/>
  <c r="AU23" i="30"/>
  <c r="AX22" i="30"/>
  <c r="AW22" i="30"/>
  <c r="AU22" i="30"/>
  <c r="AX21" i="30"/>
  <c r="AW21" i="30"/>
  <c r="AU21" i="30"/>
  <c r="AX20" i="30"/>
  <c r="AW20" i="30"/>
  <c r="AU20" i="30"/>
  <c r="AX19" i="30"/>
  <c r="AW19" i="30"/>
  <c r="AU19" i="30"/>
  <c r="AX18" i="30"/>
  <c r="AW18" i="30"/>
  <c r="AU18" i="30"/>
  <c r="AX17" i="30"/>
  <c r="AW17" i="30"/>
  <c r="AU17" i="30"/>
  <c r="AX16" i="30"/>
  <c r="AW16" i="30"/>
  <c r="AU16" i="30"/>
  <c r="AX15" i="30"/>
  <c r="AW15" i="30"/>
  <c r="AU15" i="30"/>
  <c r="AX14" i="30"/>
  <c r="AW14" i="30"/>
  <c r="AU14" i="30"/>
  <c r="AX13" i="30"/>
  <c r="AW13" i="30"/>
  <c r="AU13" i="30"/>
  <c r="AX12" i="30"/>
  <c r="AW12" i="30"/>
  <c r="AU12" i="30"/>
  <c r="AX11" i="30"/>
  <c r="AW11" i="30"/>
  <c r="AU11" i="30"/>
  <c r="AX10" i="30"/>
  <c r="AW10" i="30"/>
  <c r="AU10" i="30"/>
  <c r="AX9" i="30"/>
  <c r="AW9" i="30"/>
  <c r="AU9" i="30"/>
  <c r="AX8" i="30"/>
  <c r="AW8" i="30"/>
  <c r="AU8" i="30"/>
  <c r="AX7" i="30"/>
  <c r="AW7" i="30"/>
  <c r="AU7" i="30"/>
  <c r="AX6" i="30"/>
  <c r="AW6" i="30"/>
  <c r="AU6" i="30"/>
  <c r="AX5" i="30"/>
  <c r="AW5" i="30"/>
  <c r="AU5" i="30"/>
  <c r="AX4" i="30"/>
  <c r="AW4" i="30"/>
  <c r="AU4" i="30"/>
  <c r="AX3" i="30"/>
  <c r="AW3" i="30"/>
  <c r="AU3" i="30"/>
  <c r="AX2" i="30"/>
  <c r="AW2" i="30"/>
  <c r="AU2" i="30"/>
  <c r="DO132" i="29"/>
  <c r="DN132" i="29"/>
  <c r="DL132" i="29"/>
  <c r="DO131" i="29"/>
  <c r="DN131" i="29"/>
  <c r="DL131" i="29"/>
  <c r="DO130" i="29"/>
  <c r="DN130" i="29"/>
  <c r="DL130" i="29"/>
  <c r="DO129" i="29"/>
  <c r="DN129" i="29"/>
  <c r="DL129" i="29"/>
  <c r="DI130" i="29"/>
  <c r="DI131" i="29"/>
  <c r="DI132" i="29"/>
  <c r="AR2" i="30"/>
  <c r="AV2" i="30" s="1"/>
  <c r="AR3" i="30"/>
  <c r="AV3" i="30" s="1"/>
  <c r="AR4" i="30"/>
  <c r="AV4" i="30" s="1"/>
  <c r="AR5" i="30"/>
  <c r="AV5" i="30" s="1"/>
  <c r="AR6" i="30"/>
  <c r="AV6" i="30" s="1"/>
  <c r="AR7" i="30"/>
  <c r="AV7" i="30" s="1"/>
  <c r="AR8" i="30"/>
  <c r="AV8" i="30" s="1"/>
  <c r="AR9" i="30"/>
  <c r="AV9" i="30" s="1"/>
  <c r="AR10" i="30"/>
  <c r="AV10" i="30" s="1"/>
  <c r="AR11" i="30"/>
  <c r="AV11" i="30" s="1"/>
  <c r="AR12" i="30"/>
  <c r="AV12" i="30" s="1"/>
  <c r="AR13" i="30"/>
  <c r="AV13" i="30" s="1"/>
  <c r="AR14" i="30"/>
  <c r="AV14" i="30" s="1"/>
  <c r="AR15" i="30"/>
  <c r="AV15" i="30" s="1"/>
  <c r="AR16" i="30"/>
  <c r="AV16" i="30" s="1"/>
  <c r="AR17" i="30"/>
  <c r="AV17" i="30" s="1"/>
  <c r="AR18" i="30"/>
  <c r="AV18" i="30" s="1"/>
  <c r="AR19" i="30"/>
  <c r="AV19" i="30" s="1"/>
  <c r="AR20" i="30"/>
  <c r="AV20" i="30" s="1"/>
  <c r="AR21" i="30"/>
  <c r="AV21" i="30" s="1"/>
  <c r="AR22" i="30"/>
  <c r="AV22" i="30" s="1"/>
  <c r="AR23" i="30"/>
  <c r="AV23" i="30" s="1"/>
  <c r="AR24" i="30"/>
  <c r="AV24" i="30" s="1"/>
  <c r="AR25" i="30"/>
  <c r="AV25" i="30" s="1"/>
  <c r="AR26" i="30"/>
  <c r="AV26" i="30" s="1"/>
  <c r="AR27" i="30"/>
  <c r="AV27" i="30" s="1"/>
  <c r="AR28" i="30"/>
  <c r="AV28" i="30" s="1"/>
  <c r="AR29" i="30"/>
  <c r="AV29" i="30" s="1"/>
  <c r="AR30" i="30"/>
  <c r="AV30" i="30" s="1"/>
  <c r="AR31" i="30"/>
  <c r="AV31" i="30" s="1"/>
  <c r="AR32" i="30"/>
  <c r="AV32" i="30" s="1"/>
  <c r="AR33" i="30"/>
  <c r="AV33" i="30" s="1"/>
  <c r="AR34" i="30"/>
  <c r="AV34" i="30" s="1"/>
  <c r="AR35" i="30"/>
  <c r="AV35" i="30" s="1"/>
  <c r="AR36" i="30"/>
  <c r="AV36" i="30" s="1"/>
  <c r="AR37" i="30"/>
  <c r="AV37" i="30" s="1"/>
  <c r="AR38" i="30"/>
  <c r="AV38" i="30" s="1"/>
  <c r="AR39" i="30"/>
  <c r="AV39" i="30" s="1"/>
  <c r="AR40" i="30"/>
  <c r="AV40" i="30" s="1"/>
  <c r="AR41" i="30"/>
  <c r="AV41" i="30" s="1"/>
  <c r="AR42" i="30"/>
  <c r="AV42" i="30" s="1"/>
  <c r="AR43" i="30"/>
  <c r="AV43" i="30" s="1"/>
  <c r="AR44" i="30"/>
  <c r="AV44" i="30" s="1"/>
  <c r="AR45" i="30"/>
  <c r="AV45" i="30" s="1"/>
  <c r="AR46" i="30"/>
  <c r="AV46" i="30" s="1"/>
  <c r="AR47" i="30"/>
  <c r="AV47" i="30" s="1"/>
  <c r="AR48" i="30"/>
  <c r="AV48" i="30" s="1"/>
  <c r="AR49" i="30"/>
  <c r="AV49" i="30" s="1"/>
  <c r="AR50" i="30"/>
  <c r="AV50" i="30" s="1"/>
  <c r="AR51" i="30"/>
  <c r="AV51" i="30" s="1"/>
  <c r="AR52" i="30"/>
  <c r="AV52" i="30" s="1"/>
  <c r="AR53" i="30"/>
  <c r="AV53" i="30" s="1"/>
  <c r="AR54" i="30"/>
  <c r="AV54" i="30" s="1"/>
  <c r="AR55" i="30"/>
  <c r="AV55" i="30" s="1"/>
  <c r="AR56" i="30"/>
  <c r="AV56" i="30" s="1"/>
  <c r="AR57" i="30"/>
  <c r="AV57" i="30" s="1"/>
  <c r="AR58" i="30"/>
  <c r="AV58" i="30" s="1"/>
  <c r="AR59" i="30"/>
  <c r="AV59" i="30" s="1"/>
  <c r="AR60" i="30"/>
  <c r="AV60" i="30" s="1"/>
  <c r="AR61" i="30"/>
  <c r="AV61" i="30" s="1"/>
  <c r="AR62" i="30"/>
  <c r="AV62" i="30" s="1"/>
  <c r="AR63" i="30"/>
  <c r="AV63" i="30" s="1"/>
  <c r="AR64" i="30"/>
  <c r="AV64" i="30" s="1"/>
  <c r="AR65" i="30"/>
  <c r="AV65" i="30" s="1"/>
  <c r="AR66" i="30"/>
  <c r="AV66" i="30" s="1"/>
  <c r="AR67" i="30"/>
  <c r="AV67" i="30" s="1"/>
  <c r="AR68" i="30"/>
  <c r="AV68" i="30" s="1"/>
  <c r="AR69" i="30"/>
  <c r="AV69" i="30" s="1"/>
  <c r="AR70" i="30"/>
  <c r="AV70" i="30" s="1"/>
  <c r="AR71" i="30"/>
  <c r="AV71" i="30" s="1"/>
  <c r="AR72" i="30"/>
  <c r="AV72" i="30" s="1"/>
  <c r="AR73" i="30"/>
  <c r="AV73" i="30" s="1"/>
  <c r="AR74" i="30"/>
  <c r="AV74" i="30" s="1"/>
  <c r="AR75" i="30"/>
  <c r="AV75" i="30" s="1"/>
  <c r="AR76" i="30"/>
  <c r="AV76" i="30" s="1"/>
  <c r="AR77" i="30"/>
  <c r="AV77" i="30" s="1"/>
  <c r="AR78" i="30"/>
  <c r="AV78" i="30" s="1"/>
  <c r="AR79" i="30"/>
  <c r="AV79" i="30" s="1"/>
  <c r="AR80" i="30"/>
  <c r="AV80" i="30" s="1"/>
  <c r="AR81" i="30"/>
  <c r="AV81" i="30" s="1"/>
  <c r="AR82" i="30"/>
  <c r="AV82" i="30" s="1"/>
  <c r="AR83" i="30"/>
  <c r="AV83" i="30" s="1"/>
  <c r="AR84" i="30"/>
  <c r="AV84" i="30" s="1"/>
  <c r="AR85" i="30"/>
  <c r="AV85" i="30" s="1"/>
  <c r="AR86" i="30"/>
  <c r="AV86" i="30" s="1"/>
  <c r="AR87" i="30"/>
  <c r="AV87" i="30" s="1"/>
  <c r="AR88" i="30"/>
  <c r="AV88" i="30" s="1"/>
  <c r="AR89" i="30"/>
  <c r="AV89" i="30" s="1"/>
  <c r="AR90" i="30"/>
  <c r="AV90" i="30" s="1"/>
  <c r="AR91" i="30"/>
  <c r="AV91" i="30" s="1"/>
  <c r="AR92" i="30"/>
  <c r="AV92" i="30" s="1"/>
  <c r="AR93" i="30"/>
  <c r="AV93" i="30" s="1"/>
  <c r="AR94" i="30"/>
  <c r="AV94" i="30" s="1"/>
  <c r="AR95" i="30"/>
  <c r="AV95" i="30" s="1"/>
  <c r="AR96" i="30"/>
  <c r="AV96" i="30" s="1"/>
  <c r="CE129" i="29"/>
  <c r="CE130" i="29"/>
  <c r="CE131" i="29"/>
  <c r="CE132" i="29"/>
  <c r="N2" i="30"/>
  <c r="N3" i="30"/>
  <c r="N4" i="30"/>
  <c r="N5" i="30"/>
  <c r="N6" i="30"/>
  <c r="N7" i="30"/>
  <c r="N8" i="30"/>
  <c r="N9" i="30"/>
  <c r="N10" i="30"/>
  <c r="N11" i="30"/>
  <c r="N12" i="30"/>
  <c r="N13" i="30"/>
  <c r="N14" i="30"/>
  <c r="N15" i="30"/>
  <c r="N16" i="30"/>
  <c r="N17" i="30"/>
  <c r="N18" i="30"/>
  <c r="N19" i="30"/>
  <c r="N20" i="30"/>
  <c r="N21" i="30"/>
  <c r="N22" i="30"/>
  <c r="N23" i="30"/>
  <c r="N24" i="30"/>
  <c r="N25" i="30"/>
  <c r="N26" i="30"/>
  <c r="N27" i="30"/>
  <c r="N28" i="30"/>
  <c r="N29" i="30"/>
  <c r="N30" i="30"/>
  <c r="N31" i="30"/>
  <c r="N32" i="30"/>
  <c r="N33" i="30"/>
  <c r="N34" i="30"/>
  <c r="N35" i="30"/>
  <c r="N36" i="30"/>
  <c r="N37" i="30"/>
  <c r="N38" i="30"/>
  <c r="N39" i="30"/>
  <c r="N40" i="30"/>
  <c r="N41" i="30"/>
  <c r="N42" i="30"/>
  <c r="N43" i="30"/>
  <c r="N44" i="30"/>
  <c r="N45" i="30"/>
  <c r="N46" i="30"/>
  <c r="N47" i="30"/>
  <c r="N48" i="30"/>
  <c r="N49" i="30"/>
  <c r="N50" i="30"/>
  <c r="N51" i="30"/>
  <c r="N52" i="30"/>
  <c r="N53" i="30"/>
  <c r="N54" i="30"/>
  <c r="N55" i="30"/>
  <c r="N56" i="30"/>
  <c r="N57" i="30"/>
  <c r="N58" i="30"/>
  <c r="N59" i="30"/>
  <c r="N60" i="30"/>
  <c r="N61" i="30"/>
  <c r="N62" i="30"/>
  <c r="N63" i="30"/>
  <c r="N64" i="30"/>
  <c r="N65" i="30"/>
  <c r="N66" i="30"/>
  <c r="N67" i="30"/>
  <c r="N68" i="30"/>
  <c r="N69" i="30"/>
  <c r="N70" i="30"/>
  <c r="N71" i="30"/>
  <c r="N72" i="30"/>
  <c r="N73" i="30"/>
  <c r="N74" i="30"/>
  <c r="N75" i="30"/>
  <c r="N76" i="30"/>
  <c r="N77" i="30"/>
  <c r="N78" i="30"/>
  <c r="N79" i="30"/>
  <c r="N80" i="30"/>
  <c r="N81" i="30"/>
  <c r="N82" i="30"/>
  <c r="N83" i="30"/>
  <c r="N84" i="30"/>
  <c r="N85" i="30"/>
  <c r="N86" i="30"/>
  <c r="N87" i="30"/>
  <c r="N88" i="30"/>
  <c r="N89" i="30"/>
  <c r="N90" i="30"/>
  <c r="N91" i="30"/>
  <c r="N92" i="30"/>
  <c r="N93" i="30"/>
  <c r="N94" i="30"/>
  <c r="N95" i="30"/>
  <c r="N96" i="30"/>
  <c r="CD129" i="29"/>
  <c r="CD130" i="29"/>
  <c r="CD131" i="29"/>
  <c r="CD132" i="29"/>
  <c r="M2" i="30"/>
  <c r="M3" i="30"/>
  <c r="M4" i="30"/>
  <c r="M5" i="30"/>
  <c r="M6" i="30"/>
  <c r="M7" i="30"/>
  <c r="M8" i="30"/>
  <c r="M9" i="30"/>
  <c r="M10" i="30"/>
  <c r="M11" i="30"/>
  <c r="M12" i="30"/>
  <c r="M13" i="30"/>
  <c r="M14" i="30"/>
  <c r="M15" i="30"/>
  <c r="M16" i="30"/>
  <c r="M17" i="30"/>
  <c r="M18" i="30"/>
  <c r="M19" i="30"/>
  <c r="M20" i="30"/>
  <c r="M21" i="30"/>
  <c r="M22" i="30"/>
  <c r="M23" i="30"/>
  <c r="M24" i="30"/>
  <c r="M25" i="30"/>
  <c r="M26" i="30"/>
  <c r="M27" i="30"/>
  <c r="M28" i="30"/>
  <c r="M29" i="30"/>
  <c r="M30" i="30"/>
  <c r="M31" i="30"/>
  <c r="M32" i="30"/>
  <c r="M33" i="30"/>
  <c r="M34" i="30"/>
  <c r="M35" i="30"/>
  <c r="M36" i="30"/>
  <c r="M37" i="30"/>
  <c r="M38" i="30"/>
  <c r="M39" i="30"/>
  <c r="M40" i="30"/>
  <c r="M41" i="30"/>
  <c r="M42" i="30"/>
  <c r="M43" i="30"/>
  <c r="M44" i="30"/>
  <c r="M45" i="30"/>
  <c r="M46" i="30"/>
  <c r="M47" i="30"/>
  <c r="M48" i="30"/>
  <c r="M49" i="30"/>
  <c r="M50" i="30"/>
  <c r="M51" i="30"/>
  <c r="M52" i="30"/>
  <c r="M53" i="30"/>
  <c r="M54" i="30"/>
  <c r="M55" i="30"/>
  <c r="M56" i="30"/>
  <c r="M57" i="30"/>
  <c r="M58" i="30"/>
  <c r="M59" i="30"/>
  <c r="M60" i="30"/>
  <c r="M61" i="30"/>
  <c r="M62" i="30"/>
  <c r="M63" i="30"/>
  <c r="M64" i="30"/>
  <c r="M65" i="30"/>
  <c r="M66" i="30"/>
  <c r="M67" i="30"/>
  <c r="M68" i="30"/>
  <c r="M69" i="30"/>
  <c r="M70" i="30"/>
  <c r="M71" i="30"/>
  <c r="M72" i="30"/>
  <c r="M73" i="30"/>
  <c r="M74" i="30"/>
  <c r="M75" i="30"/>
  <c r="M76" i="30"/>
  <c r="M77" i="30"/>
  <c r="M78" i="30"/>
  <c r="M79" i="30"/>
  <c r="M80" i="30"/>
  <c r="M81" i="30"/>
  <c r="M82" i="30"/>
  <c r="M83" i="30"/>
  <c r="M84" i="30"/>
  <c r="M85" i="30"/>
  <c r="M86" i="30"/>
  <c r="M87" i="30"/>
  <c r="M88" i="30"/>
  <c r="M89" i="30"/>
  <c r="M90" i="30"/>
  <c r="M91" i="30"/>
  <c r="M92" i="30"/>
  <c r="M93" i="30"/>
  <c r="M94" i="30"/>
  <c r="M95" i="30"/>
  <c r="M96" i="30"/>
  <c r="CC129" i="29"/>
  <c r="CC130" i="29"/>
  <c r="CC131" i="29"/>
  <c r="CC132" i="29"/>
  <c r="L2" i="30"/>
  <c r="L3" i="30"/>
  <c r="L4" i="30"/>
  <c r="L5" i="30"/>
  <c r="L6" i="30"/>
  <c r="L7" i="30"/>
  <c r="L8" i="30"/>
  <c r="L9" i="30"/>
  <c r="L10" i="30"/>
  <c r="L11" i="30"/>
  <c r="L12" i="30"/>
  <c r="L13" i="30"/>
  <c r="L14" i="30"/>
  <c r="L15" i="30"/>
  <c r="L16" i="30"/>
  <c r="L17" i="30"/>
  <c r="L18" i="30"/>
  <c r="L19" i="30"/>
  <c r="L20" i="30"/>
  <c r="L21" i="30"/>
  <c r="L22" i="30"/>
  <c r="L23" i="30"/>
  <c r="L24" i="30"/>
  <c r="L25" i="30"/>
  <c r="L26" i="30"/>
  <c r="L27" i="30"/>
  <c r="L28" i="30"/>
  <c r="L29" i="30"/>
  <c r="L30" i="30"/>
  <c r="L31" i="30"/>
  <c r="L32" i="30"/>
  <c r="L33" i="30"/>
  <c r="L34" i="30"/>
  <c r="L35" i="30"/>
  <c r="L36" i="30"/>
  <c r="L37" i="30"/>
  <c r="L38" i="30"/>
  <c r="L39" i="30"/>
  <c r="L40" i="30"/>
  <c r="L41" i="30"/>
  <c r="L42" i="30"/>
  <c r="L43" i="30"/>
  <c r="L44" i="30"/>
  <c r="L45" i="30"/>
  <c r="L46" i="30"/>
  <c r="L47" i="30"/>
  <c r="L48" i="30"/>
  <c r="L49" i="30"/>
  <c r="L50" i="30"/>
  <c r="L51" i="30"/>
  <c r="L52" i="30"/>
  <c r="L53" i="30"/>
  <c r="L54" i="30"/>
  <c r="L55" i="30"/>
  <c r="L56" i="30"/>
  <c r="L57" i="30"/>
  <c r="L58" i="30"/>
  <c r="L59" i="30"/>
  <c r="L60" i="30"/>
  <c r="L61" i="30"/>
  <c r="L62" i="30"/>
  <c r="L63" i="30"/>
  <c r="L64" i="30"/>
  <c r="L65" i="30"/>
  <c r="L66" i="30"/>
  <c r="L67" i="30"/>
  <c r="L68" i="30"/>
  <c r="L69" i="30"/>
  <c r="L70" i="30"/>
  <c r="L71" i="30"/>
  <c r="L72" i="30"/>
  <c r="L73" i="30"/>
  <c r="L74" i="30"/>
  <c r="L75" i="30"/>
  <c r="L76" i="30"/>
  <c r="L77" i="30"/>
  <c r="L78" i="30"/>
  <c r="L79" i="30"/>
  <c r="L80" i="30"/>
  <c r="L81" i="30"/>
  <c r="L82" i="30"/>
  <c r="L83" i="30"/>
  <c r="L84" i="30"/>
  <c r="L85" i="30"/>
  <c r="L86" i="30"/>
  <c r="L87" i="30"/>
  <c r="L88" i="30"/>
  <c r="L89" i="30"/>
  <c r="L90" i="30"/>
  <c r="L91" i="30"/>
  <c r="L92" i="30"/>
  <c r="L93" i="30"/>
  <c r="L94" i="30"/>
  <c r="L95" i="30"/>
  <c r="L96" i="30"/>
  <c r="CB129" i="29"/>
  <c r="CB130" i="29"/>
  <c r="CB131" i="29"/>
  <c r="CB132" i="29"/>
  <c r="K2" i="30"/>
  <c r="K3" i="30"/>
  <c r="K4" i="30"/>
  <c r="K5" i="30"/>
  <c r="K6" i="30"/>
  <c r="K7" i="30"/>
  <c r="K8" i="30"/>
  <c r="K9" i="30"/>
  <c r="K10" i="30"/>
  <c r="K11" i="30"/>
  <c r="K12" i="30"/>
  <c r="K13" i="30"/>
  <c r="K14" i="30"/>
  <c r="K15" i="30"/>
  <c r="K16" i="30"/>
  <c r="K17" i="30"/>
  <c r="K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BZ129" i="29"/>
  <c r="BZ130" i="29"/>
  <c r="BZ131" i="29"/>
  <c r="BZ132" i="29"/>
  <c r="I2" i="30"/>
  <c r="I3" i="30"/>
  <c r="I4" i="30"/>
  <c r="I5" i="30"/>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76" i="30"/>
  <c r="I77" i="30"/>
  <c r="I78" i="30"/>
  <c r="I79" i="30"/>
  <c r="I80" i="30"/>
  <c r="I81" i="30"/>
  <c r="I82" i="30"/>
  <c r="I83" i="30"/>
  <c r="I84" i="30"/>
  <c r="I85" i="30"/>
  <c r="I86" i="30"/>
  <c r="I87" i="30"/>
  <c r="I88" i="30"/>
  <c r="I89" i="30"/>
  <c r="I90" i="30"/>
  <c r="I91" i="30"/>
  <c r="I92" i="30"/>
  <c r="I93" i="30"/>
  <c r="I94" i="30"/>
  <c r="I95" i="30"/>
  <c r="I96" i="30"/>
  <c r="DI129" i="29" l="1"/>
  <c r="DM129" i="29"/>
  <c r="DM130" i="29"/>
  <c r="EH130" i="29" s="1"/>
  <c r="DM131" i="29"/>
  <c r="EH131" i="29" s="1"/>
  <c r="DM132" i="29"/>
  <c r="EH132" i="29" s="1"/>
  <c r="BZ125" i="29"/>
  <c r="BZ121" i="29"/>
  <c r="BZ72" i="29"/>
  <c r="BZ12" i="29"/>
  <c r="CE119" i="29"/>
  <c r="CE62" i="29"/>
  <c r="CD118" i="29"/>
  <c r="CE77" i="29"/>
  <c r="BZ111" i="29"/>
  <c r="CE116" i="29"/>
  <c r="AX128" i="29"/>
  <c r="AW128" i="29"/>
  <c r="AV128" i="29"/>
  <c r="AU128" i="29"/>
  <c r="AR128" i="29"/>
  <c r="N128" i="29"/>
  <c r="CE128" i="29" s="1"/>
  <c r="M128" i="29"/>
  <c r="CD128" i="29" s="1"/>
  <c r="L128" i="29"/>
  <c r="CC128" i="29" s="1"/>
  <c r="K128" i="29"/>
  <c r="CB128" i="29" s="1"/>
  <c r="I128" i="29"/>
  <c r="BZ128" i="29" s="1"/>
  <c r="AX127" i="29"/>
  <c r="AW127" i="29"/>
  <c r="AU127" i="29"/>
  <c r="AR127" i="29"/>
  <c r="AV127" i="29" s="1"/>
  <c r="N127" i="29"/>
  <c r="CE127" i="29" s="1"/>
  <c r="M127" i="29"/>
  <c r="CD127" i="29" s="1"/>
  <c r="L127" i="29"/>
  <c r="CC127" i="29" s="1"/>
  <c r="K127" i="29"/>
  <c r="CB127" i="29" s="1"/>
  <c r="I127" i="29"/>
  <c r="BZ127" i="29" s="1"/>
  <c r="AX126" i="29"/>
  <c r="AW126" i="29"/>
  <c r="AU126" i="29"/>
  <c r="AR126" i="29"/>
  <c r="AV126" i="29" s="1"/>
  <c r="N126" i="29"/>
  <c r="CE126" i="29" s="1"/>
  <c r="M126" i="29"/>
  <c r="CD126" i="29" s="1"/>
  <c r="L126" i="29"/>
  <c r="CC126" i="29" s="1"/>
  <c r="K126" i="29"/>
  <c r="CB126" i="29" s="1"/>
  <c r="I126" i="29"/>
  <c r="BZ126" i="29" s="1"/>
  <c r="AX125" i="29"/>
  <c r="AW125" i="29"/>
  <c r="AU125" i="29"/>
  <c r="AR125" i="29"/>
  <c r="AV125" i="29" s="1"/>
  <c r="N125" i="29"/>
  <c r="CE125" i="29" s="1"/>
  <c r="M125" i="29"/>
  <c r="CD125" i="29" s="1"/>
  <c r="L125" i="29"/>
  <c r="CC125" i="29" s="1"/>
  <c r="K125" i="29"/>
  <c r="CB125" i="29" s="1"/>
  <c r="I125" i="29"/>
  <c r="AX124" i="29"/>
  <c r="AW124" i="29"/>
  <c r="AU124" i="29"/>
  <c r="AR124" i="29"/>
  <c r="AV124" i="29" s="1"/>
  <c r="N124" i="29"/>
  <c r="CE124" i="29" s="1"/>
  <c r="M124" i="29"/>
  <c r="CD124" i="29" s="1"/>
  <c r="L124" i="29"/>
  <c r="CC124" i="29" s="1"/>
  <c r="K124" i="29"/>
  <c r="CB124" i="29" s="1"/>
  <c r="I124" i="29"/>
  <c r="BZ124" i="29" s="1"/>
  <c r="AX123" i="29"/>
  <c r="AW123" i="29"/>
  <c r="AU123" i="29"/>
  <c r="AR123" i="29"/>
  <c r="AV123" i="29" s="1"/>
  <c r="N123" i="29"/>
  <c r="CE123" i="29" s="1"/>
  <c r="M123" i="29"/>
  <c r="CD123" i="29" s="1"/>
  <c r="L123" i="29"/>
  <c r="CC123" i="29" s="1"/>
  <c r="K123" i="29"/>
  <c r="CB123" i="29" s="1"/>
  <c r="I123" i="29"/>
  <c r="BZ123" i="29" s="1"/>
  <c r="AX122" i="29"/>
  <c r="AW122" i="29"/>
  <c r="AU122" i="29"/>
  <c r="AR122" i="29"/>
  <c r="AV122" i="29" s="1"/>
  <c r="N122" i="29"/>
  <c r="CE122" i="29" s="1"/>
  <c r="M122" i="29"/>
  <c r="CD122" i="29" s="1"/>
  <c r="L122" i="29"/>
  <c r="CC122" i="29" s="1"/>
  <c r="K122" i="29"/>
  <c r="CB122" i="29" s="1"/>
  <c r="I122" i="29"/>
  <c r="BZ122" i="29" s="1"/>
  <c r="AX121" i="29"/>
  <c r="AW121" i="29"/>
  <c r="AU121" i="29"/>
  <c r="AR121" i="29"/>
  <c r="AV121" i="29" s="1"/>
  <c r="N121" i="29"/>
  <c r="CE121" i="29" s="1"/>
  <c r="M121" i="29"/>
  <c r="CD121" i="29" s="1"/>
  <c r="L121" i="29"/>
  <c r="CC121" i="29" s="1"/>
  <c r="K121" i="29"/>
  <c r="CB121" i="29" s="1"/>
  <c r="I121" i="29"/>
  <c r="AX120" i="29"/>
  <c r="AW120" i="29"/>
  <c r="AU120" i="29"/>
  <c r="AR120" i="29"/>
  <c r="AV120" i="29" s="1"/>
  <c r="N120" i="29"/>
  <c r="CE120" i="29" s="1"/>
  <c r="M120" i="29"/>
  <c r="CD120" i="29" s="1"/>
  <c r="L120" i="29"/>
  <c r="CC120" i="29" s="1"/>
  <c r="K120" i="29"/>
  <c r="CB120" i="29" s="1"/>
  <c r="I120" i="29"/>
  <c r="BZ120" i="29" s="1"/>
  <c r="AX119" i="29"/>
  <c r="AW119" i="29"/>
  <c r="AU119" i="29"/>
  <c r="AR119" i="29"/>
  <c r="AV119" i="29" s="1"/>
  <c r="N119" i="29"/>
  <c r="M119" i="29"/>
  <c r="CD119" i="29" s="1"/>
  <c r="L119" i="29"/>
  <c r="CC119" i="29" s="1"/>
  <c r="K119" i="29"/>
  <c r="CB119" i="29" s="1"/>
  <c r="I119" i="29"/>
  <c r="BZ119" i="29" s="1"/>
  <c r="AX118" i="29"/>
  <c r="AW118" i="29"/>
  <c r="AU118" i="29"/>
  <c r="AR118" i="29"/>
  <c r="AV118" i="29" s="1"/>
  <c r="N118" i="29"/>
  <c r="CE118" i="29" s="1"/>
  <c r="M118" i="29"/>
  <c r="L118" i="29"/>
  <c r="CC118" i="29" s="1"/>
  <c r="K118" i="29"/>
  <c r="CB118" i="29" s="1"/>
  <c r="I118" i="29"/>
  <c r="BZ118" i="29" s="1"/>
  <c r="AX117" i="29"/>
  <c r="AW117" i="29"/>
  <c r="AU117" i="29"/>
  <c r="AR117" i="29"/>
  <c r="AV117" i="29" s="1"/>
  <c r="N117" i="29"/>
  <c r="CE117" i="29" s="1"/>
  <c r="M117" i="29"/>
  <c r="CD117" i="29" s="1"/>
  <c r="L117" i="29"/>
  <c r="CC117" i="29" s="1"/>
  <c r="K117" i="29"/>
  <c r="CB117" i="29" s="1"/>
  <c r="I117" i="29"/>
  <c r="BZ117" i="29" s="1"/>
  <c r="AX116" i="29"/>
  <c r="AW116" i="29"/>
  <c r="AU116" i="29"/>
  <c r="AR116" i="29"/>
  <c r="AV116" i="29" s="1"/>
  <c r="N116" i="29"/>
  <c r="M116" i="29"/>
  <c r="CD116" i="29" s="1"/>
  <c r="L116" i="29"/>
  <c r="CC116" i="29" s="1"/>
  <c r="K116" i="29"/>
  <c r="CB116" i="29" s="1"/>
  <c r="I116" i="29"/>
  <c r="BZ116" i="29" s="1"/>
  <c r="AX115" i="29"/>
  <c r="AW115" i="29"/>
  <c r="AU115" i="29"/>
  <c r="AR115" i="29"/>
  <c r="AV115" i="29" s="1"/>
  <c r="N115" i="29"/>
  <c r="CE115" i="29" s="1"/>
  <c r="M115" i="29"/>
  <c r="CD115" i="29" s="1"/>
  <c r="L115" i="29"/>
  <c r="CC115" i="29" s="1"/>
  <c r="K115" i="29"/>
  <c r="CB115" i="29" s="1"/>
  <c r="I115" i="29"/>
  <c r="BZ115" i="29" s="1"/>
  <c r="AX114" i="29"/>
  <c r="AW114" i="29"/>
  <c r="AU114" i="29"/>
  <c r="AR114" i="29"/>
  <c r="AV114" i="29" s="1"/>
  <c r="N114" i="29"/>
  <c r="CE114" i="29" s="1"/>
  <c r="M114" i="29"/>
  <c r="CD114" i="29" s="1"/>
  <c r="L114" i="29"/>
  <c r="CC114" i="29" s="1"/>
  <c r="K114" i="29"/>
  <c r="CB114" i="29" s="1"/>
  <c r="I114" i="29"/>
  <c r="BZ114" i="29" s="1"/>
  <c r="AX113" i="29"/>
  <c r="AW113" i="29"/>
  <c r="AU113" i="29"/>
  <c r="AR113" i="29"/>
  <c r="AV113" i="29" s="1"/>
  <c r="N113" i="29"/>
  <c r="CE113" i="29" s="1"/>
  <c r="M113" i="29"/>
  <c r="CD113" i="29" s="1"/>
  <c r="L113" i="29"/>
  <c r="CC113" i="29" s="1"/>
  <c r="K113" i="29"/>
  <c r="CB113" i="29" s="1"/>
  <c r="I113" i="29"/>
  <c r="BZ113" i="29" s="1"/>
  <c r="AX112" i="29"/>
  <c r="AW112" i="29"/>
  <c r="AU112" i="29"/>
  <c r="AR112" i="29"/>
  <c r="AV112" i="29" s="1"/>
  <c r="N112" i="29"/>
  <c r="CE112" i="29" s="1"/>
  <c r="M112" i="29"/>
  <c r="CD112" i="29" s="1"/>
  <c r="L112" i="29"/>
  <c r="CC112" i="29" s="1"/>
  <c r="K112" i="29"/>
  <c r="CB112" i="29" s="1"/>
  <c r="I112" i="29"/>
  <c r="BZ112" i="29" s="1"/>
  <c r="AX111" i="29"/>
  <c r="AW111" i="29"/>
  <c r="AU111" i="29"/>
  <c r="AR111" i="29"/>
  <c r="AV111" i="29" s="1"/>
  <c r="N111" i="29"/>
  <c r="CE111" i="29" s="1"/>
  <c r="M111" i="29"/>
  <c r="CD111" i="29" s="1"/>
  <c r="L111" i="29"/>
  <c r="CC111" i="29" s="1"/>
  <c r="K111" i="29"/>
  <c r="CB111" i="29" s="1"/>
  <c r="I111" i="29"/>
  <c r="AX110" i="29"/>
  <c r="AW110" i="29"/>
  <c r="AU110" i="29"/>
  <c r="AR110" i="29"/>
  <c r="AV110" i="29" s="1"/>
  <c r="N110" i="29"/>
  <c r="CE110" i="29" s="1"/>
  <c r="M110" i="29"/>
  <c r="CD110" i="29" s="1"/>
  <c r="L110" i="29"/>
  <c r="CC110" i="29" s="1"/>
  <c r="K110" i="29"/>
  <c r="CB110" i="29" s="1"/>
  <c r="I110" i="29"/>
  <c r="BZ110" i="29" s="1"/>
  <c r="AX109" i="29"/>
  <c r="AW109" i="29"/>
  <c r="AU109" i="29"/>
  <c r="AR109" i="29"/>
  <c r="AV109" i="29" s="1"/>
  <c r="N109" i="29"/>
  <c r="CE109" i="29" s="1"/>
  <c r="M109" i="29"/>
  <c r="CD109" i="29" s="1"/>
  <c r="L109" i="29"/>
  <c r="CC109" i="29" s="1"/>
  <c r="K109" i="29"/>
  <c r="CB109" i="29" s="1"/>
  <c r="I109" i="29"/>
  <c r="BZ109" i="29" s="1"/>
  <c r="AX108" i="29"/>
  <c r="AW108" i="29"/>
  <c r="AU108" i="29"/>
  <c r="AR108" i="29"/>
  <c r="AV108" i="29" s="1"/>
  <c r="N108" i="29"/>
  <c r="CE108" i="29" s="1"/>
  <c r="M108" i="29"/>
  <c r="CD108" i="29" s="1"/>
  <c r="L108" i="29"/>
  <c r="CC108" i="29" s="1"/>
  <c r="K108" i="29"/>
  <c r="CB108" i="29" s="1"/>
  <c r="I108" i="29"/>
  <c r="BZ108" i="29" s="1"/>
  <c r="AX107" i="29"/>
  <c r="AW107" i="29"/>
  <c r="AU107" i="29"/>
  <c r="AR107" i="29"/>
  <c r="AV107" i="29" s="1"/>
  <c r="N107" i="29"/>
  <c r="CE107" i="29" s="1"/>
  <c r="M107" i="29"/>
  <c r="CD107" i="29" s="1"/>
  <c r="L107" i="29"/>
  <c r="CC107" i="29" s="1"/>
  <c r="K107" i="29"/>
  <c r="CB107" i="29" s="1"/>
  <c r="I107" i="29"/>
  <c r="BZ107" i="29" s="1"/>
  <c r="AX106" i="29"/>
  <c r="AW106" i="29"/>
  <c r="AU106" i="29"/>
  <c r="AR106" i="29"/>
  <c r="AV106" i="29" s="1"/>
  <c r="N106" i="29"/>
  <c r="CE106" i="29" s="1"/>
  <c r="M106" i="29"/>
  <c r="CD106" i="29" s="1"/>
  <c r="L106" i="29"/>
  <c r="CC106" i="29" s="1"/>
  <c r="K106" i="29"/>
  <c r="CB106" i="29" s="1"/>
  <c r="I106" i="29"/>
  <c r="BZ106" i="29" s="1"/>
  <c r="AX105" i="29"/>
  <c r="AW105" i="29"/>
  <c r="AU105" i="29"/>
  <c r="AR105" i="29"/>
  <c r="AV105" i="29" s="1"/>
  <c r="N105" i="29"/>
  <c r="CE105" i="29" s="1"/>
  <c r="M105" i="29"/>
  <c r="CD105" i="29" s="1"/>
  <c r="L105" i="29"/>
  <c r="CC105" i="29" s="1"/>
  <c r="K105" i="29"/>
  <c r="CB105" i="29" s="1"/>
  <c r="I105" i="29"/>
  <c r="BZ105" i="29" s="1"/>
  <c r="AX104" i="29"/>
  <c r="AW104" i="29"/>
  <c r="AU104" i="29"/>
  <c r="AR104" i="29"/>
  <c r="AV104" i="29" s="1"/>
  <c r="N104" i="29"/>
  <c r="CE104" i="29" s="1"/>
  <c r="M104" i="29"/>
  <c r="CD104" i="29" s="1"/>
  <c r="L104" i="29"/>
  <c r="CC104" i="29" s="1"/>
  <c r="K104" i="29"/>
  <c r="CB104" i="29" s="1"/>
  <c r="I104" i="29"/>
  <c r="BZ104" i="29" s="1"/>
  <c r="AX103" i="29"/>
  <c r="AW103" i="29"/>
  <c r="AU103" i="29"/>
  <c r="AR103" i="29"/>
  <c r="AV103" i="29" s="1"/>
  <c r="N103" i="29"/>
  <c r="CE103" i="29" s="1"/>
  <c r="M103" i="29"/>
  <c r="CD103" i="29" s="1"/>
  <c r="L103" i="29"/>
  <c r="CC103" i="29" s="1"/>
  <c r="K103" i="29"/>
  <c r="CB103" i="29" s="1"/>
  <c r="I103" i="29"/>
  <c r="BZ103" i="29" s="1"/>
  <c r="AX102" i="29"/>
  <c r="AW102" i="29"/>
  <c r="AU102" i="29"/>
  <c r="AR102" i="29"/>
  <c r="AV102" i="29" s="1"/>
  <c r="N102" i="29"/>
  <c r="CE102" i="29" s="1"/>
  <c r="M102" i="29"/>
  <c r="CD102" i="29" s="1"/>
  <c r="L102" i="29"/>
  <c r="CC102" i="29" s="1"/>
  <c r="K102" i="29"/>
  <c r="CB102" i="29" s="1"/>
  <c r="I102" i="29"/>
  <c r="BZ102" i="29" s="1"/>
  <c r="AX101" i="29"/>
  <c r="AW101" i="29"/>
  <c r="AU101" i="29"/>
  <c r="AR101" i="29"/>
  <c r="AV101" i="29" s="1"/>
  <c r="N101" i="29"/>
  <c r="CE101" i="29" s="1"/>
  <c r="M101" i="29"/>
  <c r="CD101" i="29" s="1"/>
  <c r="L101" i="29"/>
  <c r="CC101" i="29" s="1"/>
  <c r="K101" i="29"/>
  <c r="CB101" i="29" s="1"/>
  <c r="I101" i="29"/>
  <c r="BZ101" i="29" s="1"/>
  <c r="AX100" i="29"/>
  <c r="AW100" i="29"/>
  <c r="AU100" i="29"/>
  <c r="AR100" i="29"/>
  <c r="AV100" i="29" s="1"/>
  <c r="N100" i="29"/>
  <c r="CE100" i="29" s="1"/>
  <c r="M100" i="29"/>
  <c r="CD100" i="29" s="1"/>
  <c r="L100" i="29"/>
  <c r="CC100" i="29" s="1"/>
  <c r="K100" i="29"/>
  <c r="CB100" i="29" s="1"/>
  <c r="I100" i="29"/>
  <c r="BZ100" i="29" s="1"/>
  <c r="AX99" i="29"/>
  <c r="AW99" i="29"/>
  <c r="AU99" i="29"/>
  <c r="AR99" i="29"/>
  <c r="AV99" i="29" s="1"/>
  <c r="N99" i="29"/>
  <c r="CE99" i="29" s="1"/>
  <c r="M99" i="29"/>
  <c r="CD99" i="29" s="1"/>
  <c r="L99" i="29"/>
  <c r="CC99" i="29" s="1"/>
  <c r="K99" i="29"/>
  <c r="CB99" i="29" s="1"/>
  <c r="I99" i="29"/>
  <c r="BZ99" i="29" s="1"/>
  <c r="AX98" i="29"/>
  <c r="AW98" i="29"/>
  <c r="AV98" i="29"/>
  <c r="AU98" i="29"/>
  <c r="AR98" i="29"/>
  <c r="N98" i="29"/>
  <c r="CE98" i="29" s="1"/>
  <c r="M98" i="29"/>
  <c r="CD98" i="29" s="1"/>
  <c r="L98" i="29"/>
  <c r="CC98" i="29" s="1"/>
  <c r="K98" i="29"/>
  <c r="CB98" i="29" s="1"/>
  <c r="I98" i="29"/>
  <c r="BZ98" i="29" s="1"/>
  <c r="AX97" i="29"/>
  <c r="AW97" i="29"/>
  <c r="AU97" i="29"/>
  <c r="AR97" i="29"/>
  <c r="AV97" i="29" s="1"/>
  <c r="N97" i="29"/>
  <c r="CE97" i="29" s="1"/>
  <c r="M97" i="29"/>
  <c r="CD97" i="29" s="1"/>
  <c r="L97" i="29"/>
  <c r="CC97" i="29" s="1"/>
  <c r="K97" i="29"/>
  <c r="CB97" i="29" s="1"/>
  <c r="I97" i="29"/>
  <c r="BZ97" i="29" s="1"/>
  <c r="AX96" i="29"/>
  <c r="AW96" i="29"/>
  <c r="AU96" i="29"/>
  <c r="AR96" i="29"/>
  <c r="AV96" i="29" s="1"/>
  <c r="N96" i="29"/>
  <c r="CE96" i="29" s="1"/>
  <c r="M96" i="29"/>
  <c r="CD96" i="29" s="1"/>
  <c r="L96" i="29"/>
  <c r="CC96" i="29" s="1"/>
  <c r="K96" i="29"/>
  <c r="CB96" i="29" s="1"/>
  <c r="I96" i="29"/>
  <c r="BZ96" i="29" s="1"/>
  <c r="AX95" i="29"/>
  <c r="AW95" i="29"/>
  <c r="AU95" i="29"/>
  <c r="AR95" i="29"/>
  <c r="AV95" i="29" s="1"/>
  <c r="N95" i="29"/>
  <c r="CE95" i="29" s="1"/>
  <c r="M95" i="29"/>
  <c r="CD95" i="29" s="1"/>
  <c r="L95" i="29"/>
  <c r="CC95" i="29" s="1"/>
  <c r="K95" i="29"/>
  <c r="CB95" i="29" s="1"/>
  <c r="I95" i="29"/>
  <c r="BZ95" i="29" s="1"/>
  <c r="AX94" i="29"/>
  <c r="AW94" i="29"/>
  <c r="AU94" i="29"/>
  <c r="AR94" i="29"/>
  <c r="AV94" i="29" s="1"/>
  <c r="N94" i="29"/>
  <c r="CE94" i="29" s="1"/>
  <c r="M94" i="29"/>
  <c r="CD94" i="29" s="1"/>
  <c r="L94" i="29"/>
  <c r="CC94" i="29" s="1"/>
  <c r="K94" i="29"/>
  <c r="CB94" i="29" s="1"/>
  <c r="I94" i="29"/>
  <c r="BZ94" i="29" s="1"/>
  <c r="AX93" i="29"/>
  <c r="AW93" i="29"/>
  <c r="AU93" i="29"/>
  <c r="AR93" i="29"/>
  <c r="AV93" i="29" s="1"/>
  <c r="N93" i="29"/>
  <c r="CE93" i="29" s="1"/>
  <c r="M93" i="29"/>
  <c r="CD93" i="29" s="1"/>
  <c r="L93" i="29"/>
  <c r="CC93" i="29" s="1"/>
  <c r="K93" i="29"/>
  <c r="CB93" i="29" s="1"/>
  <c r="I93" i="29"/>
  <c r="BZ93" i="29" s="1"/>
  <c r="AX92" i="29"/>
  <c r="AW92" i="29"/>
  <c r="AU92" i="29"/>
  <c r="AR92" i="29"/>
  <c r="AV92" i="29" s="1"/>
  <c r="N92" i="29"/>
  <c r="CE92" i="29" s="1"/>
  <c r="M92" i="29"/>
  <c r="CD92" i="29" s="1"/>
  <c r="L92" i="29"/>
  <c r="CC92" i="29" s="1"/>
  <c r="K92" i="29"/>
  <c r="CB92" i="29" s="1"/>
  <c r="I92" i="29"/>
  <c r="BZ92" i="29" s="1"/>
  <c r="AX91" i="29"/>
  <c r="AW91" i="29"/>
  <c r="AU91" i="29"/>
  <c r="AR91" i="29"/>
  <c r="AV91" i="29" s="1"/>
  <c r="N91" i="29"/>
  <c r="CE91" i="29" s="1"/>
  <c r="M91" i="29"/>
  <c r="CD91" i="29" s="1"/>
  <c r="L91" i="29"/>
  <c r="CC91" i="29" s="1"/>
  <c r="K91" i="29"/>
  <c r="CB91" i="29" s="1"/>
  <c r="I91" i="29"/>
  <c r="BZ91" i="29" s="1"/>
  <c r="AX90" i="29"/>
  <c r="AW90" i="29"/>
  <c r="AU90" i="29"/>
  <c r="AR90" i="29"/>
  <c r="AV90" i="29" s="1"/>
  <c r="N90" i="29"/>
  <c r="CE90" i="29" s="1"/>
  <c r="M90" i="29"/>
  <c r="CD90" i="29" s="1"/>
  <c r="L90" i="29"/>
  <c r="CC90" i="29" s="1"/>
  <c r="K90" i="29"/>
  <c r="CB90" i="29" s="1"/>
  <c r="I90" i="29"/>
  <c r="BZ90" i="29" s="1"/>
  <c r="AX89" i="29"/>
  <c r="AW89" i="29"/>
  <c r="AU89" i="29"/>
  <c r="AR89" i="29"/>
  <c r="AV89" i="29" s="1"/>
  <c r="N89" i="29"/>
  <c r="CE89" i="29" s="1"/>
  <c r="M89" i="29"/>
  <c r="CD89" i="29" s="1"/>
  <c r="L89" i="29"/>
  <c r="CC89" i="29" s="1"/>
  <c r="K89" i="29"/>
  <c r="CB89" i="29" s="1"/>
  <c r="I89" i="29"/>
  <c r="BZ89" i="29" s="1"/>
  <c r="AX88" i="29"/>
  <c r="AW88" i="29"/>
  <c r="AU88" i="29"/>
  <c r="AR88" i="29"/>
  <c r="AV88" i="29" s="1"/>
  <c r="N88" i="29"/>
  <c r="CE88" i="29" s="1"/>
  <c r="M88" i="29"/>
  <c r="CD88" i="29" s="1"/>
  <c r="L88" i="29"/>
  <c r="CC88" i="29" s="1"/>
  <c r="K88" i="29"/>
  <c r="CB88" i="29" s="1"/>
  <c r="I88" i="29"/>
  <c r="BZ88" i="29" s="1"/>
  <c r="AX87" i="29"/>
  <c r="AW87" i="29"/>
  <c r="AU87" i="29"/>
  <c r="AR87" i="29"/>
  <c r="AV87" i="29" s="1"/>
  <c r="N87" i="29"/>
  <c r="CE87" i="29" s="1"/>
  <c r="M87" i="29"/>
  <c r="CD87" i="29" s="1"/>
  <c r="L87" i="29"/>
  <c r="CC87" i="29" s="1"/>
  <c r="K87" i="29"/>
  <c r="CB87" i="29" s="1"/>
  <c r="I87" i="29"/>
  <c r="BZ87" i="29" s="1"/>
  <c r="AX86" i="29"/>
  <c r="AW86" i="29"/>
  <c r="AU86" i="29"/>
  <c r="AR86" i="29"/>
  <c r="AV86" i="29" s="1"/>
  <c r="N86" i="29"/>
  <c r="CE86" i="29" s="1"/>
  <c r="M86" i="29"/>
  <c r="CD86" i="29" s="1"/>
  <c r="L86" i="29"/>
  <c r="CC86" i="29" s="1"/>
  <c r="K86" i="29"/>
  <c r="CB86" i="29" s="1"/>
  <c r="I86" i="29"/>
  <c r="BZ86" i="29" s="1"/>
  <c r="AX85" i="29"/>
  <c r="AW85" i="29"/>
  <c r="AU85" i="29"/>
  <c r="AR85" i="29"/>
  <c r="AV85" i="29" s="1"/>
  <c r="N85" i="29"/>
  <c r="CE85" i="29" s="1"/>
  <c r="M85" i="29"/>
  <c r="CD85" i="29" s="1"/>
  <c r="L85" i="29"/>
  <c r="CC85" i="29" s="1"/>
  <c r="K85" i="29"/>
  <c r="CB85" i="29" s="1"/>
  <c r="I85" i="29"/>
  <c r="BZ85" i="29" s="1"/>
  <c r="AX84" i="29"/>
  <c r="AW84" i="29"/>
  <c r="AU84" i="29"/>
  <c r="AR84" i="29"/>
  <c r="AV84" i="29" s="1"/>
  <c r="N84" i="29"/>
  <c r="CE84" i="29" s="1"/>
  <c r="M84" i="29"/>
  <c r="CD84" i="29" s="1"/>
  <c r="L84" i="29"/>
  <c r="CC84" i="29" s="1"/>
  <c r="K84" i="29"/>
  <c r="CB84" i="29" s="1"/>
  <c r="I84" i="29"/>
  <c r="BZ84" i="29" s="1"/>
  <c r="AX83" i="29"/>
  <c r="AW83" i="29"/>
  <c r="AU83" i="29"/>
  <c r="AR83" i="29"/>
  <c r="AV83" i="29" s="1"/>
  <c r="N83" i="29"/>
  <c r="CE83" i="29" s="1"/>
  <c r="M83" i="29"/>
  <c r="CD83" i="29" s="1"/>
  <c r="L83" i="29"/>
  <c r="CC83" i="29" s="1"/>
  <c r="K83" i="29"/>
  <c r="CB83" i="29" s="1"/>
  <c r="I83" i="29"/>
  <c r="BZ83" i="29" s="1"/>
  <c r="AX82" i="29"/>
  <c r="AW82" i="29"/>
  <c r="AU82" i="29"/>
  <c r="AR82" i="29"/>
  <c r="AV82" i="29" s="1"/>
  <c r="N82" i="29"/>
  <c r="CE82" i="29" s="1"/>
  <c r="M82" i="29"/>
  <c r="CD82" i="29" s="1"/>
  <c r="L82" i="29"/>
  <c r="CC82" i="29" s="1"/>
  <c r="K82" i="29"/>
  <c r="CB82" i="29" s="1"/>
  <c r="I82" i="29"/>
  <c r="BZ82" i="29" s="1"/>
  <c r="AX81" i="29"/>
  <c r="AW81" i="29"/>
  <c r="AU81" i="29"/>
  <c r="AR81" i="29"/>
  <c r="AV81" i="29" s="1"/>
  <c r="N81" i="29"/>
  <c r="CE81" i="29" s="1"/>
  <c r="M81" i="29"/>
  <c r="CD81" i="29" s="1"/>
  <c r="L81" i="29"/>
  <c r="CC81" i="29" s="1"/>
  <c r="K81" i="29"/>
  <c r="CB81" i="29" s="1"/>
  <c r="I81" i="29"/>
  <c r="BZ81" i="29" s="1"/>
  <c r="AX80" i="29"/>
  <c r="AW80" i="29"/>
  <c r="AU80" i="29"/>
  <c r="AR80" i="29"/>
  <c r="AV80" i="29" s="1"/>
  <c r="N80" i="29"/>
  <c r="CE80" i="29" s="1"/>
  <c r="M80" i="29"/>
  <c r="CD80" i="29" s="1"/>
  <c r="L80" i="29"/>
  <c r="CC80" i="29" s="1"/>
  <c r="K80" i="29"/>
  <c r="CB80" i="29" s="1"/>
  <c r="I80" i="29"/>
  <c r="BZ80" i="29" s="1"/>
  <c r="AX79" i="29"/>
  <c r="AW79" i="29"/>
  <c r="AU79" i="29"/>
  <c r="AR79" i="29"/>
  <c r="AV79" i="29" s="1"/>
  <c r="N79" i="29"/>
  <c r="CE79" i="29" s="1"/>
  <c r="M79" i="29"/>
  <c r="CD79" i="29" s="1"/>
  <c r="L79" i="29"/>
  <c r="CC79" i="29" s="1"/>
  <c r="K79" i="29"/>
  <c r="CB79" i="29" s="1"/>
  <c r="I79" i="29"/>
  <c r="BZ79" i="29" s="1"/>
  <c r="AX78" i="29"/>
  <c r="AW78" i="29"/>
  <c r="AU78" i="29"/>
  <c r="AR78" i="29"/>
  <c r="AV78" i="29" s="1"/>
  <c r="N78" i="29"/>
  <c r="CE78" i="29" s="1"/>
  <c r="M78" i="29"/>
  <c r="CD78" i="29" s="1"/>
  <c r="L78" i="29"/>
  <c r="CC78" i="29" s="1"/>
  <c r="K78" i="29"/>
  <c r="CB78" i="29" s="1"/>
  <c r="I78" i="29"/>
  <c r="BZ78" i="29" s="1"/>
  <c r="AX77" i="29"/>
  <c r="AW77" i="29"/>
  <c r="AU77" i="29"/>
  <c r="AR77" i="29"/>
  <c r="AV77" i="29" s="1"/>
  <c r="N77" i="29"/>
  <c r="M77" i="29"/>
  <c r="CD77" i="29" s="1"/>
  <c r="L77" i="29"/>
  <c r="CC77" i="29" s="1"/>
  <c r="K77" i="29"/>
  <c r="CB77" i="29" s="1"/>
  <c r="I77" i="29"/>
  <c r="BZ77" i="29" s="1"/>
  <c r="AX76" i="29"/>
  <c r="AW76" i="29"/>
  <c r="AU76" i="29"/>
  <c r="AR76" i="29"/>
  <c r="AV76" i="29" s="1"/>
  <c r="N76" i="29"/>
  <c r="CE76" i="29" s="1"/>
  <c r="M76" i="29"/>
  <c r="CD76" i="29" s="1"/>
  <c r="L76" i="29"/>
  <c r="CC76" i="29" s="1"/>
  <c r="K76" i="29"/>
  <c r="CB76" i="29" s="1"/>
  <c r="I76" i="29"/>
  <c r="BZ76" i="29" s="1"/>
  <c r="AX75" i="29"/>
  <c r="AW75" i="29"/>
  <c r="AU75" i="29"/>
  <c r="AR75" i="29"/>
  <c r="AV75" i="29" s="1"/>
  <c r="N75" i="29"/>
  <c r="CE75" i="29" s="1"/>
  <c r="M75" i="29"/>
  <c r="CD75" i="29" s="1"/>
  <c r="L75" i="29"/>
  <c r="CC75" i="29" s="1"/>
  <c r="K75" i="29"/>
  <c r="CB75" i="29" s="1"/>
  <c r="I75" i="29"/>
  <c r="BZ75" i="29" s="1"/>
  <c r="AX74" i="29"/>
  <c r="AW74" i="29"/>
  <c r="AU74" i="29"/>
  <c r="AR74" i="29"/>
  <c r="AV74" i="29" s="1"/>
  <c r="N74" i="29"/>
  <c r="CE74" i="29" s="1"/>
  <c r="M74" i="29"/>
  <c r="CD74" i="29" s="1"/>
  <c r="L74" i="29"/>
  <c r="CC74" i="29" s="1"/>
  <c r="K74" i="29"/>
  <c r="CB74" i="29" s="1"/>
  <c r="I74" i="29"/>
  <c r="BZ74" i="29" s="1"/>
  <c r="AX73" i="29"/>
  <c r="AW73" i="29"/>
  <c r="AU73" i="29"/>
  <c r="AR73" i="29"/>
  <c r="AV73" i="29" s="1"/>
  <c r="N73" i="29"/>
  <c r="CE73" i="29" s="1"/>
  <c r="M73" i="29"/>
  <c r="CD73" i="29" s="1"/>
  <c r="L73" i="29"/>
  <c r="CC73" i="29" s="1"/>
  <c r="K73" i="29"/>
  <c r="CB73" i="29" s="1"/>
  <c r="I73" i="29"/>
  <c r="BZ73" i="29" s="1"/>
  <c r="AX72" i="29"/>
  <c r="AW72" i="29"/>
  <c r="AU72" i="29"/>
  <c r="AR72" i="29"/>
  <c r="AV72" i="29" s="1"/>
  <c r="N72" i="29"/>
  <c r="CE72" i="29" s="1"/>
  <c r="M72" i="29"/>
  <c r="CD72" i="29" s="1"/>
  <c r="L72" i="29"/>
  <c r="CC72" i="29" s="1"/>
  <c r="K72" i="29"/>
  <c r="CB72" i="29" s="1"/>
  <c r="I72" i="29"/>
  <c r="AX71" i="29"/>
  <c r="AW71" i="29"/>
  <c r="AU71" i="29"/>
  <c r="AR71" i="29"/>
  <c r="AV71" i="29" s="1"/>
  <c r="N71" i="29"/>
  <c r="CE71" i="29" s="1"/>
  <c r="M71" i="29"/>
  <c r="CD71" i="29" s="1"/>
  <c r="L71" i="29"/>
  <c r="CC71" i="29" s="1"/>
  <c r="K71" i="29"/>
  <c r="CB71" i="29" s="1"/>
  <c r="I71" i="29"/>
  <c r="BZ71" i="29" s="1"/>
  <c r="AX70" i="29"/>
  <c r="AW70" i="29"/>
  <c r="AU70" i="29"/>
  <c r="AR70" i="29"/>
  <c r="AV70" i="29" s="1"/>
  <c r="N70" i="29"/>
  <c r="CE70" i="29" s="1"/>
  <c r="M70" i="29"/>
  <c r="CD70" i="29" s="1"/>
  <c r="L70" i="29"/>
  <c r="CC70" i="29" s="1"/>
  <c r="K70" i="29"/>
  <c r="CB70" i="29" s="1"/>
  <c r="I70" i="29"/>
  <c r="BZ70" i="29" s="1"/>
  <c r="AX69" i="29"/>
  <c r="AW69" i="29"/>
  <c r="AU69" i="29"/>
  <c r="AR69" i="29"/>
  <c r="AV69" i="29" s="1"/>
  <c r="N69" i="29"/>
  <c r="CE69" i="29" s="1"/>
  <c r="M69" i="29"/>
  <c r="CD69" i="29" s="1"/>
  <c r="L69" i="29"/>
  <c r="CC69" i="29" s="1"/>
  <c r="K69" i="29"/>
  <c r="CB69" i="29" s="1"/>
  <c r="I69" i="29"/>
  <c r="BZ69" i="29" s="1"/>
  <c r="AX68" i="29"/>
  <c r="AW68" i="29"/>
  <c r="AU68" i="29"/>
  <c r="AR68" i="29"/>
  <c r="AV68" i="29" s="1"/>
  <c r="N68" i="29"/>
  <c r="CE68" i="29" s="1"/>
  <c r="M68" i="29"/>
  <c r="CD68" i="29" s="1"/>
  <c r="L68" i="29"/>
  <c r="CC68" i="29" s="1"/>
  <c r="K68" i="29"/>
  <c r="CB68" i="29" s="1"/>
  <c r="I68" i="29"/>
  <c r="BZ68" i="29" s="1"/>
  <c r="AX67" i="29"/>
  <c r="AW67" i="29"/>
  <c r="AU67" i="29"/>
  <c r="AR67" i="29"/>
  <c r="AV67" i="29" s="1"/>
  <c r="N67" i="29"/>
  <c r="CE67" i="29" s="1"/>
  <c r="M67" i="29"/>
  <c r="CD67" i="29" s="1"/>
  <c r="L67" i="29"/>
  <c r="CC67" i="29" s="1"/>
  <c r="K67" i="29"/>
  <c r="CB67" i="29" s="1"/>
  <c r="I67" i="29"/>
  <c r="BZ67" i="29" s="1"/>
  <c r="AX66" i="29"/>
  <c r="AW66" i="29"/>
  <c r="AU66" i="29"/>
  <c r="AR66" i="29"/>
  <c r="AV66" i="29" s="1"/>
  <c r="N66" i="29"/>
  <c r="CE66" i="29" s="1"/>
  <c r="M66" i="29"/>
  <c r="CD66" i="29" s="1"/>
  <c r="L66" i="29"/>
  <c r="CC66" i="29" s="1"/>
  <c r="K66" i="29"/>
  <c r="CB66" i="29" s="1"/>
  <c r="I66" i="29"/>
  <c r="BZ66" i="29" s="1"/>
  <c r="AX65" i="29"/>
  <c r="AW65" i="29"/>
  <c r="AU65" i="29"/>
  <c r="AR65" i="29"/>
  <c r="AV65" i="29" s="1"/>
  <c r="N65" i="29"/>
  <c r="CE65" i="29" s="1"/>
  <c r="M65" i="29"/>
  <c r="CD65" i="29" s="1"/>
  <c r="L65" i="29"/>
  <c r="CC65" i="29" s="1"/>
  <c r="K65" i="29"/>
  <c r="CB65" i="29" s="1"/>
  <c r="I65" i="29"/>
  <c r="BZ65" i="29" s="1"/>
  <c r="AX64" i="29"/>
  <c r="AW64" i="29"/>
  <c r="AV64" i="29"/>
  <c r="AU64" i="29"/>
  <c r="AR64" i="29"/>
  <c r="N64" i="29"/>
  <c r="CE64" i="29" s="1"/>
  <c r="M64" i="29"/>
  <c r="CD64" i="29" s="1"/>
  <c r="L64" i="29"/>
  <c r="CC64" i="29" s="1"/>
  <c r="K64" i="29"/>
  <c r="CB64" i="29" s="1"/>
  <c r="I64" i="29"/>
  <c r="BZ64" i="29" s="1"/>
  <c r="AX63" i="29"/>
  <c r="AW63" i="29"/>
  <c r="AU63" i="29"/>
  <c r="AR63" i="29"/>
  <c r="AV63" i="29" s="1"/>
  <c r="N63" i="29"/>
  <c r="CE63" i="29" s="1"/>
  <c r="M63" i="29"/>
  <c r="CD63" i="29" s="1"/>
  <c r="L63" i="29"/>
  <c r="CC63" i="29" s="1"/>
  <c r="K63" i="29"/>
  <c r="CB63" i="29" s="1"/>
  <c r="I63" i="29"/>
  <c r="BZ63" i="29" s="1"/>
  <c r="AX62" i="29"/>
  <c r="AW62" i="29"/>
  <c r="AU62" i="29"/>
  <c r="AR62" i="29"/>
  <c r="AV62" i="29" s="1"/>
  <c r="N62" i="29"/>
  <c r="M62" i="29"/>
  <c r="CD62" i="29" s="1"/>
  <c r="L62" i="29"/>
  <c r="CC62" i="29" s="1"/>
  <c r="K62" i="29"/>
  <c r="CB62" i="29" s="1"/>
  <c r="I62" i="29"/>
  <c r="BZ62" i="29" s="1"/>
  <c r="AX61" i="29"/>
  <c r="AW61" i="29"/>
  <c r="AU61" i="29"/>
  <c r="AR61" i="29"/>
  <c r="AV61" i="29" s="1"/>
  <c r="N61" i="29"/>
  <c r="CE61" i="29" s="1"/>
  <c r="M61" i="29"/>
  <c r="CD61" i="29" s="1"/>
  <c r="L61" i="29"/>
  <c r="CC61" i="29" s="1"/>
  <c r="K61" i="29"/>
  <c r="CB61" i="29" s="1"/>
  <c r="I61" i="29"/>
  <c r="BZ61" i="29" s="1"/>
  <c r="AX60" i="29"/>
  <c r="AW60" i="29"/>
  <c r="AU60" i="29"/>
  <c r="AR60" i="29"/>
  <c r="AV60" i="29" s="1"/>
  <c r="N60" i="29"/>
  <c r="CE60" i="29" s="1"/>
  <c r="M60" i="29"/>
  <c r="CD60" i="29" s="1"/>
  <c r="L60" i="29"/>
  <c r="CC60" i="29" s="1"/>
  <c r="K60" i="29"/>
  <c r="CB60" i="29" s="1"/>
  <c r="I60" i="29"/>
  <c r="BZ60" i="29" s="1"/>
  <c r="AX59" i="29"/>
  <c r="AW59" i="29"/>
  <c r="AU59" i="29"/>
  <c r="AR59" i="29"/>
  <c r="AV59" i="29" s="1"/>
  <c r="N59" i="29"/>
  <c r="CE59" i="29" s="1"/>
  <c r="M59" i="29"/>
  <c r="CD59" i="29" s="1"/>
  <c r="L59" i="29"/>
  <c r="CC59" i="29" s="1"/>
  <c r="K59" i="29"/>
  <c r="CB59" i="29" s="1"/>
  <c r="I59" i="29"/>
  <c r="BZ59" i="29" s="1"/>
  <c r="AX58" i="29"/>
  <c r="AW58" i="29"/>
  <c r="AU58" i="29"/>
  <c r="AR58" i="29"/>
  <c r="AV58" i="29" s="1"/>
  <c r="N58" i="29"/>
  <c r="CE58" i="29" s="1"/>
  <c r="M58" i="29"/>
  <c r="CD58" i="29" s="1"/>
  <c r="L58" i="29"/>
  <c r="CC58" i="29" s="1"/>
  <c r="K58" i="29"/>
  <c r="CB58" i="29" s="1"/>
  <c r="I58" i="29"/>
  <c r="BZ58" i="29" s="1"/>
  <c r="AX57" i="29"/>
  <c r="AW57" i="29"/>
  <c r="AU57" i="29"/>
  <c r="AR57" i="29"/>
  <c r="AV57" i="29" s="1"/>
  <c r="N57" i="29"/>
  <c r="CE57" i="29" s="1"/>
  <c r="M57" i="29"/>
  <c r="CD57" i="29" s="1"/>
  <c r="L57" i="29"/>
  <c r="CC57" i="29" s="1"/>
  <c r="K57" i="29"/>
  <c r="CB57" i="29" s="1"/>
  <c r="I57" i="29"/>
  <c r="BZ57" i="29" s="1"/>
  <c r="AX56" i="29"/>
  <c r="AW56" i="29"/>
  <c r="AU56" i="29"/>
  <c r="AR56" i="29"/>
  <c r="AV56" i="29" s="1"/>
  <c r="N56" i="29"/>
  <c r="CE56" i="29" s="1"/>
  <c r="M56" i="29"/>
  <c r="CD56" i="29" s="1"/>
  <c r="L56" i="29"/>
  <c r="CC56" i="29" s="1"/>
  <c r="K56" i="29"/>
  <c r="CB56" i="29" s="1"/>
  <c r="I56" i="29"/>
  <c r="BZ56" i="29" s="1"/>
  <c r="AX55" i="29"/>
  <c r="AW55" i="29"/>
  <c r="AU55" i="29"/>
  <c r="AR55" i="29"/>
  <c r="AV55" i="29" s="1"/>
  <c r="N55" i="29"/>
  <c r="CE55" i="29" s="1"/>
  <c r="M55" i="29"/>
  <c r="CD55" i="29" s="1"/>
  <c r="L55" i="29"/>
  <c r="CC55" i="29" s="1"/>
  <c r="K55" i="29"/>
  <c r="CB55" i="29" s="1"/>
  <c r="I55" i="29"/>
  <c r="BZ55" i="29" s="1"/>
  <c r="AX54" i="29"/>
  <c r="AW54" i="29"/>
  <c r="AU54" i="29"/>
  <c r="AR54" i="29"/>
  <c r="AV54" i="29" s="1"/>
  <c r="N54" i="29"/>
  <c r="CE54" i="29" s="1"/>
  <c r="M54" i="29"/>
  <c r="CD54" i="29" s="1"/>
  <c r="L54" i="29"/>
  <c r="CC54" i="29" s="1"/>
  <c r="K54" i="29"/>
  <c r="CB54" i="29" s="1"/>
  <c r="I54" i="29"/>
  <c r="BZ54" i="29" s="1"/>
  <c r="AX53" i="29"/>
  <c r="AW53" i="29"/>
  <c r="AU53" i="29"/>
  <c r="AR53" i="29"/>
  <c r="AV53" i="29" s="1"/>
  <c r="N53" i="29"/>
  <c r="CE53" i="29" s="1"/>
  <c r="M53" i="29"/>
  <c r="CD53" i="29" s="1"/>
  <c r="L53" i="29"/>
  <c r="CC53" i="29" s="1"/>
  <c r="K53" i="29"/>
  <c r="CB53" i="29" s="1"/>
  <c r="I53" i="29"/>
  <c r="BZ53" i="29" s="1"/>
  <c r="AX52" i="29"/>
  <c r="AW52" i="29"/>
  <c r="AU52" i="29"/>
  <c r="AR52" i="29"/>
  <c r="AV52" i="29" s="1"/>
  <c r="N52" i="29"/>
  <c r="CE52" i="29" s="1"/>
  <c r="M52" i="29"/>
  <c r="CD52" i="29" s="1"/>
  <c r="L52" i="29"/>
  <c r="CC52" i="29" s="1"/>
  <c r="K52" i="29"/>
  <c r="CB52" i="29" s="1"/>
  <c r="I52" i="29"/>
  <c r="BZ52" i="29" s="1"/>
  <c r="AX51" i="29"/>
  <c r="AW51" i="29"/>
  <c r="AU51" i="29"/>
  <c r="AR51" i="29"/>
  <c r="AV51" i="29" s="1"/>
  <c r="N51" i="29"/>
  <c r="CE51" i="29" s="1"/>
  <c r="M51" i="29"/>
  <c r="CD51" i="29" s="1"/>
  <c r="L51" i="29"/>
  <c r="CC51" i="29" s="1"/>
  <c r="K51" i="29"/>
  <c r="CB51" i="29" s="1"/>
  <c r="I51" i="29"/>
  <c r="BZ51" i="29" s="1"/>
  <c r="AX50" i="29"/>
  <c r="AW50" i="29"/>
  <c r="AU50" i="29"/>
  <c r="AR50" i="29"/>
  <c r="AV50" i="29" s="1"/>
  <c r="N50" i="29"/>
  <c r="CE50" i="29" s="1"/>
  <c r="M50" i="29"/>
  <c r="CD50" i="29" s="1"/>
  <c r="L50" i="29"/>
  <c r="CC50" i="29" s="1"/>
  <c r="K50" i="29"/>
  <c r="CB50" i="29" s="1"/>
  <c r="I50" i="29"/>
  <c r="BZ50" i="29" s="1"/>
  <c r="AX49" i="29"/>
  <c r="AW49" i="29"/>
  <c r="AU49" i="29"/>
  <c r="AR49" i="29"/>
  <c r="AV49" i="29" s="1"/>
  <c r="N49" i="29"/>
  <c r="CE49" i="29" s="1"/>
  <c r="M49" i="29"/>
  <c r="CD49" i="29" s="1"/>
  <c r="L49" i="29"/>
  <c r="CC49" i="29" s="1"/>
  <c r="K49" i="29"/>
  <c r="CB49" i="29" s="1"/>
  <c r="I49" i="29"/>
  <c r="BZ49" i="29" s="1"/>
  <c r="AX48" i="29"/>
  <c r="AW48" i="29"/>
  <c r="AU48" i="29"/>
  <c r="AR48" i="29"/>
  <c r="AV48" i="29" s="1"/>
  <c r="N48" i="29"/>
  <c r="CE48" i="29" s="1"/>
  <c r="M48" i="29"/>
  <c r="CD48" i="29" s="1"/>
  <c r="L48" i="29"/>
  <c r="CC48" i="29" s="1"/>
  <c r="K48" i="29"/>
  <c r="CB48" i="29" s="1"/>
  <c r="I48" i="29"/>
  <c r="BZ48" i="29" s="1"/>
  <c r="AX47" i="29"/>
  <c r="AW47" i="29"/>
  <c r="AU47" i="29"/>
  <c r="AR47" i="29"/>
  <c r="AV47" i="29" s="1"/>
  <c r="N47" i="29"/>
  <c r="CE47" i="29" s="1"/>
  <c r="M47" i="29"/>
  <c r="CD47" i="29" s="1"/>
  <c r="L47" i="29"/>
  <c r="CC47" i="29" s="1"/>
  <c r="K47" i="29"/>
  <c r="CB47" i="29" s="1"/>
  <c r="I47" i="29"/>
  <c r="BZ47" i="29" s="1"/>
  <c r="AX46" i="29"/>
  <c r="AW46" i="29"/>
  <c r="AU46" i="29"/>
  <c r="AR46" i="29"/>
  <c r="AV46" i="29" s="1"/>
  <c r="N46" i="29"/>
  <c r="CE46" i="29" s="1"/>
  <c r="M46" i="29"/>
  <c r="CD46" i="29" s="1"/>
  <c r="L46" i="29"/>
  <c r="CC46" i="29" s="1"/>
  <c r="K46" i="29"/>
  <c r="CB46" i="29" s="1"/>
  <c r="I46" i="29"/>
  <c r="BZ46" i="29" s="1"/>
  <c r="AX45" i="29"/>
  <c r="AW45" i="29"/>
  <c r="AU45" i="29"/>
  <c r="AR45" i="29"/>
  <c r="AV45" i="29" s="1"/>
  <c r="N45" i="29"/>
  <c r="CE45" i="29" s="1"/>
  <c r="M45" i="29"/>
  <c r="CD45" i="29" s="1"/>
  <c r="L45" i="29"/>
  <c r="CC45" i="29" s="1"/>
  <c r="K45" i="29"/>
  <c r="CB45" i="29" s="1"/>
  <c r="I45" i="29"/>
  <c r="BZ45" i="29" s="1"/>
  <c r="AX44" i="29"/>
  <c r="AW44" i="29"/>
  <c r="AU44" i="29"/>
  <c r="AR44" i="29"/>
  <c r="AV44" i="29" s="1"/>
  <c r="N44" i="29"/>
  <c r="CE44" i="29" s="1"/>
  <c r="M44" i="29"/>
  <c r="CD44" i="29" s="1"/>
  <c r="L44" i="29"/>
  <c r="CC44" i="29" s="1"/>
  <c r="K44" i="29"/>
  <c r="CB44" i="29" s="1"/>
  <c r="I44" i="29"/>
  <c r="BZ44" i="29" s="1"/>
  <c r="AX43" i="29"/>
  <c r="AW43" i="29"/>
  <c r="AU43" i="29"/>
  <c r="AR43" i="29"/>
  <c r="AV43" i="29" s="1"/>
  <c r="N43" i="29"/>
  <c r="CE43" i="29" s="1"/>
  <c r="M43" i="29"/>
  <c r="CD43" i="29" s="1"/>
  <c r="L43" i="29"/>
  <c r="CC43" i="29" s="1"/>
  <c r="K43" i="29"/>
  <c r="CB43" i="29" s="1"/>
  <c r="I43" i="29"/>
  <c r="BZ43" i="29" s="1"/>
  <c r="AX42" i="29"/>
  <c r="AW42" i="29"/>
  <c r="AU42" i="29"/>
  <c r="AR42" i="29"/>
  <c r="AV42" i="29" s="1"/>
  <c r="N42" i="29"/>
  <c r="CE42" i="29" s="1"/>
  <c r="M42" i="29"/>
  <c r="CD42" i="29" s="1"/>
  <c r="L42" i="29"/>
  <c r="CC42" i="29" s="1"/>
  <c r="K42" i="29"/>
  <c r="CB42" i="29" s="1"/>
  <c r="I42" i="29"/>
  <c r="BZ42" i="29" s="1"/>
  <c r="AX41" i="29"/>
  <c r="AW41" i="29"/>
  <c r="AU41" i="29"/>
  <c r="AR41" i="29"/>
  <c r="AV41" i="29" s="1"/>
  <c r="N41" i="29"/>
  <c r="CE41" i="29" s="1"/>
  <c r="M41" i="29"/>
  <c r="CD41" i="29" s="1"/>
  <c r="L41" i="29"/>
  <c r="CC41" i="29" s="1"/>
  <c r="K41" i="29"/>
  <c r="CB41" i="29" s="1"/>
  <c r="I41" i="29"/>
  <c r="BZ41" i="29" s="1"/>
  <c r="AX40" i="29"/>
  <c r="AW40" i="29"/>
  <c r="AU40" i="29"/>
  <c r="AR40" i="29"/>
  <c r="AV40" i="29" s="1"/>
  <c r="N40" i="29"/>
  <c r="CE40" i="29" s="1"/>
  <c r="M40" i="29"/>
  <c r="CD40" i="29" s="1"/>
  <c r="L40" i="29"/>
  <c r="CC40" i="29" s="1"/>
  <c r="K40" i="29"/>
  <c r="CB40" i="29" s="1"/>
  <c r="I40" i="29"/>
  <c r="BZ40" i="29" s="1"/>
  <c r="AX39" i="29"/>
  <c r="AW39" i="29"/>
  <c r="AU39" i="29"/>
  <c r="AR39" i="29"/>
  <c r="AV39" i="29" s="1"/>
  <c r="N39" i="29"/>
  <c r="CE39" i="29" s="1"/>
  <c r="M39" i="29"/>
  <c r="CD39" i="29" s="1"/>
  <c r="L39" i="29"/>
  <c r="CC39" i="29" s="1"/>
  <c r="K39" i="29"/>
  <c r="CB39" i="29" s="1"/>
  <c r="I39" i="29"/>
  <c r="BZ39" i="29" s="1"/>
  <c r="AX38" i="29"/>
  <c r="AW38" i="29"/>
  <c r="AU38" i="29"/>
  <c r="AR38" i="29"/>
  <c r="AV38" i="29" s="1"/>
  <c r="N38" i="29"/>
  <c r="CE38" i="29" s="1"/>
  <c r="M38" i="29"/>
  <c r="CD38" i="29" s="1"/>
  <c r="L38" i="29"/>
  <c r="CC38" i="29" s="1"/>
  <c r="K38" i="29"/>
  <c r="CB38" i="29" s="1"/>
  <c r="I38" i="29"/>
  <c r="BZ38" i="29" s="1"/>
  <c r="AX37" i="29"/>
  <c r="AW37" i="29"/>
  <c r="AU37" i="29"/>
  <c r="AR37" i="29"/>
  <c r="AV37" i="29" s="1"/>
  <c r="N37" i="29"/>
  <c r="CE37" i="29" s="1"/>
  <c r="M37" i="29"/>
  <c r="CD37" i="29" s="1"/>
  <c r="L37" i="29"/>
  <c r="CC37" i="29" s="1"/>
  <c r="K37" i="29"/>
  <c r="CB37" i="29" s="1"/>
  <c r="I37" i="29"/>
  <c r="BZ37" i="29" s="1"/>
  <c r="AX36" i="29"/>
  <c r="AW36" i="29"/>
  <c r="AU36" i="29"/>
  <c r="AR36" i="29"/>
  <c r="AV36" i="29" s="1"/>
  <c r="N36" i="29"/>
  <c r="CE36" i="29" s="1"/>
  <c r="M36" i="29"/>
  <c r="CD36" i="29" s="1"/>
  <c r="L36" i="29"/>
  <c r="CC36" i="29" s="1"/>
  <c r="K36" i="29"/>
  <c r="CB36" i="29" s="1"/>
  <c r="I36" i="29"/>
  <c r="BZ36" i="29" s="1"/>
  <c r="AX35" i="29"/>
  <c r="AW35" i="29"/>
  <c r="AU35" i="29"/>
  <c r="AR35" i="29"/>
  <c r="AV35" i="29" s="1"/>
  <c r="N35" i="29"/>
  <c r="CE35" i="29" s="1"/>
  <c r="M35" i="29"/>
  <c r="CD35" i="29" s="1"/>
  <c r="L35" i="29"/>
  <c r="CC35" i="29" s="1"/>
  <c r="K35" i="29"/>
  <c r="CB35" i="29" s="1"/>
  <c r="I35" i="29"/>
  <c r="BZ35" i="29" s="1"/>
  <c r="AX34" i="29"/>
  <c r="AW34" i="29"/>
  <c r="AV34" i="29"/>
  <c r="AU34" i="29"/>
  <c r="AR34" i="29"/>
  <c r="N34" i="29"/>
  <c r="CE34" i="29" s="1"/>
  <c r="M34" i="29"/>
  <c r="CD34" i="29" s="1"/>
  <c r="L34" i="29"/>
  <c r="CC34" i="29" s="1"/>
  <c r="K34" i="29"/>
  <c r="CB34" i="29" s="1"/>
  <c r="I34" i="29"/>
  <c r="BZ34" i="29" s="1"/>
  <c r="AX33" i="29"/>
  <c r="AW33" i="29"/>
  <c r="AU33" i="29"/>
  <c r="AR33" i="29"/>
  <c r="AV33" i="29" s="1"/>
  <c r="N33" i="29"/>
  <c r="CE33" i="29" s="1"/>
  <c r="M33" i="29"/>
  <c r="CD33" i="29" s="1"/>
  <c r="L33" i="29"/>
  <c r="CC33" i="29" s="1"/>
  <c r="K33" i="29"/>
  <c r="CB33" i="29" s="1"/>
  <c r="I33" i="29"/>
  <c r="BZ33" i="29" s="1"/>
  <c r="AX32" i="29"/>
  <c r="AW32" i="29"/>
  <c r="AV32" i="29"/>
  <c r="AU32" i="29"/>
  <c r="AR32" i="29"/>
  <c r="N32" i="29"/>
  <c r="CE32" i="29" s="1"/>
  <c r="M32" i="29"/>
  <c r="CD32" i="29" s="1"/>
  <c r="L32" i="29"/>
  <c r="CC32" i="29" s="1"/>
  <c r="K32" i="29"/>
  <c r="CB32" i="29" s="1"/>
  <c r="I32" i="29"/>
  <c r="BZ32" i="29" s="1"/>
  <c r="AX31" i="29"/>
  <c r="AW31" i="29"/>
  <c r="AU31" i="29"/>
  <c r="AR31" i="29"/>
  <c r="AV31" i="29" s="1"/>
  <c r="N31" i="29"/>
  <c r="CE31" i="29" s="1"/>
  <c r="M31" i="29"/>
  <c r="CD31" i="29" s="1"/>
  <c r="L31" i="29"/>
  <c r="CC31" i="29" s="1"/>
  <c r="K31" i="29"/>
  <c r="CB31" i="29" s="1"/>
  <c r="I31" i="29"/>
  <c r="BZ31" i="29" s="1"/>
  <c r="AX30" i="29"/>
  <c r="AW30" i="29"/>
  <c r="AU30" i="29"/>
  <c r="AR30" i="29"/>
  <c r="AV30" i="29" s="1"/>
  <c r="N30" i="29"/>
  <c r="CE30" i="29" s="1"/>
  <c r="M30" i="29"/>
  <c r="CD30" i="29" s="1"/>
  <c r="L30" i="29"/>
  <c r="CC30" i="29" s="1"/>
  <c r="K30" i="29"/>
  <c r="CB30" i="29" s="1"/>
  <c r="I30" i="29"/>
  <c r="BZ30" i="29" s="1"/>
  <c r="AX29" i="29"/>
  <c r="AW29" i="29"/>
  <c r="AU29" i="29"/>
  <c r="AR29" i="29"/>
  <c r="AV29" i="29" s="1"/>
  <c r="N29" i="29"/>
  <c r="CE29" i="29" s="1"/>
  <c r="M29" i="29"/>
  <c r="CD29" i="29" s="1"/>
  <c r="L29" i="29"/>
  <c r="CC29" i="29" s="1"/>
  <c r="K29" i="29"/>
  <c r="CB29" i="29" s="1"/>
  <c r="I29" i="29"/>
  <c r="BZ29" i="29" s="1"/>
  <c r="AX28" i="29"/>
  <c r="AW28" i="29"/>
  <c r="AU28" i="29"/>
  <c r="AR28" i="29"/>
  <c r="AV28" i="29" s="1"/>
  <c r="N28" i="29"/>
  <c r="CE28" i="29" s="1"/>
  <c r="M28" i="29"/>
  <c r="CD28" i="29" s="1"/>
  <c r="L28" i="29"/>
  <c r="CC28" i="29" s="1"/>
  <c r="K28" i="29"/>
  <c r="CB28" i="29" s="1"/>
  <c r="I28" i="29"/>
  <c r="BZ28" i="29" s="1"/>
  <c r="AX27" i="29"/>
  <c r="AW27" i="29"/>
  <c r="AU27" i="29"/>
  <c r="AR27" i="29"/>
  <c r="AV27" i="29" s="1"/>
  <c r="N27" i="29"/>
  <c r="CE27" i="29" s="1"/>
  <c r="M27" i="29"/>
  <c r="CD27" i="29" s="1"/>
  <c r="L27" i="29"/>
  <c r="CC27" i="29" s="1"/>
  <c r="K27" i="29"/>
  <c r="CB27" i="29" s="1"/>
  <c r="I27" i="29"/>
  <c r="BZ27" i="29" s="1"/>
  <c r="AX26" i="29"/>
  <c r="AW26" i="29"/>
  <c r="AU26" i="29"/>
  <c r="AR26" i="29"/>
  <c r="AV26" i="29" s="1"/>
  <c r="N26" i="29"/>
  <c r="CE26" i="29" s="1"/>
  <c r="M26" i="29"/>
  <c r="CD26" i="29" s="1"/>
  <c r="L26" i="29"/>
  <c r="CC26" i="29" s="1"/>
  <c r="K26" i="29"/>
  <c r="CB26" i="29" s="1"/>
  <c r="I26" i="29"/>
  <c r="BZ26" i="29" s="1"/>
  <c r="AX25" i="29"/>
  <c r="AW25" i="29"/>
  <c r="AU25" i="29"/>
  <c r="AR25" i="29"/>
  <c r="AV25" i="29" s="1"/>
  <c r="N25" i="29"/>
  <c r="CE25" i="29" s="1"/>
  <c r="M25" i="29"/>
  <c r="CD25" i="29" s="1"/>
  <c r="L25" i="29"/>
  <c r="CC25" i="29" s="1"/>
  <c r="K25" i="29"/>
  <c r="CB25" i="29" s="1"/>
  <c r="I25" i="29"/>
  <c r="BZ25" i="29" s="1"/>
  <c r="AX24" i="29"/>
  <c r="AW24" i="29"/>
  <c r="AU24" i="29"/>
  <c r="AR24" i="29"/>
  <c r="AV24" i="29" s="1"/>
  <c r="N24" i="29"/>
  <c r="CE24" i="29" s="1"/>
  <c r="M24" i="29"/>
  <c r="CD24" i="29" s="1"/>
  <c r="L24" i="29"/>
  <c r="CC24" i="29" s="1"/>
  <c r="K24" i="29"/>
  <c r="CB24" i="29" s="1"/>
  <c r="I24" i="29"/>
  <c r="BZ24" i="29" s="1"/>
  <c r="AX23" i="29"/>
  <c r="AW23" i="29"/>
  <c r="AU23" i="29"/>
  <c r="AR23" i="29"/>
  <c r="AV23" i="29" s="1"/>
  <c r="N23" i="29"/>
  <c r="CE23" i="29" s="1"/>
  <c r="M23" i="29"/>
  <c r="CD23" i="29" s="1"/>
  <c r="L23" i="29"/>
  <c r="CC23" i="29" s="1"/>
  <c r="K23" i="29"/>
  <c r="CB23" i="29" s="1"/>
  <c r="I23" i="29"/>
  <c r="BZ23" i="29" s="1"/>
  <c r="AX22" i="29"/>
  <c r="AW22" i="29"/>
  <c r="AU22" i="29"/>
  <c r="AR22" i="29"/>
  <c r="AV22" i="29" s="1"/>
  <c r="N22" i="29"/>
  <c r="CE22" i="29" s="1"/>
  <c r="M22" i="29"/>
  <c r="CD22" i="29" s="1"/>
  <c r="L22" i="29"/>
  <c r="CC22" i="29" s="1"/>
  <c r="K22" i="29"/>
  <c r="CB22" i="29" s="1"/>
  <c r="I22" i="29"/>
  <c r="BZ22" i="29" s="1"/>
  <c r="AX21" i="29"/>
  <c r="AW21" i="29"/>
  <c r="AU21" i="29"/>
  <c r="AR21" i="29"/>
  <c r="AV21" i="29" s="1"/>
  <c r="N21" i="29"/>
  <c r="CE21" i="29" s="1"/>
  <c r="M21" i="29"/>
  <c r="CD21" i="29" s="1"/>
  <c r="L21" i="29"/>
  <c r="CC21" i="29" s="1"/>
  <c r="K21" i="29"/>
  <c r="CB21" i="29" s="1"/>
  <c r="I21" i="29"/>
  <c r="BZ21" i="29" s="1"/>
  <c r="AX20" i="29"/>
  <c r="AW20" i="29"/>
  <c r="AU20" i="29"/>
  <c r="AR20" i="29"/>
  <c r="AV20" i="29" s="1"/>
  <c r="N20" i="29"/>
  <c r="CE20" i="29" s="1"/>
  <c r="M20" i="29"/>
  <c r="CD20" i="29" s="1"/>
  <c r="L20" i="29"/>
  <c r="CC20" i="29" s="1"/>
  <c r="K20" i="29"/>
  <c r="CB20" i="29" s="1"/>
  <c r="I20" i="29"/>
  <c r="BZ20" i="29" s="1"/>
  <c r="AX19" i="29"/>
  <c r="AW19" i="29"/>
  <c r="AU19" i="29"/>
  <c r="AR19" i="29"/>
  <c r="AV19" i="29" s="1"/>
  <c r="N19" i="29"/>
  <c r="CE19" i="29" s="1"/>
  <c r="M19" i="29"/>
  <c r="CD19" i="29" s="1"/>
  <c r="L19" i="29"/>
  <c r="CC19" i="29" s="1"/>
  <c r="K19" i="29"/>
  <c r="CB19" i="29" s="1"/>
  <c r="I19" i="29"/>
  <c r="BZ19" i="29" s="1"/>
  <c r="AX18" i="29"/>
  <c r="AW18" i="29"/>
  <c r="AU18" i="29"/>
  <c r="AR18" i="29"/>
  <c r="AV18" i="29" s="1"/>
  <c r="N18" i="29"/>
  <c r="CE18" i="29" s="1"/>
  <c r="M18" i="29"/>
  <c r="CD18" i="29" s="1"/>
  <c r="L18" i="29"/>
  <c r="CC18" i="29" s="1"/>
  <c r="K18" i="29"/>
  <c r="CB18" i="29" s="1"/>
  <c r="I18" i="29"/>
  <c r="BZ18" i="29" s="1"/>
  <c r="AX17" i="29"/>
  <c r="AW17" i="29"/>
  <c r="AU17" i="29"/>
  <c r="AR17" i="29"/>
  <c r="AV17" i="29" s="1"/>
  <c r="N17" i="29"/>
  <c r="CE17" i="29" s="1"/>
  <c r="M17" i="29"/>
  <c r="CD17" i="29" s="1"/>
  <c r="L17" i="29"/>
  <c r="CC17" i="29" s="1"/>
  <c r="K17" i="29"/>
  <c r="CB17" i="29" s="1"/>
  <c r="I17" i="29"/>
  <c r="BZ17" i="29" s="1"/>
  <c r="AX16" i="29"/>
  <c r="AW16" i="29"/>
  <c r="AU16" i="29"/>
  <c r="AR16" i="29"/>
  <c r="AV16" i="29" s="1"/>
  <c r="N16" i="29"/>
  <c r="CE16" i="29" s="1"/>
  <c r="M16" i="29"/>
  <c r="CD16" i="29" s="1"/>
  <c r="L16" i="29"/>
  <c r="CC16" i="29" s="1"/>
  <c r="K16" i="29"/>
  <c r="CB16" i="29" s="1"/>
  <c r="I16" i="29"/>
  <c r="BZ16" i="29" s="1"/>
  <c r="AX15" i="29"/>
  <c r="AW15" i="29"/>
  <c r="AU15" i="29"/>
  <c r="AR15" i="29"/>
  <c r="AV15" i="29" s="1"/>
  <c r="N15" i="29"/>
  <c r="CE15" i="29" s="1"/>
  <c r="M15" i="29"/>
  <c r="CD15" i="29" s="1"/>
  <c r="L15" i="29"/>
  <c r="CC15" i="29" s="1"/>
  <c r="K15" i="29"/>
  <c r="CB15" i="29" s="1"/>
  <c r="I15" i="29"/>
  <c r="BZ15" i="29" s="1"/>
  <c r="AX14" i="29"/>
  <c r="AW14" i="29"/>
  <c r="AU14" i="29"/>
  <c r="AR14" i="29"/>
  <c r="AV14" i="29" s="1"/>
  <c r="N14" i="29"/>
  <c r="CE14" i="29" s="1"/>
  <c r="M14" i="29"/>
  <c r="CD14" i="29" s="1"/>
  <c r="L14" i="29"/>
  <c r="CC14" i="29" s="1"/>
  <c r="K14" i="29"/>
  <c r="CB14" i="29" s="1"/>
  <c r="I14" i="29"/>
  <c r="BZ14" i="29" s="1"/>
  <c r="AX13" i="29"/>
  <c r="AW13" i="29"/>
  <c r="AU13" i="29"/>
  <c r="AR13" i="29"/>
  <c r="AV13" i="29" s="1"/>
  <c r="N13" i="29"/>
  <c r="CE13" i="29" s="1"/>
  <c r="M13" i="29"/>
  <c r="CD13" i="29" s="1"/>
  <c r="L13" i="29"/>
  <c r="CC13" i="29" s="1"/>
  <c r="K13" i="29"/>
  <c r="CB13" i="29" s="1"/>
  <c r="I13" i="29"/>
  <c r="BZ13" i="29" s="1"/>
  <c r="AX12" i="29"/>
  <c r="AW12" i="29"/>
  <c r="AU12" i="29"/>
  <c r="AR12" i="29"/>
  <c r="AV12" i="29" s="1"/>
  <c r="N12" i="29"/>
  <c r="CE12" i="29" s="1"/>
  <c r="M12" i="29"/>
  <c r="CD12" i="29" s="1"/>
  <c r="L12" i="29"/>
  <c r="CC12" i="29" s="1"/>
  <c r="K12" i="29"/>
  <c r="CB12" i="29" s="1"/>
  <c r="I12" i="29"/>
  <c r="AX11" i="29"/>
  <c r="AW11" i="29"/>
  <c r="AU11" i="29"/>
  <c r="AR11" i="29"/>
  <c r="AV11" i="29" s="1"/>
  <c r="N11" i="29"/>
  <c r="CE11" i="29" s="1"/>
  <c r="M11" i="29"/>
  <c r="CD11" i="29" s="1"/>
  <c r="L11" i="29"/>
  <c r="CC11" i="29" s="1"/>
  <c r="K11" i="29"/>
  <c r="CB11" i="29" s="1"/>
  <c r="I11" i="29"/>
  <c r="BZ11" i="29" s="1"/>
  <c r="AX10" i="29"/>
  <c r="AW10" i="29"/>
  <c r="AU10" i="29"/>
  <c r="AR10" i="29"/>
  <c r="AV10" i="29" s="1"/>
  <c r="N10" i="29"/>
  <c r="CE10" i="29" s="1"/>
  <c r="M10" i="29"/>
  <c r="CD10" i="29" s="1"/>
  <c r="L10" i="29"/>
  <c r="CC10" i="29" s="1"/>
  <c r="K10" i="29"/>
  <c r="CB10" i="29" s="1"/>
  <c r="I10" i="29"/>
  <c r="BZ10" i="29" s="1"/>
  <c r="AX9" i="29"/>
  <c r="AW9" i="29"/>
  <c r="AU9" i="29"/>
  <c r="AR9" i="29"/>
  <c r="AV9" i="29" s="1"/>
  <c r="N9" i="29"/>
  <c r="CE9" i="29" s="1"/>
  <c r="M9" i="29"/>
  <c r="CD9" i="29" s="1"/>
  <c r="L9" i="29"/>
  <c r="CC9" i="29" s="1"/>
  <c r="K9" i="29"/>
  <c r="CB9" i="29" s="1"/>
  <c r="I9" i="29"/>
  <c r="BZ9" i="29" s="1"/>
  <c r="AX8" i="29"/>
  <c r="AW8" i="29"/>
  <c r="AU8" i="29"/>
  <c r="AR8" i="29"/>
  <c r="AV8" i="29" s="1"/>
  <c r="N8" i="29"/>
  <c r="CE8" i="29" s="1"/>
  <c r="M8" i="29"/>
  <c r="CD8" i="29" s="1"/>
  <c r="L8" i="29"/>
  <c r="CC8" i="29" s="1"/>
  <c r="K8" i="29"/>
  <c r="CB8" i="29" s="1"/>
  <c r="I8" i="29"/>
  <c r="BZ8" i="29" s="1"/>
  <c r="AX7" i="29"/>
  <c r="AW7" i="29"/>
  <c r="AU7" i="29"/>
  <c r="AR7" i="29"/>
  <c r="AV7" i="29" s="1"/>
  <c r="N7" i="29"/>
  <c r="CE7" i="29" s="1"/>
  <c r="M7" i="29"/>
  <c r="CD7" i="29" s="1"/>
  <c r="L7" i="29"/>
  <c r="CC7" i="29" s="1"/>
  <c r="K7" i="29"/>
  <c r="CB7" i="29" s="1"/>
  <c r="I7" i="29"/>
  <c r="BZ7" i="29" s="1"/>
  <c r="AX6" i="29"/>
  <c r="AW6" i="29"/>
  <c r="AU6" i="29"/>
  <c r="AR6" i="29"/>
  <c r="AV6" i="29" s="1"/>
  <c r="N6" i="29"/>
  <c r="CE6" i="29" s="1"/>
  <c r="M6" i="29"/>
  <c r="CD6" i="29" s="1"/>
  <c r="L6" i="29"/>
  <c r="CC6" i="29" s="1"/>
  <c r="K6" i="29"/>
  <c r="CB6" i="29" s="1"/>
  <c r="I6" i="29"/>
  <c r="BZ6" i="29" s="1"/>
  <c r="AX5" i="29"/>
  <c r="AW5" i="29"/>
  <c r="AU5" i="29"/>
  <c r="AR5" i="29"/>
  <c r="AV5" i="29" s="1"/>
  <c r="N5" i="29"/>
  <c r="CE5" i="29" s="1"/>
  <c r="M5" i="29"/>
  <c r="CD5" i="29" s="1"/>
  <c r="L5" i="29"/>
  <c r="CC5" i="29" s="1"/>
  <c r="K5" i="29"/>
  <c r="CB5" i="29" s="1"/>
  <c r="I5" i="29"/>
  <c r="BZ5" i="29" s="1"/>
  <c r="AX4" i="29"/>
  <c r="AW4" i="29"/>
  <c r="AU4" i="29"/>
  <c r="AR4" i="29"/>
  <c r="AV4" i="29" s="1"/>
  <c r="N4" i="29"/>
  <c r="CE4" i="29" s="1"/>
  <c r="M4" i="29"/>
  <c r="CD4" i="29" s="1"/>
  <c r="L4" i="29"/>
  <c r="CC4" i="29" s="1"/>
  <c r="K4" i="29"/>
  <c r="CB4" i="29" s="1"/>
  <c r="I4" i="29"/>
  <c r="BZ4" i="29" s="1"/>
  <c r="AX3" i="29"/>
  <c r="AW3" i="29"/>
  <c r="AU3" i="29"/>
  <c r="AR3" i="29"/>
  <c r="AV3" i="29" s="1"/>
  <c r="N3" i="29"/>
  <c r="CE3" i="29" s="1"/>
  <c r="M3" i="29"/>
  <c r="CD3" i="29" s="1"/>
  <c r="L3" i="29"/>
  <c r="CC3" i="29" s="1"/>
  <c r="K3" i="29"/>
  <c r="CB3" i="29" s="1"/>
  <c r="I3" i="29"/>
  <c r="BZ3" i="29" s="1"/>
  <c r="AX2" i="29"/>
  <c r="AW2" i="29"/>
  <c r="AU2" i="29"/>
  <c r="AR2" i="29"/>
  <c r="AV2" i="29" s="1"/>
  <c r="N2" i="29"/>
  <c r="CE2" i="29" s="1"/>
  <c r="M2" i="29"/>
  <c r="CD2" i="29" s="1"/>
  <c r="L2" i="29"/>
  <c r="CC2" i="29" s="1"/>
  <c r="K2" i="29"/>
  <c r="CB2" i="29" s="1"/>
  <c r="I2" i="29"/>
  <c r="BZ2" i="29" s="1"/>
  <c r="EH129" i="29" l="1"/>
  <c r="DO2" i="29"/>
  <c r="DO3" i="29"/>
  <c r="DO4" i="29"/>
  <c r="DO5" i="29"/>
  <c r="DO6" i="29"/>
  <c r="DO7" i="29"/>
  <c r="DO8" i="29"/>
  <c r="DO9" i="29"/>
  <c r="DO10" i="29"/>
  <c r="DO11" i="29"/>
  <c r="DO12" i="29"/>
  <c r="DO13" i="29"/>
  <c r="DO14" i="29"/>
  <c r="DO15" i="29"/>
  <c r="DO16" i="29"/>
  <c r="DO17" i="29"/>
  <c r="DO18" i="29"/>
  <c r="DO19" i="29"/>
  <c r="DO20" i="29"/>
  <c r="DO21" i="29"/>
  <c r="DO22" i="29"/>
  <c r="DO23" i="29"/>
  <c r="DO24" i="29"/>
  <c r="DO25" i="29"/>
  <c r="DO26" i="29"/>
  <c r="DO27" i="29"/>
  <c r="DO28" i="29"/>
  <c r="DO29" i="29"/>
  <c r="DO30" i="29"/>
  <c r="DO31" i="29"/>
  <c r="DO32" i="29"/>
  <c r="DO33" i="29"/>
  <c r="DO34" i="29"/>
  <c r="DO35" i="29"/>
  <c r="DO36" i="29"/>
  <c r="DO37" i="29"/>
  <c r="DO38" i="29"/>
  <c r="DO39" i="29"/>
  <c r="DO40" i="29"/>
  <c r="DO41" i="29"/>
  <c r="DO42" i="29"/>
  <c r="DO43" i="29"/>
  <c r="DO44" i="29"/>
  <c r="DO45" i="29"/>
  <c r="DO46" i="29"/>
  <c r="DO47" i="29"/>
  <c r="DO48" i="29"/>
  <c r="DO49" i="29"/>
  <c r="DO50" i="29"/>
  <c r="DO51" i="29"/>
  <c r="DO52" i="29"/>
  <c r="DO53" i="29"/>
  <c r="DO54" i="29"/>
  <c r="DO55" i="29"/>
  <c r="DO56" i="29"/>
  <c r="DO57" i="29"/>
  <c r="DO58" i="29"/>
  <c r="DO59" i="29"/>
  <c r="DO60" i="29"/>
  <c r="DO61" i="29"/>
  <c r="DO62" i="29"/>
  <c r="DO63" i="29"/>
  <c r="DO64" i="29"/>
  <c r="DO65" i="29"/>
  <c r="DO66" i="29"/>
  <c r="DO67" i="29"/>
  <c r="DO68" i="29"/>
  <c r="DO69" i="29"/>
  <c r="DO70" i="29"/>
  <c r="DO71" i="29"/>
  <c r="DO72" i="29"/>
  <c r="DO73" i="29"/>
  <c r="DO74" i="29"/>
  <c r="DO75" i="29"/>
  <c r="DO76" i="29"/>
  <c r="DO77" i="29"/>
  <c r="DO78" i="29"/>
  <c r="DO79" i="29"/>
  <c r="DO80" i="29"/>
  <c r="DO81" i="29"/>
  <c r="DO82" i="29"/>
  <c r="DO83" i="29"/>
  <c r="DO84" i="29"/>
  <c r="DO85" i="29"/>
  <c r="DO86" i="29"/>
  <c r="DO87" i="29"/>
  <c r="DO88" i="29"/>
  <c r="DO89" i="29"/>
  <c r="DO90" i="29"/>
  <c r="DO91" i="29"/>
  <c r="DO92" i="29"/>
  <c r="DO93" i="29"/>
  <c r="DO94" i="29"/>
  <c r="DO95" i="29"/>
  <c r="DO96" i="29"/>
  <c r="DO97" i="29"/>
  <c r="DO98" i="29"/>
  <c r="DO99" i="29"/>
  <c r="DO100" i="29"/>
  <c r="DO101" i="29"/>
  <c r="DO102" i="29"/>
  <c r="DO103" i="29"/>
  <c r="DO104" i="29"/>
  <c r="DO105" i="29"/>
  <c r="DO106" i="29"/>
  <c r="DO107" i="29"/>
  <c r="DO108" i="29"/>
  <c r="DO109" i="29"/>
  <c r="DO110" i="29"/>
  <c r="DO111" i="29"/>
  <c r="DO112" i="29"/>
  <c r="DO113" i="29"/>
  <c r="DO114" i="29"/>
  <c r="DO115" i="29"/>
  <c r="DO116" i="29"/>
  <c r="DO117" i="29"/>
  <c r="DO118" i="29"/>
  <c r="DO119" i="29"/>
  <c r="DO120" i="29"/>
  <c r="DO121" i="29"/>
  <c r="DO122" i="29"/>
  <c r="DO123" i="29"/>
  <c r="DO124" i="29"/>
  <c r="DO125" i="29"/>
  <c r="DO126" i="29"/>
  <c r="DO127" i="29"/>
  <c r="DO128" i="29"/>
  <c r="DN2" i="29"/>
  <c r="DN3" i="29"/>
  <c r="DN4" i="29"/>
  <c r="DN5" i="29"/>
  <c r="DN6" i="29"/>
  <c r="DN7" i="29"/>
  <c r="DN8" i="29"/>
  <c r="DN9" i="29"/>
  <c r="DN10" i="29"/>
  <c r="DN11" i="29"/>
  <c r="DN12" i="29"/>
  <c r="DN13" i="29"/>
  <c r="DN14" i="29"/>
  <c r="DN15" i="29"/>
  <c r="DN16" i="29"/>
  <c r="DN17" i="29"/>
  <c r="DN18" i="29"/>
  <c r="DN19" i="29"/>
  <c r="DN20" i="29"/>
  <c r="DN21" i="29"/>
  <c r="DN22" i="29"/>
  <c r="DN23" i="29"/>
  <c r="DN24" i="29"/>
  <c r="DN25" i="29"/>
  <c r="DN26" i="29"/>
  <c r="DN27" i="29"/>
  <c r="DN28" i="29"/>
  <c r="DN29" i="29"/>
  <c r="DN30" i="29"/>
  <c r="DN31" i="29"/>
  <c r="DN32" i="29"/>
  <c r="DN33" i="29"/>
  <c r="DN34" i="29"/>
  <c r="DN35" i="29"/>
  <c r="DN36" i="29"/>
  <c r="DN37" i="29"/>
  <c r="DN38" i="29"/>
  <c r="DN39" i="29"/>
  <c r="DN40" i="29"/>
  <c r="DN41" i="29"/>
  <c r="DN42" i="29"/>
  <c r="DN43" i="29"/>
  <c r="DN44" i="29"/>
  <c r="DN45" i="29"/>
  <c r="DN46" i="29"/>
  <c r="DN47" i="29"/>
  <c r="DN48" i="29"/>
  <c r="DN49" i="29"/>
  <c r="DN50" i="29"/>
  <c r="DN51" i="29"/>
  <c r="DN52" i="29"/>
  <c r="DN53" i="29"/>
  <c r="DN54" i="29"/>
  <c r="DN55" i="29"/>
  <c r="DN56" i="29"/>
  <c r="DN57" i="29"/>
  <c r="DN58" i="29"/>
  <c r="DN59" i="29"/>
  <c r="DN60" i="29"/>
  <c r="DN61" i="29"/>
  <c r="DN62" i="29"/>
  <c r="DN63" i="29"/>
  <c r="DN64" i="29"/>
  <c r="DN65" i="29"/>
  <c r="DN66" i="29"/>
  <c r="DN67" i="29"/>
  <c r="DN68" i="29"/>
  <c r="DN69" i="29"/>
  <c r="DN70" i="29"/>
  <c r="DN71" i="29"/>
  <c r="DN72" i="29"/>
  <c r="DN73" i="29"/>
  <c r="DN74" i="29"/>
  <c r="DN75" i="29"/>
  <c r="DN76" i="29"/>
  <c r="DN77" i="29"/>
  <c r="DN78" i="29"/>
  <c r="DN79" i="29"/>
  <c r="DN80" i="29"/>
  <c r="DN81" i="29"/>
  <c r="DN82" i="29"/>
  <c r="DN83" i="29"/>
  <c r="DN84" i="29"/>
  <c r="DN85" i="29"/>
  <c r="DN86" i="29"/>
  <c r="DN87" i="29"/>
  <c r="DN88" i="29"/>
  <c r="DN89" i="29"/>
  <c r="DN90" i="29"/>
  <c r="DN91" i="29"/>
  <c r="DN92" i="29"/>
  <c r="DN93" i="29"/>
  <c r="DN94" i="29"/>
  <c r="DN95" i="29"/>
  <c r="DN96" i="29"/>
  <c r="DN97" i="29"/>
  <c r="DN98" i="29"/>
  <c r="DN99" i="29"/>
  <c r="DN100" i="29"/>
  <c r="DN101" i="29"/>
  <c r="DN102" i="29"/>
  <c r="DN103" i="29"/>
  <c r="DN104" i="29"/>
  <c r="DN105" i="29"/>
  <c r="DN106" i="29"/>
  <c r="DN107" i="29"/>
  <c r="DN108" i="29"/>
  <c r="DN109" i="29"/>
  <c r="DN110" i="29"/>
  <c r="DN111" i="29"/>
  <c r="DN112" i="29"/>
  <c r="DN113" i="29"/>
  <c r="DN114" i="29"/>
  <c r="DN115" i="29"/>
  <c r="DN116" i="29"/>
  <c r="DN117" i="29"/>
  <c r="DN118" i="29"/>
  <c r="DN119" i="29"/>
  <c r="DN120" i="29"/>
  <c r="DN121" i="29"/>
  <c r="DN122" i="29"/>
  <c r="DN123" i="29"/>
  <c r="DN124" i="29"/>
  <c r="DN125" i="29"/>
  <c r="DN126" i="29"/>
  <c r="DN127" i="29"/>
  <c r="DN128" i="29"/>
  <c r="DL2" i="29"/>
  <c r="DL3" i="29"/>
  <c r="DL4" i="29"/>
  <c r="DL5" i="29"/>
  <c r="DL6" i="29"/>
  <c r="DL7" i="29"/>
  <c r="DL8" i="29"/>
  <c r="DL9" i="29"/>
  <c r="DL10" i="29"/>
  <c r="DL11" i="29"/>
  <c r="DL12" i="29"/>
  <c r="DL13" i="29"/>
  <c r="DL14" i="29"/>
  <c r="DL15" i="29"/>
  <c r="DL16" i="29"/>
  <c r="DL17" i="29"/>
  <c r="DL18" i="29"/>
  <c r="DL19" i="29"/>
  <c r="DL20" i="29"/>
  <c r="DL21" i="29"/>
  <c r="DL22" i="29"/>
  <c r="DL23" i="29"/>
  <c r="DL24" i="29"/>
  <c r="DL25" i="29"/>
  <c r="DL26" i="29"/>
  <c r="DL27" i="29"/>
  <c r="DL28" i="29"/>
  <c r="DL29" i="29"/>
  <c r="DL30" i="29"/>
  <c r="DL31" i="29"/>
  <c r="DL32" i="29"/>
  <c r="DL33" i="29"/>
  <c r="DL34" i="29"/>
  <c r="DL35" i="29"/>
  <c r="DL36" i="29"/>
  <c r="DL37" i="29"/>
  <c r="DL38" i="29"/>
  <c r="DL39" i="29"/>
  <c r="DL40" i="29"/>
  <c r="DL41" i="29"/>
  <c r="DL42" i="29"/>
  <c r="DL43" i="29"/>
  <c r="DL44" i="29"/>
  <c r="DL45" i="29"/>
  <c r="DL46" i="29"/>
  <c r="DL47" i="29"/>
  <c r="DL48" i="29"/>
  <c r="DL49" i="29"/>
  <c r="DL50" i="29"/>
  <c r="DL51" i="29"/>
  <c r="DL52" i="29"/>
  <c r="DL53" i="29"/>
  <c r="DL54" i="29"/>
  <c r="DL55" i="29"/>
  <c r="DL56" i="29"/>
  <c r="DL57" i="29"/>
  <c r="DL58" i="29"/>
  <c r="DL59" i="29"/>
  <c r="DL60" i="29"/>
  <c r="DL61" i="29"/>
  <c r="DL62" i="29"/>
  <c r="DL63" i="29"/>
  <c r="DL64" i="29"/>
  <c r="DL65" i="29"/>
  <c r="DL66" i="29"/>
  <c r="DL67" i="29"/>
  <c r="DL68" i="29"/>
  <c r="DL69" i="29"/>
  <c r="DL70" i="29"/>
  <c r="DL71" i="29"/>
  <c r="DL72" i="29"/>
  <c r="DL73" i="29"/>
  <c r="DL74" i="29"/>
  <c r="DL75" i="29"/>
  <c r="DL76" i="29"/>
  <c r="DL77" i="29"/>
  <c r="DL78" i="29"/>
  <c r="DL79" i="29"/>
  <c r="DL80" i="29"/>
  <c r="DL81" i="29"/>
  <c r="DL82" i="29"/>
  <c r="DL83" i="29"/>
  <c r="DL84" i="29"/>
  <c r="DL85" i="29"/>
  <c r="DL86" i="29"/>
  <c r="DL87" i="29"/>
  <c r="DL88" i="29"/>
  <c r="DL89" i="29"/>
  <c r="DL90" i="29"/>
  <c r="DL91" i="29"/>
  <c r="DL92" i="29"/>
  <c r="DL93" i="29"/>
  <c r="DL94" i="29"/>
  <c r="DL95" i="29"/>
  <c r="DL96" i="29"/>
  <c r="DL97" i="29"/>
  <c r="DL98" i="29"/>
  <c r="DL99" i="29"/>
  <c r="DL100" i="29"/>
  <c r="DL101" i="29"/>
  <c r="DL102" i="29"/>
  <c r="DL103" i="29"/>
  <c r="DL104" i="29"/>
  <c r="DL105" i="29"/>
  <c r="DL106" i="29"/>
  <c r="DL107" i="29"/>
  <c r="DL108" i="29"/>
  <c r="DL109" i="29"/>
  <c r="DL110" i="29"/>
  <c r="DL111" i="29"/>
  <c r="DL112" i="29"/>
  <c r="DL113" i="29"/>
  <c r="DL114" i="29"/>
  <c r="DL115" i="29"/>
  <c r="DL116" i="29"/>
  <c r="DL117" i="29"/>
  <c r="DL118" i="29"/>
  <c r="DL119" i="29"/>
  <c r="DL120" i="29"/>
  <c r="DL121" i="29"/>
  <c r="DL122" i="29"/>
  <c r="DL123" i="29"/>
  <c r="DL124" i="29"/>
  <c r="DL125" i="29"/>
  <c r="DL126" i="29"/>
  <c r="DL127" i="29"/>
  <c r="DL128" i="29"/>
  <c r="DM121" i="29" l="1"/>
  <c r="DI121" i="29"/>
  <c r="DM113" i="29"/>
  <c r="DI113" i="29"/>
  <c r="DM105" i="29"/>
  <c r="DI105" i="29"/>
  <c r="DM128" i="29"/>
  <c r="DI128" i="29"/>
  <c r="DM124" i="29"/>
  <c r="DI124" i="29"/>
  <c r="DM120" i="29"/>
  <c r="DI120" i="29"/>
  <c r="DM116" i="29"/>
  <c r="DI116" i="29"/>
  <c r="DM112" i="29"/>
  <c r="DI112" i="29"/>
  <c r="DM108" i="29"/>
  <c r="DI108" i="29"/>
  <c r="DM104" i="29"/>
  <c r="DI104" i="29"/>
  <c r="DM100" i="29"/>
  <c r="DI100" i="29"/>
  <c r="DM96" i="29"/>
  <c r="DI96" i="29"/>
  <c r="DM92" i="29"/>
  <c r="DI92" i="29"/>
  <c r="DM88" i="29"/>
  <c r="DI88" i="29"/>
  <c r="DM84" i="29"/>
  <c r="DI84" i="29"/>
  <c r="DM80" i="29"/>
  <c r="DI80" i="29"/>
  <c r="DM76" i="29"/>
  <c r="DI76" i="29"/>
  <c r="DM72" i="29"/>
  <c r="DI72" i="29"/>
  <c r="DM68" i="29"/>
  <c r="DI68" i="29"/>
  <c r="DM64" i="29"/>
  <c r="DI64" i="29"/>
  <c r="DM60" i="29"/>
  <c r="DI60" i="29"/>
  <c r="DM56" i="29"/>
  <c r="DI56" i="29"/>
  <c r="DM52" i="29"/>
  <c r="DI52" i="29"/>
  <c r="DM48" i="29"/>
  <c r="DI48" i="29"/>
  <c r="DM44" i="29"/>
  <c r="DI44" i="29"/>
  <c r="DM40" i="29"/>
  <c r="DI40" i="29"/>
  <c r="DM36" i="29"/>
  <c r="DI36" i="29"/>
  <c r="DM32" i="29"/>
  <c r="DI32" i="29"/>
  <c r="DM28" i="29"/>
  <c r="DI28" i="29"/>
  <c r="DM24" i="29"/>
  <c r="DI24" i="29"/>
  <c r="DM20" i="29"/>
  <c r="DI20" i="29"/>
  <c r="DM16" i="29"/>
  <c r="DI16" i="29"/>
  <c r="DM12" i="29"/>
  <c r="DI12" i="29"/>
  <c r="DM8" i="29"/>
  <c r="DI8" i="29"/>
  <c r="DM4" i="29"/>
  <c r="DI4" i="29"/>
  <c r="DM123" i="29"/>
  <c r="DI123" i="29"/>
  <c r="DM115" i="29"/>
  <c r="DI115" i="29"/>
  <c r="DM107" i="29"/>
  <c r="DI107" i="29"/>
  <c r="DM103" i="29"/>
  <c r="DI103" i="29"/>
  <c r="DM99" i="29"/>
  <c r="DI99" i="29"/>
  <c r="DM95" i="29"/>
  <c r="DI95" i="29"/>
  <c r="DM91" i="29"/>
  <c r="DI91" i="29"/>
  <c r="DM87" i="29"/>
  <c r="DI87" i="29"/>
  <c r="DM83" i="29"/>
  <c r="DI83" i="29"/>
  <c r="DM79" i="29"/>
  <c r="DI79" i="29"/>
  <c r="DM75" i="29"/>
  <c r="DI75" i="29"/>
  <c r="DM71" i="29"/>
  <c r="DI71" i="29"/>
  <c r="DM67" i="29"/>
  <c r="DI67" i="29"/>
  <c r="DM63" i="29"/>
  <c r="DI63" i="29"/>
  <c r="DM59" i="29"/>
  <c r="DI59" i="29"/>
  <c r="DM55" i="29"/>
  <c r="DI55" i="29"/>
  <c r="DM51" i="29"/>
  <c r="DI51" i="29"/>
  <c r="DM47" i="29"/>
  <c r="DI47" i="29"/>
  <c r="DM43" i="29"/>
  <c r="DI43" i="29"/>
  <c r="DM39" i="29"/>
  <c r="DI39" i="29"/>
  <c r="DM35" i="29"/>
  <c r="DI35" i="29"/>
  <c r="DM31" i="29"/>
  <c r="DI31" i="29"/>
  <c r="DM27" i="29"/>
  <c r="DI27" i="29"/>
  <c r="DM23" i="29"/>
  <c r="DI23" i="29"/>
  <c r="DM19" i="29"/>
  <c r="DI19" i="29"/>
  <c r="DM15" i="29"/>
  <c r="DI15" i="29"/>
  <c r="DM11" i="29"/>
  <c r="DI11" i="29"/>
  <c r="DM7" i="29"/>
  <c r="DI7" i="29"/>
  <c r="DM3" i="29"/>
  <c r="DI3" i="29"/>
  <c r="DM127" i="29"/>
  <c r="DI127" i="29"/>
  <c r="DM119" i="29"/>
  <c r="DI119" i="29"/>
  <c r="DM111" i="29"/>
  <c r="DI111" i="29"/>
  <c r="DM126" i="29"/>
  <c r="DI126" i="29"/>
  <c r="DM122" i="29"/>
  <c r="DI122" i="29"/>
  <c r="DM118" i="29"/>
  <c r="DI118" i="29"/>
  <c r="DM114" i="29"/>
  <c r="DI114" i="29"/>
  <c r="DM110" i="29"/>
  <c r="DI110" i="29"/>
  <c r="DM106" i="29"/>
  <c r="DI106" i="29"/>
  <c r="DM102" i="29"/>
  <c r="DI102" i="29"/>
  <c r="DM98" i="29"/>
  <c r="DI98" i="29"/>
  <c r="DM94" i="29"/>
  <c r="DI94" i="29"/>
  <c r="DM90" i="29"/>
  <c r="DI90" i="29"/>
  <c r="DM86" i="29"/>
  <c r="DI86" i="29"/>
  <c r="DM82" i="29"/>
  <c r="DI82" i="29"/>
  <c r="DM78" i="29"/>
  <c r="DI78" i="29"/>
  <c r="DM74" i="29"/>
  <c r="DI74" i="29"/>
  <c r="DM70" i="29"/>
  <c r="DI70" i="29"/>
  <c r="DM66" i="29"/>
  <c r="DI66" i="29"/>
  <c r="DM62" i="29"/>
  <c r="DI62" i="29"/>
  <c r="DM58" i="29"/>
  <c r="DI58" i="29"/>
  <c r="DM54" i="29"/>
  <c r="DI54" i="29"/>
  <c r="DM50" i="29"/>
  <c r="DI50" i="29"/>
  <c r="DM46" i="29"/>
  <c r="DI46" i="29"/>
  <c r="DM42" i="29"/>
  <c r="DI42" i="29"/>
  <c r="DM38" i="29"/>
  <c r="DI38" i="29"/>
  <c r="DM34" i="29"/>
  <c r="DI34" i="29"/>
  <c r="DM30" i="29"/>
  <c r="DI30" i="29"/>
  <c r="DM26" i="29"/>
  <c r="DI26" i="29"/>
  <c r="DM22" i="29"/>
  <c r="DI22" i="29"/>
  <c r="DM18" i="29"/>
  <c r="DI18" i="29"/>
  <c r="DM14" i="29"/>
  <c r="DI14" i="29"/>
  <c r="DM10" i="29"/>
  <c r="DI10" i="29"/>
  <c r="DM6" i="29"/>
  <c r="DI6" i="29"/>
  <c r="DM2" i="29"/>
  <c r="DI2" i="29"/>
  <c r="DM125" i="29"/>
  <c r="DI125" i="29"/>
  <c r="DM117" i="29"/>
  <c r="DI117" i="29"/>
  <c r="DM109" i="29"/>
  <c r="DI109" i="29"/>
  <c r="DM101" i="29"/>
  <c r="DI101" i="29"/>
  <c r="DM97" i="29"/>
  <c r="DI97" i="29"/>
  <c r="DM93" i="29"/>
  <c r="DI93" i="29"/>
  <c r="DM89" i="29"/>
  <c r="DI89" i="29"/>
  <c r="DM85" i="29"/>
  <c r="DI85" i="29"/>
  <c r="DM81" i="29"/>
  <c r="DI81" i="29"/>
  <c r="DM77" i="29"/>
  <c r="DI77" i="29"/>
  <c r="DM73" i="29"/>
  <c r="DI73" i="29"/>
  <c r="DM69" i="29"/>
  <c r="DI69" i="29"/>
  <c r="DM65" i="29"/>
  <c r="DI65" i="29"/>
  <c r="DM61" i="29"/>
  <c r="DI61" i="29"/>
  <c r="DM57" i="29"/>
  <c r="DI57" i="29"/>
  <c r="DM53" i="29"/>
  <c r="DI53" i="29"/>
  <c r="DM49" i="29"/>
  <c r="DI49" i="29"/>
  <c r="DM45" i="29"/>
  <c r="DI45" i="29"/>
  <c r="DM41" i="29"/>
  <c r="DI41" i="29"/>
  <c r="DM37" i="29"/>
  <c r="DI37" i="29"/>
  <c r="DM33" i="29"/>
  <c r="DI33" i="29"/>
  <c r="DM29" i="29"/>
  <c r="DI29" i="29"/>
  <c r="DM25" i="29"/>
  <c r="DI25" i="29"/>
  <c r="DM21" i="29"/>
  <c r="DI21" i="29"/>
  <c r="DM17" i="29"/>
  <c r="DI17" i="29"/>
  <c r="DM13" i="29"/>
  <c r="DI13" i="29"/>
  <c r="DM9" i="29"/>
  <c r="DI9" i="29"/>
  <c r="DM5" i="29"/>
  <c r="DI5" i="29"/>
  <c r="EH9" i="29" l="1"/>
  <c r="EH25" i="29"/>
  <c r="EH41" i="29"/>
  <c r="EH57" i="29"/>
  <c r="EH73" i="29"/>
  <c r="EH89" i="29"/>
  <c r="EH109" i="29"/>
  <c r="EH6" i="29"/>
  <c r="EH22" i="29"/>
  <c r="EH38" i="29"/>
  <c r="EH54" i="29"/>
  <c r="EH70" i="29"/>
  <c r="EH86" i="29"/>
  <c r="EH102" i="29"/>
  <c r="EH118" i="29"/>
  <c r="EH119" i="29"/>
  <c r="EH11" i="29"/>
  <c r="EH27" i="29"/>
  <c r="EH43" i="29"/>
  <c r="EH59" i="29"/>
  <c r="EH75" i="29"/>
  <c r="EH91" i="29"/>
  <c r="EH107" i="29"/>
  <c r="EH40" i="29"/>
  <c r="EH56" i="29"/>
  <c r="EH72" i="29"/>
  <c r="EH88" i="29"/>
  <c r="EH104" i="29"/>
  <c r="EH120" i="29"/>
  <c r="EH113" i="29"/>
  <c r="EH5" i="29"/>
  <c r="EH13" i="29"/>
  <c r="EH21" i="29"/>
  <c r="EH29" i="29"/>
  <c r="EH37" i="29"/>
  <c r="EH45" i="29"/>
  <c r="EH53" i="29"/>
  <c r="EH61" i="29"/>
  <c r="EH69" i="29"/>
  <c r="EH77" i="29"/>
  <c r="EH85" i="29"/>
  <c r="EH93" i="29"/>
  <c r="EH101" i="29"/>
  <c r="EH117" i="29"/>
  <c r="EH2" i="29"/>
  <c r="EH10" i="29"/>
  <c r="EH18" i="29"/>
  <c r="EH26" i="29"/>
  <c r="EH34" i="29"/>
  <c r="EH42" i="29"/>
  <c r="EH50" i="29"/>
  <c r="EH58" i="29"/>
  <c r="EH66" i="29"/>
  <c r="EH74" i="29"/>
  <c r="EH82" i="29"/>
  <c r="EH90" i="29"/>
  <c r="EH98" i="29"/>
  <c r="EH47" i="29"/>
  <c r="EH55" i="29"/>
  <c r="EH63" i="29"/>
  <c r="EH71" i="29"/>
  <c r="EH79" i="29"/>
  <c r="EH87" i="29"/>
  <c r="EH95" i="29"/>
  <c r="EH103" i="29"/>
  <c r="EH115" i="29"/>
  <c r="EH4" i="29"/>
  <c r="EH12" i="29"/>
  <c r="EH44" i="29"/>
  <c r="EH52" i="29"/>
  <c r="EH60" i="29"/>
  <c r="EH68" i="29"/>
  <c r="EH76" i="29"/>
  <c r="EH84" i="29"/>
  <c r="EH92" i="29"/>
  <c r="EH100" i="29"/>
  <c r="EH108" i="29"/>
  <c r="EH116" i="29"/>
  <c r="EH124" i="29"/>
  <c r="EH105" i="29"/>
  <c r="EH121" i="29"/>
  <c r="EH106" i="29"/>
  <c r="EH114" i="29"/>
  <c r="EH122" i="29"/>
  <c r="EH111" i="29"/>
  <c r="EH127" i="29"/>
  <c r="EH7" i="29"/>
  <c r="EH15" i="29"/>
  <c r="EH23" i="29"/>
  <c r="EH31" i="29"/>
  <c r="EH39" i="29"/>
  <c r="EH20" i="29"/>
  <c r="EH28" i="29"/>
  <c r="EH36" i="29"/>
  <c r="EH17" i="29"/>
  <c r="EH33" i="29"/>
  <c r="EH49" i="29"/>
  <c r="EH65" i="29"/>
  <c r="EH81" i="29"/>
  <c r="EH97" i="29"/>
  <c r="EH125" i="29"/>
  <c r="EH14" i="29"/>
  <c r="EH30" i="29"/>
  <c r="EH46" i="29"/>
  <c r="EH62" i="29"/>
  <c r="EH78" i="29"/>
  <c r="EH94" i="29"/>
  <c r="EH110" i="29"/>
  <c r="EH126" i="29"/>
  <c r="EH3" i="29"/>
  <c r="EH19" i="29"/>
  <c r="EH35" i="29"/>
  <c r="EH51" i="29"/>
  <c r="EH67" i="29"/>
  <c r="EH83" i="29"/>
  <c r="EH99" i="29"/>
  <c r="EH32" i="29"/>
  <c r="EH48" i="29"/>
  <c r="EH64" i="29"/>
  <c r="EH80" i="29"/>
  <c r="EH96" i="29"/>
  <c r="EH112" i="29"/>
  <c r="EH128" i="29"/>
  <c r="EH123" i="29"/>
  <c r="EH8" i="29"/>
  <c r="EH16" i="29"/>
  <c r="EH24" i="29"/>
</calcChain>
</file>

<file path=xl/sharedStrings.xml><?xml version="1.0" encoding="utf-8"?>
<sst xmlns="http://schemas.openxmlformats.org/spreadsheetml/2006/main" count="4241" uniqueCount="1015">
  <si>
    <t>Latitude</t>
  </si>
  <si>
    <t>Longitude</t>
  </si>
  <si>
    <t>HUC12</t>
  </si>
  <si>
    <t>State FIPS</t>
  </si>
  <si>
    <t>Joint Base Myer-Henderson Hall - Fort McNair</t>
  </si>
  <si>
    <t>Marine Barracks Washington</t>
  </si>
  <si>
    <t>NSA Washington - Naval Observatory</t>
  </si>
  <si>
    <t>NSA Washington - Washington Navy Yard</t>
  </si>
  <si>
    <t>N/A</t>
  </si>
  <si>
    <t>Pass</t>
  </si>
  <si>
    <t>Bioretention</t>
  </si>
  <si>
    <t>On</t>
  </si>
  <si>
    <t>NEWD</t>
  </si>
  <si>
    <t>No</t>
  </si>
  <si>
    <t>PASS</t>
  </si>
  <si>
    <t>Filtering Practices</t>
  </si>
  <si>
    <t>Yes</t>
  </si>
  <si>
    <t>Green Roofs</t>
  </si>
  <si>
    <t>REDE</t>
  </si>
  <si>
    <t>Previously Submitted?</t>
  </si>
  <si>
    <t>None</t>
  </si>
  <si>
    <t>REF</t>
  </si>
  <si>
    <t>NRP</t>
  </si>
  <si>
    <t>GIS ID</t>
  </si>
  <si>
    <t>Infiltration Basin</t>
  </si>
  <si>
    <t>Disconnection of Rooftop Runoff</t>
  </si>
  <si>
    <t>Sand Filter</t>
  </si>
  <si>
    <t>Dry Swale</t>
  </si>
  <si>
    <t>Grass Swale</t>
  </si>
  <si>
    <t>Extended Detention Structure, Dry</t>
  </si>
  <si>
    <t>Micro-Bioretention</t>
  </si>
  <si>
    <t>Rainwater Harvesting</t>
  </si>
  <si>
    <t>Wet Swale</t>
  </si>
  <si>
    <t>Other</t>
  </si>
  <si>
    <t>Sheet</t>
  </si>
  <si>
    <t>Facility Name</t>
  </si>
  <si>
    <t>Contact Title</t>
  </si>
  <si>
    <t>City</t>
  </si>
  <si>
    <t>Zip</t>
  </si>
  <si>
    <t>Phone</t>
  </si>
  <si>
    <t>Urban Acres</t>
  </si>
  <si>
    <t>Built Date</t>
  </si>
  <si>
    <t>Reporting Date</t>
  </si>
  <si>
    <t>BMP Status</t>
  </si>
  <si>
    <t>Year Funded</t>
  </si>
  <si>
    <t>Contact Name</t>
  </si>
  <si>
    <t>BMP Cost</t>
  </si>
  <si>
    <t>Off</t>
  </si>
  <si>
    <t>Fail</t>
  </si>
  <si>
    <t>Historical</t>
  </si>
  <si>
    <t>Progress</t>
  </si>
  <si>
    <t>Delayed</t>
  </si>
  <si>
    <t>Remove</t>
  </si>
  <si>
    <t>Linear Feet</t>
  </si>
  <si>
    <t>Prior BMP</t>
  </si>
  <si>
    <t>Value</t>
  </si>
  <si>
    <t>Contact Email</t>
  </si>
  <si>
    <t>Structure ID</t>
  </si>
  <si>
    <t>Structure Name</t>
  </si>
  <si>
    <t>BMP Address</t>
  </si>
  <si>
    <t>BMP City</t>
  </si>
  <si>
    <t>BMP Zip</t>
  </si>
  <si>
    <t>On/Off Site</t>
  </si>
  <si>
    <t>Construction Purpose</t>
  </si>
  <si>
    <t>Pounds Collected</t>
  </si>
  <si>
    <t>Impervious Acres</t>
  </si>
  <si>
    <t>BMP Inspection Status</t>
  </si>
  <si>
    <t>Reporting Year</t>
  </si>
  <si>
    <t>Inspection Date</t>
  </si>
  <si>
    <t>Maintenance Date</t>
  </si>
  <si>
    <t>Reinspection Date</t>
  </si>
  <si>
    <t>Reinspection Status</t>
  </si>
  <si>
    <t>Year Planned</t>
  </si>
  <si>
    <t>Date</t>
  </si>
  <si>
    <t>Green Roof - Extensive</t>
  </si>
  <si>
    <t>Permeable Pavements</t>
  </si>
  <si>
    <t>Bio-Swale</t>
  </si>
  <si>
    <t>Enhanced Filters</t>
  </si>
  <si>
    <t>Retention Pond (Wet Pond)</t>
  </si>
  <si>
    <t>Multiple Pond System</t>
  </si>
  <si>
    <t>Pocket Pond</t>
  </si>
  <si>
    <t>Pocket Wetland</t>
  </si>
  <si>
    <t>Underground Filter</t>
  </si>
  <si>
    <t>Detention Structure (Dry Pond)</t>
  </si>
  <si>
    <t>Washington D.C.</t>
  </si>
  <si>
    <t>Contact Address</t>
  </si>
  <si>
    <t>Stormwater Plan No</t>
  </si>
  <si>
    <t>Retrofit Volume (Gals)</t>
  </si>
  <si>
    <t>Description</t>
  </si>
  <si>
    <t>Column</t>
  </si>
  <si>
    <t>Re-inspection Status</t>
  </si>
  <si>
    <t>Notes</t>
  </si>
  <si>
    <t>Column Pick Lists</t>
  </si>
  <si>
    <t>Structural BMPs</t>
  </si>
  <si>
    <t>ESD Practices</t>
  </si>
  <si>
    <t>Other Practices (X)</t>
  </si>
  <si>
    <t>On Off Site</t>
  </si>
  <si>
    <t>New Development</t>
  </si>
  <si>
    <t>New Restoration Project</t>
  </si>
  <si>
    <t>Redevelopment</t>
  </si>
  <si>
    <t>Restoration of Existing Facility</t>
  </si>
  <si>
    <t>Previously Submitted</t>
  </si>
  <si>
    <t xml:space="preserve">Historical </t>
  </si>
  <si>
    <t xml:space="preserve">Construction completed in 2015. </t>
  </si>
  <si>
    <t xml:space="preserve">Construction completed in or planned for 2016. </t>
  </si>
  <si>
    <t>Construction planned for 2017.</t>
  </si>
  <si>
    <t>Construction planned for 2018.</t>
  </si>
  <si>
    <t>Construction planned for 2019.</t>
  </si>
  <si>
    <t>Construction planned for 2020.</t>
  </si>
  <si>
    <t>Year</t>
  </si>
  <si>
    <t>Minimum</t>
  </si>
  <si>
    <t>Maximum</t>
  </si>
  <si>
    <t>HUC8</t>
  </si>
  <si>
    <t>HUC10</t>
  </si>
  <si>
    <t>Month</t>
  </si>
  <si>
    <t>Environmental Director</t>
  </si>
  <si>
    <t>1013 O St. SE</t>
  </si>
  <si>
    <t>durant.graves@navy.mil</t>
  </si>
  <si>
    <t>USNO1</t>
  </si>
  <si>
    <t>South/Southwest</t>
  </si>
  <si>
    <t>WNY13</t>
  </si>
  <si>
    <t>East Bldg 22</t>
  </si>
  <si>
    <t>OF008BMP004</t>
  </si>
  <si>
    <t>WNY14</t>
  </si>
  <si>
    <t>OF008BMP005</t>
  </si>
  <si>
    <t>WNY15</t>
  </si>
  <si>
    <t>OF008BMP002</t>
  </si>
  <si>
    <t>WNY16</t>
  </si>
  <si>
    <t>East Bldg 76</t>
  </si>
  <si>
    <t>OF008BMP009</t>
  </si>
  <si>
    <t>WNY17</t>
  </si>
  <si>
    <t>OF008BMP008</t>
  </si>
  <si>
    <t>WNY18</t>
  </si>
  <si>
    <t>NE Corner Bldg 201</t>
  </si>
  <si>
    <t>OF008BMP001</t>
  </si>
  <si>
    <t>WNY19</t>
  </si>
  <si>
    <t>North Bldg 22</t>
  </si>
  <si>
    <t>WNY20</t>
  </si>
  <si>
    <t>WNY21</t>
  </si>
  <si>
    <t>WNY22</t>
  </si>
  <si>
    <t>West Bldg 28</t>
  </si>
  <si>
    <t>WNY23</t>
  </si>
  <si>
    <t>West Bldg 104</t>
  </si>
  <si>
    <t>WNY24</t>
  </si>
  <si>
    <t>North Bldg 112</t>
  </si>
  <si>
    <t>WNY25</t>
  </si>
  <si>
    <t>WNY26</t>
  </si>
  <si>
    <t>East Blgg 28</t>
  </si>
  <si>
    <t>WNY27</t>
  </si>
  <si>
    <t>South Bldg 211</t>
  </si>
  <si>
    <t>OF013BMP001</t>
  </si>
  <si>
    <t>WNY28</t>
  </si>
  <si>
    <t>West Bldg 405</t>
  </si>
  <si>
    <t>95-372-01</t>
  </si>
  <si>
    <t>OF013BMP004</t>
  </si>
  <si>
    <t>WNY29</t>
  </si>
  <si>
    <t>95-372-02</t>
  </si>
  <si>
    <t>WNY31</t>
  </si>
  <si>
    <t>9th St SE, North Bldg 58</t>
  </si>
  <si>
    <t>97-491-08</t>
  </si>
  <si>
    <t>OF015BMP001</t>
  </si>
  <si>
    <t>WNY32</t>
  </si>
  <si>
    <t>North Bldg 200</t>
  </si>
  <si>
    <t>OF15BMP003</t>
  </si>
  <si>
    <t>WNY33</t>
  </si>
  <si>
    <t>at OF001, end treatment</t>
  </si>
  <si>
    <t>OF001BMP001</t>
  </si>
  <si>
    <t>WNY34</t>
  </si>
  <si>
    <t>OF013, east of 211</t>
  </si>
  <si>
    <t>WNY35</t>
  </si>
  <si>
    <t>OF15G, south of 184</t>
  </si>
  <si>
    <t>WNY36</t>
  </si>
  <si>
    <t>OF15H, north of 175</t>
  </si>
  <si>
    <t>WNY37</t>
  </si>
  <si>
    <t>OF005, west of Bldg 70</t>
  </si>
  <si>
    <t>WNY38</t>
  </si>
  <si>
    <t>OF008, south of 33</t>
  </si>
  <si>
    <t>WNY39</t>
  </si>
  <si>
    <t>South of 197, pavers</t>
  </si>
  <si>
    <t>WNY40</t>
  </si>
  <si>
    <t>South of 197, bioretention</t>
  </si>
  <si>
    <t>WNY1</t>
  </si>
  <si>
    <t>SE Parking Lot, South Bldg 166</t>
  </si>
  <si>
    <t>97-491-03</t>
  </si>
  <si>
    <t>OF001BMP005</t>
  </si>
  <si>
    <t>WNY2</t>
  </si>
  <si>
    <t>97-491-04</t>
  </si>
  <si>
    <t>OF001BMP008</t>
  </si>
  <si>
    <t>WNY3</t>
  </si>
  <si>
    <t>97-491-05</t>
  </si>
  <si>
    <t>OF001BMP006</t>
  </si>
  <si>
    <t>WNY4</t>
  </si>
  <si>
    <t>97-491-06</t>
  </si>
  <si>
    <t>OF001BMP007</t>
  </si>
  <si>
    <t>WNY5</t>
  </si>
  <si>
    <t>East Bldg 166</t>
  </si>
  <si>
    <t>WNY6</t>
  </si>
  <si>
    <t>Isaac Hull Ave, South Bldg 197A</t>
  </si>
  <si>
    <t xml:space="preserve">WNY7 </t>
  </si>
  <si>
    <t>Parking Lot, SW Corner Bldg 70</t>
  </si>
  <si>
    <t>OF005BMP001</t>
  </si>
  <si>
    <t>WNY8</t>
  </si>
  <si>
    <t>Parking Lot, South Bldg 292</t>
  </si>
  <si>
    <t>97-491-10</t>
  </si>
  <si>
    <t>OF006BMP001</t>
  </si>
  <si>
    <t xml:space="preserve">WNY9 </t>
  </si>
  <si>
    <t>Parking Lot, SE Corner Bldge 292</t>
  </si>
  <si>
    <t>97-491-09</t>
  </si>
  <si>
    <t>OF006BMP002</t>
  </si>
  <si>
    <t>WNY10</t>
  </si>
  <si>
    <t>OF006BMP003</t>
  </si>
  <si>
    <t>WNY11</t>
  </si>
  <si>
    <t>Parking Lot, East of Willard Park</t>
  </si>
  <si>
    <t>97-491-11</t>
  </si>
  <si>
    <t>OF007BMP001</t>
  </si>
  <si>
    <t>WNY12</t>
  </si>
  <si>
    <t>OF008BMP007</t>
  </si>
  <si>
    <t>Directorate of Public Works</t>
  </si>
  <si>
    <t>Madina Alharazim</t>
  </si>
  <si>
    <t>370 Brookley Ave</t>
  </si>
  <si>
    <t>madina.alharazim@navy.mil</t>
  </si>
  <si>
    <t>JBAB001</t>
  </si>
  <si>
    <t>Building 361 Parking Lot</t>
  </si>
  <si>
    <t>JBAB002</t>
  </si>
  <si>
    <t>Commissary Parking Lot</t>
  </si>
  <si>
    <t>JBAB006</t>
  </si>
  <si>
    <t>Ballfield between Building 413 and 414</t>
  </si>
  <si>
    <t>JBAB025</t>
  </si>
  <si>
    <t>JBAB026</t>
  </si>
  <si>
    <t>JBAB027</t>
  </si>
  <si>
    <t>JBAB028</t>
  </si>
  <si>
    <t>JBAB029</t>
  </si>
  <si>
    <t>JBAB030</t>
  </si>
  <si>
    <t>JBAB031</t>
  </si>
  <si>
    <t>JBAB044</t>
  </si>
  <si>
    <t>Building 48</t>
  </si>
  <si>
    <t>JBAB045</t>
  </si>
  <si>
    <t>Building B47 and 46</t>
  </si>
  <si>
    <t>JBAB047</t>
  </si>
  <si>
    <t>Building 54 parking lot</t>
  </si>
  <si>
    <t>JBAB048</t>
  </si>
  <si>
    <t>Building 4455 parking lot</t>
  </si>
  <si>
    <t>JBAB049</t>
  </si>
  <si>
    <t>In tree area between Building 4447 and 4439 (Library Area)</t>
  </si>
  <si>
    <t>JBAB050</t>
  </si>
  <si>
    <t>Building 4455 parking lot (behind library)</t>
  </si>
  <si>
    <t>JBAB051</t>
  </si>
  <si>
    <t>Building 4456 parking lot</t>
  </si>
  <si>
    <t>JBAB053</t>
  </si>
  <si>
    <t>Building 3620/3617 parking lot</t>
  </si>
  <si>
    <t>JBAB054</t>
  </si>
  <si>
    <t>Building 3619/3610 parking lot</t>
  </si>
  <si>
    <t>JBAB056</t>
  </si>
  <si>
    <t>Bldg 411/485</t>
  </si>
  <si>
    <t>JBAB058</t>
  </si>
  <si>
    <t>JBAB059</t>
  </si>
  <si>
    <t>JBAB060</t>
  </si>
  <si>
    <t>JBAB061</t>
  </si>
  <si>
    <t>JBAB004</t>
  </si>
  <si>
    <t>Coast Guard Parking Lot</t>
  </si>
  <si>
    <t>JBAB032</t>
  </si>
  <si>
    <t>DIA Lot West 86</t>
  </si>
  <si>
    <t>DIA Lot 407</t>
  </si>
  <si>
    <t>DIA Lot 224</t>
  </si>
  <si>
    <t>JBAB003</t>
  </si>
  <si>
    <t>NE Corner of Boat Yard</t>
  </si>
  <si>
    <t>JBAB005</t>
  </si>
  <si>
    <t>Chappie James Blvd by commissary parking lot (in grass)</t>
  </si>
  <si>
    <t>Kennel (Building 6126)</t>
  </si>
  <si>
    <t>JBAB008</t>
  </si>
  <si>
    <t>NSMA Bldg</t>
  </si>
  <si>
    <t>JBAB009</t>
  </si>
  <si>
    <t>JBAB010</t>
  </si>
  <si>
    <t>JBAB011</t>
  </si>
  <si>
    <t>JBAB012</t>
  </si>
  <si>
    <t>JBAB013</t>
  </si>
  <si>
    <t>JBAB014</t>
  </si>
  <si>
    <t>Parking lot area B (NSMA Building)</t>
  </si>
  <si>
    <t>JBAB015</t>
  </si>
  <si>
    <t>GOQ Housing</t>
  </si>
  <si>
    <t>JBAB041</t>
  </si>
  <si>
    <t>JBAB007</t>
  </si>
  <si>
    <t>DIA Parking Lot 388</t>
  </si>
  <si>
    <t>JBAB021</t>
  </si>
  <si>
    <t>Back of 371</t>
  </si>
  <si>
    <t>JBAB024</t>
  </si>
  <si>
    <t>Building 424/425 area</t>
  </si>
  <si>
    <t>JBAB033</t>
  </si>
  <si>
    <t>Marina parking lot</t>
  </si>
  <si>
    <t>JBAB035</t>
  </si>
  <si>
    <t>Funari Hall Area</t>
  </si>
  <si>
    <t>JBAB036</t>
  </si>
  <si>
    <t>JBAB037</t>
  </si>
  <si>
    <t>JBAB038</t>
  </si>
  <si>
    <t>JBAB039</t>
  </si>
  <si>
    <t>JBAB040</t>
  </si>
  <si>
    <t>Parking lot area B (NSMA and Army National Guard)</t>
  </si>
  <si>
    <t>JBAB042</t>
  </si>
  <si>
    <t>Near Air Force Honor Guard</t>
  </si>
  <si>
    <t>JBAB043</t>
  </si>
  <si>
    <t>Building 7100</t>
  </si>
  <si>
    <t>JBAB046</t>
  </si>
  <si>
    <t>DIA</t>
  </si>
  <si>
    <t>JBAB055</t>
  </si>
  <si>
    <t>Bellevue Housing (SW corner of installation)</t>
  </si>
  <si>
    <t>JBAB221</t>
  </si>
  <si>
    <t>Bldg 351</t>
  </si>
  <si>
    <t>JBAB231</t>
  </si>
  <si>
    <t>Bldg 350</t>
  </si>
  <si>
    <t>Richard Lafreniere</t>
  </si>
  <si>
    <t>111 Stewart Road, Building 321</t>
  </si>
  <si>
    <t>Fort Myer</t>
  </si>
  <si>
    <t>richard.p.lafreniere2.civ@mail.mil</t>
  </si>
  <si>
    <t>FMN_XOTH.01</t>
  </si>
  <si>
    <t>FMN_F2</t>
  </si>
  <si>
    <t>Ft McNair</t>
  </si>
  <si>
    <t>FMN_XOTH.02</t>
  </si>
  <si>
    <t>FMN_M1</t>
  </si>
  <si>
    <t>FMN_XOTH.03</t>
  </si>
  <si>
    <t>FMN_M2</t>
  </si>
  <si>
    <t>FMN_XOTH.04</t>
  </si>
  <si>
    <t>FMN_M3</t>
  </si>
  <si>
    <t>FMN_XOTH.05</t>
  </si>
  <si>
    <t>FMN_M4</t>
  </si>
  <si>
    <t>FMN_XOTH.06</t>
  </si>
  <si>
    <t>FMN_M5</t>
  </si>
  <si>
    <t>FMN_XOTH.07</t>
  </si>
  <si>
    <t>FMN_M6</t>
  </si>
  <si>
    <t>FMN_MSWG.01</t>
  </si>
  <si>
    <t>FMN_M7</t>
  </si>
  <si>
    <t>FMN_XOTH.08</t>
  </si>
  <si>
    <t>FMN_M8</t>
  </si>
  <si>
    <t>FMN_XOTH.09</t>
  </si>
  <si>
    <t>FMN_M9</t>
  </si>
  <si>
    <t>FMN_XDED.01</t>
  </si>
  <si>
    <t>FMN_P1</t>
  </si>
  <si>
    <t>FMN_MMBR.01</t>
  </si>
  <si>
    <t>FMN_F1</t>
  </si>
  <si>
    <t xml:space="preserve">James Haffley </t>
  </si>
  <si>
    <t>DPW Compliance</t>
  </si>
  <si>
    <t>2001 East Capitol Street Southeast</t>
  </si>
  <si>
    <t>james.p.haffly.ctr@mail.mil</t>
  </si>
  <si>
    <t>11A05_XOTH.01</t>
  </si>
  <si>
    <t>11A05_MSC1</t>
  </si>
  <si>
    <t>11A05_XOTH.02</t>
  </si>
  <si>
    <t>JBAB034b</t>
  </si>
  <si>
    <t>JBAB101</t>
  </si>
  <si>
    <t>Building 7400</t>
  </si>
  <si>
    <t>JBAB102</t>
  </si>
  <si>
    <t>JBAB103</t>
  </si>
  <si>
    <t>JBAB104</t>
  </si>
  <si>
    <t>JBAB105</t>
  </si>
  <si>
    <t>JBAB106</t>
  </si>
  <si>
    <t>Building 411/485</t>
  </si>
  <si>
    <t>JBAB107</t>
  </si>
  <si>
    <t>Sand filter</t>
  </si>
  <si>
    <t>Unknown</t>
  </si>
  <si>
    <t>Comments</t>
  </si>
  <si>
    <t xml:space="preserve">Constructed prior to 07/01/2016. </t>
  </si>
  <si>
    <t xml:space="preserve">Implemented and in use between 07/01/2016 and 06/30/2017. </t>
  </si>
  <si>
    <t>Planned 2018</t>
  </si>
  <si>
    <t xml:space="preserve">Expected to be implemented between 07/01/2017 and 06/30/2018. </t>
  </si>
  <si>
    <t>Planned 2019</t>
  </si>
  <si>
    <t xml:space="preserve">Expected to be implemented between 07/01/2018 and 06/30/2019. </t>
  </si>
  <si>
    <t xml:space="preserve">Previously reported, but projection delayed past SY2019. </t>
  </si>
  <si>
    <t xml:space="preserve">Project is no longer planned or has been removed from the system. </t>
  </si>
  <si>
    <t>Agency</t>
  </si>
  <si>
    <t>Navy</t>
  </si>
  <si>
    <t>Marines</t>
  </si>
  <si>
    <t>Army</t>
  </si>
  <si>
    <t>DC Army National Guard Armory</t>
  </si>
  <si>
    <t>HQ Army, ACSIM</t>
  </si>
  <si>
    <t>Joint Base Anacostia - Bolling</t>
  </si>
  <si>
    <t>Instructions/Details</t>
  </si>
  <si>
    <t>CBP Instructions</t>
  </si>
  <si>
    <t xml:space="preserve">(This Sheet) Step by step walkthrough for adding and updating BMP records. </t>
  </si>
  <si>
    <t>Gold Columns are required, or conditionally required for CBP Reporting.</t>
  </si>
  <si>
    <t xml:space="preserve">Black Columns are calculated based on other fields. </t>
  </si>
  <si>
    <t xml:space="preserve">Do not modify these columns. </t>
  </si>
  <si>
    <t>Reference</t>
  </si>
  <si>
    <t xml:space="preserve">Do not modify reference data. </t>
  </si>
  <si>
    <t xml:space="preserve">Note that BMP ID and Structure ID can be the same. </t>
  </si>
  <si>
    <t>BMP Consolidation Workbook Reference</t>
  </si>
  <si>
    <t xml:space="preserve">Reference sheet containing all Column References for BMP reporting. </t>
  </si>
  <si>
    <t>FY17 Status</t>
  </si>
  <si>
    <t>Explanation</t>
  </si>
  <si>
    <t>DoD BMP ID</t>
  </si>
  <si>
    <t>Installation BMP ID</t>
  </si>
  <si>
    <t>RED</t>
  </si>
  <si>
    <t>No credit received - historical record not found</t>
  </si>
  <si>
    <t>1-71</t>
  </si>
  <si>
    <t>3-11</t>
  </si>
  <si>
    <t>1-3</t>
  </si>
  <si>
    <t>1-4</t>
  </si>
  <si>
    <t>1-5</t>
  </si>
  <si>
    <t>1-6</t>
  </si>
  <si>
    <t>1-7</t>
  </si>
  <si>
    <t>1-9</t>
  </si>
  <si>
    <t>3-12</t>
  </si>
  <si>
    <t>1-23</t>
  </si>
  <si>
    <t>1-24</t>
  </si>
  <si>
    <t>1-26</t>
  </si>
  <si>
    <t>1-27</t>
  </si>
  <si>
    <t>1-30</t>
  </si>
  <si>
    <t>2-3</t>
  </si>
  <si>
    <t>2-4</t>
  </si>
  <si>
    <t>2-5</t>
  </si>
  <si>
    <t>2-6</t>
  </si>
  <si>
    <t>2-7</t>
  </si>
  <si>
    <t>2-8</t>
  </si>
  <si>
    <t>2-9</t>
  </si>
  <si>
    <t>2-10</t>
  </si>
  <si>
    <t>2-11</t>
  </si>
  <si>
    <t>2-13</t>
  </si>
  <si>
    <t>2-14</t>
  </si>
  <si>
    <t>2-15</t>
  </si>
  <si>
    <t>2-16</t>
  </si>
  <si>
    <t>2-20</t>
  </si>
  <si>
    <t>2-23</t>
  </si>
  <si>
    <t>2-24</t>
  </si>
  <si>
    <t>2-25</t>
  </si>
  <si>
    <t>2-33</t>
  </si>
  <si>
    <t>2-35</t>
  </si>
  <si>
    <t>2-37</t>
  </si>
  <si>
    <t>2-38</t>
  </si>
  <si>
    <t>2-39</t>
  </si>
  <si>
    <t>1-49</t>
  </si>
  <si>
    <t>1-52</t>
  </si>
  <si>
    <t>1-1</t>
  </si>
  <si>
    <t>2-1</t>
  </si>
  <si>
    <t>2-2</t>
  </si>
  <si>
    <t>3-1</t>
  </si>
  <si>
    <t>3-2</t>
  </si>
  <si>
    <t>3-3</t>
  </si>
  <si>
    <t>3-4</t>
  </si>
  <si>
    <t>3-5</t>
  </si>
  <si>
    <t>3-6</t>
  </si>
  <si>
    <t>3-7</t>
  </si>
  <si>
    <t>3-8</t>
  </si>
  <si>
    <t>1-2</t>
  </si>
  <si>
    <t>3-9</t>
  </si>
  <si>
    <t>3-10</t>
  </si>
  <si>
    <t>4-1</t>
  </si>
  <si>
    <t>1-8</t>
  </si>
  <si>
    <t>1-10</t>
  </si>
  <si>
    <t>1-11</t>
  </si>
  <si>
    <t>1-12</t>
  </si>
  <si>
    <t>1-13</t>
  </si>
  <si>
    <t>1-14</t>
  </si>
  <si>
    <t>1-15</t>
  </si>
  <si>
    <t>1-16</t>
  </si>
  <si>
    <t>1-17</t>
  </si>
  <si>
    <t>1-18</t>
  </si>
  <si>
    <t>1-19</t>
  </si>
  <si>
    <t>1-20</t>
  </si>
  <si>
    <t>1-21</t>
  </si>
  <si>
    <t>1-22</t>
  </si>
  <si>
    <t>3-13</t>
  </si>
  <si>
    <t>1-25</t>
  </si>
  <si>
    <t>1-28</t>
  </si>
  <si>
    <t>1-29</t>
  </si>
  <si>
    <t>1-31</t>
  </si>
  <si>
    <t>1-32</t>
  </si>
  <si>
    <t>1-33</t>
  </si>
  <si>
    <t>1-34</t>
  </si>
  <si>
    <t>1-35</t>
  </si>
  <si>
    <t>1-36</t>
  </si>
  <si>
    <t>1-37</t>
  </si>
  <si>
    <t>2-12</t>
  </si>
  <si>
    <t>2-17</t>
  </si>
  <si>
    <t>2-18</t>
  </si>
  <si>
    <t>2-19</t>
  </si>
  <si>
    <t>2-21</t>
  </si>
  <si>
    <t>2-22</t>
  </si>
  <si>
    <t>2-26</t>
  </si>
  <si>
    <t>2-27</t>
  </si>
  <si>
    <t>2-28</t>
  </si>
  <si>
    <t>2-29</t>
  </si>
  <si>
    <t>2-30</t>
  </si>
  <si>
    <t>4-2</t>
  </si>
  <si>
    <t>2-31</t>
  </si>
  <si>
    <t>2-32</t>
  </si>
  <si>
    <t>2-34</t>
  </si>
  <si>
    <t>2-36</t>
  </si>
  <si>
    <t>1-38</t>
  </si>
  <si>
    <t>1-39</t>
  </si>
  <si>
    <t>1-40</t>
  </si>
  <si>
    <t>1-41</t>
  </si>
  <si>
    <t>1-42</t>
  </si>
  <si>
    <t>1-43</t>
  </si>
  <si>
    <t>1-44</t>
  </si>
  <si>
    <t>1-45</t>
  </si>
  <si>
    <t>1-46</t>
  </si>
  <si>
    <t>1-47</t>
  </si>
  <si>
    <t>1-48</t>
  </si>
  <si>
    <t>1-50</t>
  </si>
  <si>
    <t>1-51</t>
  </si>
  <si>
    <t>1-53</t>
  </si>
  <si>
    <t>1-54</t>
  </si>
  <si>
    <t>1-55</t>
  </si>
  <si>
    <t>1-56</t>
  </si>
  <si>
    <t>1-57</t>
  </si>
  <si>
    <t>1-58</t>
  </si>
  <si>
    <t>1-59</t>
  </si>
  <si>
    <t>1-60</t>
  </si>
  <si>
    <t>1-61</t>
  </si>
  <si>
    <t>1-62</t>
  </si>
  <si>
    <t>1-63</t>
  </si>
  <si>
    <t>1-64</t>
  </si>
  <si>
    <t>1-65</t>
  </si>
  <si>
    <t>1-66</t>
  </si>
  <si>
    <t>1-67</t>
  </si>
  <si>
    <t>1-68</t>
  </si>
  <si>
    <t>1-69</t>
  </si>
  <si>
    <t>1-70</t>
  </si>
  <si>
    <t>5-1</t>
  </si>
  <si>
    <t>1-72</t>
  </si>
  <si>
    <t>DC BMP ID</t>
  </si>
  <si>
    <t>FMN M10</t>
  </si>
  <si>
    <t>JBAB034a</t>
  </si>
  <si>
    <t>JBABDIA20</t>
  </si>
  <si>
    <t>JBABDIA23</t>
  </si>
  <si>
    <t>JBABDIA24</t>
  </si>
  <si>
    <t>JBABDIA11</t>
  </si>
  <si>
    <t>JBABDIA14</t>
  </si>
  <si>
    <t>JBABDIA15</t>
  </si>
  <si>
    <t>JBABDIA02</t>
  </si>
  <si>
    <t>JBABDIA03</t>
  </si>
  <si>
    <t>JBABDIA04</t>
  </si>
  <si>
    <t>370 Brookley Avenue SW</t>
  </si>
  <si>
    <t>103 3rd Avenue SW</t>
  </si>
  <si>
    <t>1013 O Street SE</t>
  </si>
  <si>
    <t>2001 East Capitol Street SE</t>
  </si>
  <si>
    <t>Department of Defense</t>
  </si>
  <si>
    <t>BMP Type</t>
  </si>
  <si>
    <t>DC_FY17_6</t>
  </si>
  <si>
    <t>Modified</t>
  </si>
  <si>
    <t>DC_FY17_112</t>
  </si>
  <si>
    <t>Eboni Young</t>
  </si>
  <si>
    <t>Env Compliance Manager</t>
  </si>
  <si>
    <t>eboni.s.young.nfg@mail.mil</t>
  </si>
  <si>
    <t>New</t>
  </si>
  <si>
    <t>DC_FY17_13</t>
  </si>
  <si>
    <t>FMN MSWG.02</t>
  </si>
  <si>
    <t>DC_FY17_114</t>
  </si>
  <si>
    <t>DC_FY17_108</t>
  </si>
  <si>
    <t>DC_FY17_111</t>
  </si>
  <si>
    <t>DC_FY17_102</t>
  </si>
  <si>
    <t>DC_FY17_103</t>
  </si>
  <si>
    <t>DC_FY17_104</t>
  </si>
  <si>
    <t>DC_FY17_105</t>
  </si>
  <si>
    <t>DC_FY17_106</t>
  </si>
  <si>
    <t>DC_FY17_107</t>
  </si>
  <si>
    <t>DC_FY17_15</t>
  </si>
  <si>
    <t>DC_FY17_109</t>
  </si>
  <si>
    <t>DC_FY17_110</t>
  </si>
  <si>
    <t>DC_FY17_69</t>
  </si>
  <si>
    <t>JBAB001 - Sand Filter</t>
  </si>
  <si>
    <t>DC_FY17_70</t>
  </si>
  <si>
    <t>JBAB002 - Sand Filter</t>
  </si>
  <si>
    <t>DC_FY17_71</t>
  </si>
  <si>
    <t>JBAB003 - Sand Filter</t>
  </si>
  <si>
    <t>DC_FY17_16</t>
  </si>
  <si>
    <t>JBAB004 - Tree Box</t>
  </si>
  <si>
    <t>DC_FY17_17</t>
  </si>
  <si>
    <t>JBAB005 - Tree Box</t>
  </si>
  <si>
    <t>DC_FY17_18</t>
  </si>
  <si>
    <t>JBAB006 - Dry Pond</t>
  </si>
  <si>
    <t>DC_FY17_19</t>
  </si>
  <si>
    <t>JBAB007 - Permeable Pavement</t>
  </si>
  <si>
    <t>DC_FY17_20</t>
  </si>
  <si>
    <t>JBAB008 - Green Roof</t>
  </si>
  <si>
    <t>DC_FY17_115</t>
  </si>
  <si>
    <t>JBAB009 - Bioretention</t>
  </si>
  <si>
    <t>DC_FY17_116</t>
  </si>
  <si>
    <t>JBAB010 - Bioretention</t>
  </si>
  <si>
    <t>DC_FY17_117</t>
  </si>
  <si>
    <t>JBAB011 - Bioretention</t>
  </si>
  <si>
    <t>DC_FY17_118</t>
  </si>
  <si>
    <t>JBAB012 - Bioretention</t>
  </si>
  <si>
    <t>DC_FY17_119</t>
  </si>
  <si>
    <t>JBAB013 - Bioretention</t>
  </si>
  <si>
    <t>DC_FY17_120</t>
  </si>
  <si>
    <t>JBAB014 - Bioretention</t>
  </si>
  <si>
    <t>DC_FY17_121</t>
  </si>
  <si>
    <t>JBAB015 - Bio-Swale</t>
  </si>
  <si>
    <t>DC_FY17_122</t>
  </si>
  <si>
    <t>JBAB021 - Wet Pond</t>
  </si>
  <si>
    <t>DC_FY17_21</t>
  </si>
  <si>
    <t>JBAB024 - Wet Swale</t>
  </si>
  <si>
    <t>DC_FY17_72</t>
  </si>
  <si>
    <t>JBAB025 - Sand Filter</t>
  </si>
  <si>
    <t>DC_FY17_73</t>
  </si>
  <si>
    <t>JBAB026 - Sand Filter</t>
  </si>
  <si>
    <t>DC_FY17_74</t>
  </si>
  <si>
    <t>JBAB027 - Sand Filter</t>
  </si>
  <si>
    <t>DC_FY17_75</t>
  </si>
  <si>
    <t>JBAB028 - Sand Filter</t>
  </si>
  <si>
    <t>DC_FY17_76</t>
  </si>
  <si>
    <t>JBAB029 - Sand Filter</t>
  </si>
  <si>
    <t>DC_FY17_77</t>
  </si>
  <si>
    <t>JBAB030 - Sand Filter</t>
  </si>
  <si>
    <t>DC_FY17_78</t>
  </si>
  <si>
    <t>JBAB031 - Sand Filter</t>
  </si>
  <si>
    <t>DC_FY17_79</t>
  </si>
  <si>
    <t>JBAB032 - Tree Box</t>
  </si>
  <si>
    <t>DC_FY17_80</t>
  </si>
  <si>
    <t>JBAB033 - Media Filter</t>
  </si>
  <si>
    <t>DC_FY17_81</t>
  </si>
  <si>
    <t>JBAB034a - Tree Box</t>
  </si>
  <si>
    <t>DC_FY17_113</t>
  </si>
  <si>
    <t>JBAB034b - Tree Box</t>
  </si>
  <si>
    <t>DC_FY17_123</t>
  </si>
  <si>
    <t>JBAB035 - Extended Dry Detention</t>
  </si>
  <si>
    <t>DC_FY17_124</t>
  </si>
  <si>
    <t>JBAB036 - Extended Dry Detention</t>
  </si>
  <si>
    <t>DC_FY17_125</t>
  </si>
  <si>
    <t>JBAB037 - Extended Dry Detention</t>
  </si>
  <si>
    <t>DC_FY17_126</t>
  </si>
  <si>
    <t>JBAB038 - Extended Dry Detention</t>
  </si>
  <si>
    <t>DC_FY17_127</t>
  </si>
  <si>
    <t>JBAB039 - Extended Dry Detention</t>
  </si>
  <si>
    <t>DC_FY17_22</t>
  </si>
  <si>
    <t>JBAB040 - Grass Swale</t>
  </si>
  <si>
    <t>DC_FY17_23</t>
  </si>
  <si>
    <t>JBAB041 - Permeable Pavement</t>
  </si>
  <si>
    <t>DC_FY17_128</t>
  </si>
  <si>
    <t>JBAB042 - Bio-Swale</t>
  </si>
  <si>
    <t>DC_FY17_129</t>
  </si>
  <si>
    <t>JBAB043 - Bio-Swale</t>
  </si>
  <si>
    <t>DC_FY17_82</t>
  </si>
  <si>
    <t>JBAB044 - Sand Filter</t>
  </si>
  <si>
    <t>DC_FY17_83</t>
  </si>
  <si>
    <t>JBAB045 - Sand Filter</t>
  </si>
  <si>
    <t>DC_FY17_130</t>
  </si>
  <si>
    <t>JBAB046 - Extended Dry Detention</t>
  </si>
  <si>
    <t>DC_FY17_84</t>
  </si>
  <si>
    <t>JBAB047 - Media Filter</t>
  </si>
  <si>
    <t>DC_FY17_85</t>
  </si>
  <si>
    <t>JBAB048 - Sand Filter</t>
  </si>
  <si>
    <t>DC_FY17_86</t>
  </si>
  <si>
    <t>JBAB049 - Sand Filter</t>
  </si>
  <si>
    <t>DC_FY17_87</t>
  </si>
  <si>
    <t>JBAB050 - Sand Filter</t>
  </si>
  <si>
    <t>DC_FY17_88</t>
  </si>
  <si>
    <t>JBAB051 - Sand Filter</t>
  </si>
  <si>
    <t>DC_FY17_89</t>
  </si>
  <si>
    <t>JBAB053 - Media Filter</t>
  </si>
  <si>
    <t>DC_FY17_90</t>
  </si>
  <si>
    <t>JBAB054 - Media Filter</t>
  </si>
  <si>
    <t>DC_FY17_131</t>
  </si>
  <si>
    <t>JBAB055 - Wet Pond</t>
  </si>
  <si>
    <t>DC_FY17_91</t>
  </si>
  <si>
    <t>JBAB056 - Sand Filter</t>
  </si>
  <si>
    <t>DC_FY17_92</t>
  </si>
  <si>
    <t>JBAB058 - Sand Filter</t>
  </si>
  <si>
    <t>DC_FY17_93</t>
  </si>
  <si>
    <t>JBAB059 - Sand Filter</t>
  </si>
  <si>
    <t>DC_FY17_94</t>
  </si>
  <si>
    <t>JBAB060 - Sand Filter</t>
  </si>
  <si>
    <t>DC_FY17_95</t>
  </si>
  <si>
    <t>JBAB061 - Sand Filter</t>
  </si>
  <si>
    <t>DC_FY17_25</t>
  </si>
  <si>
    <t>JBAB101 - Bio-Swale</t>
  </si>
  <si>
    <t>DC_FY17_26</t>
  </si>
  <si>
    <t>JBAB102 - Bio-Swale</t>
  </si>
  <si>
    <t>DC_FY17_27</t>
  </si>
  <si>
    <t>JBAB103 - Bioretention</t>
  </si>
  <si>
    <t>DC_FY17_28</t>
  </si>
  <si>
    <t>JBAB104 - Bioretention</t>
  </si>
  <si>
    <t>DC_FY17_29</t>
  </si>
  <si>
    <t>JBAB105 - Bioretention</t>
  </si>
  <si>
    <t>DC_FY17_30</t>
  </si>
  <si>
    <t>JBAB106 - Sand Filter</t>
  </si>
  <si>
    <t>DC_FY17_31</t>
  </si>
  <si>
    <t>JBAB107 - Sand Filter</t>
  </si>
  <si>
    <t>DC_FY17_132</t>
  </si>
  <si>
    <t>JBAB221 - Wet Swale</t>
  </si>
  <si>
    <t>DC_FY17_133</t>
  </si>
  <si>
    <t>JBAB231 - Wet Swale</t>
  </si>
  <si>
    <t>DC_FY17_96</t>
  </si>
  <si>
    <t>JBABDIA02 - Sand Filter</t>
  </si>
  <si>
    <t>DC_FY17_97</t>
  </si>
  <si>
    <t>JBABDIA03 - BaySaver</t>
  </si>
  <si>
    <t>DC_FY17_98</t>
  </si>
  <si>
    <t>JBABDIA04 - BaySaver</t>
  </si>
  <si>
    <t>DC_FY17_7</t>
  </si>
  <si>
    <t>JBABDIA11 - Sand Filter</t>
  </si>
  <si>
    <t>DC_FY17_8</t>
  </si>
  <si>
    <t>JBABDIA14 - Grass Swale</t>
  </si>
  <si>
    <t>DC_FY17_9</t>
  </si>
  <si>
    <t>JBABDIA15 - Grass Swale</t>
  </si>
  <si>
    <t>DC_FY17_10</t>
  </si>
  <si>
    <t>JBABDIA20 - Grass Swale</t>
  </si>
  <si>
    <t>DC_FY17_11</t>
  </si>
  <si>
    <t>JBABDIA23 - Grass Swale</t>
  </si>
  <si>
    <t>DC_FY17_12</t>
  </si>
  <si>
    <t>JBABDIA24 - Grass Swale</t>
  </si>
  <si>
    <t>DC_FY17_99</t>
  </si>
  <si>
    <t>Quang Nguyen</t>
  </si>
  <si>
    <t>DC_FY17_32</t>
  </si>
  <si>
    <t>DC_FY17_33</t>
  </si>
  <si>
    <t>DC_FY17_34</t>
  </si>
  <si>
    <t>DC_FY17_35</t>
  </si>
  <si>
    <t>DC_FY17_36</t>
  </si>
  <si>
    <t>DC_FY17_37</t>
  </si>
  <si>
    <t>DC_FY17_38</t>
  </si>
  <si>
    <t>DC_FY17_39</t>
  </si>
  <si>
    <t>DC_FY17_40</t>
  </si>
  <si>
    <t>DC_FY17_41</t>
  </si>
  <si>
    <t>DC_FY17_42</t>
  </si>
  <si>
    <t>DC_FY17_43</t>
  </si>
  <si>
    <t>DC_FY17_44</t>
  </si>
  <si>
    <t>DC_FY17_45</t>
  </si>
  <si>
    <t>DC_FY17_100</t>
  </si>
  <si>
    <t>DC_FY17_46</t>
  </si>
  <si>
    <t>DC_FY17_47</t>
  </si>
  <si>
    <t>DC_FY17_101</t>
  </si>
  <si>
    <t>DC_FY17_48</t>
  </si>
  <si>
    <t>DC_FY17_49</t>
  </si>
  <si>
    <t>DC_FY17_50</t>
  </si>
  <si>
    <t>DC_FY17_51</t>
  </si>
  <si>
    <t>DC_FY17_52</t>
  </si>
  <si>
    <t>DC_FY17_53</t>
  </si>
  <si>
    <t>DC_FY17_54</t>
  </si>
  <si>
    <t>DC_FY17_55</t>
  </si>
  <si>
    <t>DC_FY17_56</t>
  </si>
  <si>
    <t>DC_FY17_57</t>
  </si>
  <si>
    <t>DC_FY17_58</t>
  </si>
  <si>
    <t>DC_FY17_59</t>
  </si>
  <si>
    <t>DC_FY17_60</t>
  </si>
  <si>
    <t>DC_FY17_61</t>
  </si>
  <si>
    <t>DC_FY17_62</t>
  </si>
  <si>
    <t>DC_FY17_63</t>
  </si>
  <si>
    <t>DC_FY17_64</t>
  </si>
  <si>
    <t>DC_FY17_65</t>
  </si>
  <si>
    <t>DC_FY17_66</t>
  </si>
  <si>
    <t>DC_FY17_67</t>
  </si>
  <si>
    <t>DC_FY17_68</t>
  </si>
  <si>
    <t>DC_FY17_5</t>
  </si>
  <si>
    <t>Building 371 Parking Lot</t>
  </si>
  <si>
    <t>Site ID</t>
  </si>
  <si>
    <t>Site Name</t>
  </si>
  <si>
    <t>Site Address</t>
  </si>
  <si>
    <t>Site X Coordinate</t>
  </si>
  <si>
    <t>Site Y Coordinate</t>
  </si>
  <si>
    <t>Owner/Manager</t>
  </si>
  <si>
    <t>399319.85</t>
  </si>
  <si>
    <t>131674.01</t>
  </si>
  <si>
    <t>398497.88</t>
  </si>
  <si>
    <t>133706.77</t>
  </si>
  <si>
    <t>400682.49</t>
  </si>
  <si>
    <t>133916.52</t>
  </si>
  <si>
    <t>402124.49</t>
  </si>
  <si>
    <t>135628.6</t>
  </si>
  <si>
    <t>SiteID</t>
  </si>
  <si>
    <t>BMP Number</t>
  </si>
  <si>
    <t>BMP X Coordinate</t>
  </si>
  <si>
    <t>BMP Y Coordinate</t>
  </si>
  <si>
    <t>BMP Group</t>
  </si>
  <si>
    <t>NEIEN BMP Type</t>
  </si>
  <si>
    <t>Open Channel</t>
  </si>
  <si>
    <t>Grass channel</t>
  </si>
  <si>
    <t>Proprietary Practice</t>
  </si>
  <si>
    <t>Proprietary practice</t>
  </si>
  <si>
    <t>Underground Sand Filter</t>
  </si>
  <si>
    <t>Infiltration</t>
  </si>
  <si>
    <t>Vegetated Treatment Area</t>
  </si>
  <si>
    <t>Filtration</t>
  </si>
  <si>
    <t>Storage</t>
  </si>
  <si>
    <t>Standard</t>
  </si>
  <si>
    <t>Bioswale</t>
  </si>
  <si>
    <t>Ponds</t>
  </si>
  <si>
    <t>Wet Pond</t>
  </si>
  <si>
    <t>Permeable Pavement</t>
  </si>
  <si>
    <t>Green Roof</t>
  </si>
  <si>
    <t>Green roof</t>
  </si>
  <si>
    <t>Filtering System</t>
  </si>
  <si>
    <t>Filtering system</t>
  </si>
  <si>
    <t>Surface Sand Filter</t>
  </si>
  <si>
    <t>Rainwater harvesting</t>
  </si>
  <si>
    <t>Cisterns &amp; Rain Barrels</t>
  </si>
  <si>
    <t>Pre-Phase 6 Structure Type</t>
  </si>
  <si>
    <t>Pre-Phase 6 BMP Type</t>
  </si>
  <si>
    <t>Infiltration Sump Storage Volume (cubic feet)</t>
  </si>
  <si>
    <t>Name of Proprietary Practice</t>
  </si>
  <si>
    <t>Describe Proprietary Practice</t>
  </si>
  <si>
    <t>Number of Trees</t>
  </si>
  <si>
    <t>Jelly Fish</t>
  </si>
  <si>
    <t>BaySaver</t>
  </si>
  <si>
    <t>Tree Box</t>
  </si>
  <si>
    <t>Pollutant Separator</t>
  </si>
  <si>
    <t>Underdrain</t>
  </si>
  <si>
    <t>Historical BMP Status</t>
  </si>
  <si>
    <t xml:space="preserve">Installed prior to 7/1/2017. </t>
  </si>
  <si>
    <t>Removed</t>
  </si>
  <si>
    <t xml:space="preserve">BMP has been removed from the system. </t>
  </si>
  <si>
    <t>Design Rainfall</t>
  </si>
  <si>
    <t>Natural Acres</t>
  </si>
  <si>
    <t>Compacted Acres</t>
  </si>
  <si>
    <t>Compacted Area (sq. feet)</t>
  </si>
  <si>
    <t>Natural Area (sq. feet)</t>
  </si>
  <si>
    <t>Impervious Area (sq. ft.)</t>
  </si>
  <si>
    <t>Urban Area (sq. ft.)</t>
  </si>
  <si>
    <t>BMP Types</t>
  </si>
  <si>
    <t>Impervious Surface Disconnection</t>
  </si>
  <si>
    <t>Wetlands</t>
  </si>
  <si>
    <t>Tree Planting and Preservation</t>
  </si>
  <si>
    <t>Simple disconnection to a pervious area</t>
  </si>
  <si>
    <t>Enhanced</t>
  </si>
  <si>
    <t>Grass channel - amended soils</t>
  </si>
  <si>
    <t>Dry swale</t>
  </si>
  <si>
    <t>Tree preservation</t>
  </si>
  <si>
    <t>Tree planting</t>
  </si>
  <si>
    <t xml:space="preserve">Bio-Reactor Carbon Filter </t>
  </si>
  <si>
    <t>Constructed Wetland</t>
  </si>
  <si>
    <t>Dry Well</t>
  </si>
  <si>
    <t>Extended Detention Wetland</t>
  </si>
  <si>
    <t>Filter Strip</t>
  </si>
  <si>
    <t>Green Parking Lot</t>
  </si>
  <si>
    <t>Infiltration Practices</t>
  </si>
  <si>
    <t>Infiltration Trench</t>
  </si>
  <si>
    <t>Micropool Extended Detention</t>
  </si>
  <si>
    <t>Organic Filter</t>
  </si>
  <si>
    <t>Perimeter Sand Filter</t>
  </si>
  <si>
    <t>Pond/Wetland System</t>
  </si>
  <si>
    <t>Rain Garden</t>
  </si>
  <si>
    <t>Reduction of Impervious Surface</t>
  </si>
  <si>
    <t>Regenerative Stormwater Conveyance</t>
  </si>
  <si>
    <t>Shallow Wetland</t>
  </si>
  <si>
    <t>Underground Infiltration System</t>
  </si>
  <si>
    <t>Urban Infiltration Practices</t>
  </si>
  <si>
    <t>Vegetated Open Channels</t>
  </si>
  <si>
    <t>Wet Extended Detention</t>
  </si>
  <si>
    <t>Disconnection Receiving Area</t>
  </si>
  <si>
    <t>Inspection Criteria</t>
  </si>
  <si>
    <t>FY</t>
  </si>
  <si>
    <t>Endof FY</t>
  </si>
  <si>
    <t>Inspection Exp.</t>
  </si>
  <si>
    <t>Initial Inspection</t>
  </si>
  <si>
    <t>FY17 Status Change</t>
  </si>
  <si>
    <t>Explanation Change</t>
  </si>
  <si>
    <t>DoD BMP ID Change</t>
  </si>
  <si>
    <t>DC BMP ID Change</t>
  </si>
  <si>
    <t>Installation BMP ID Change</t>
  </si>
  <si>
    <t>BMP Status Change</t>
  </si>
  <si>
    <t>Year Funded Change</t>
  </si>
  <si>
    <t>BMP Cost Change</t>
  </si>
  <si>
    <t>SiteID Change</t>
  </si>
  <si>
    <t>Facility Name Change</t>
  </si>
  <si>
    <t>Site Address Change</t>
  </si>
  <si>
    <t>Site X Coordinate Change</t>
  </si>
  <si>
    <t>Site Y Coordinate Change</t>
  </si>
  <si>
    <t>Owner/Manager Change</t>
  </si>
  <si>
    <t>Contact Name Change</t>
  </si>
  <si>
    <t>Contact Title Change</t>
  </si>
  <si>
    <t>Contact Address Change</t>
  </si>
  <si>
    <t>City Change</t>
  </si>
  <si>
    <t>Zip Change</t>
  </si>
  <si>
    <t>Phone Change</t>
  </si>
  <si>
    <t>Contact Email Change</t>
  </si>
  <si>
    <t>BMP Number Change</t>
  </si>
  <si>
    <t>Built Date Change</t>
  </si>
  <si>
    <t>Structure ID Change</t>
  </si>
  <si>
    <t>Structure Name Change</t>
  </si>
  <si>
    <t>BMP Group Change</t>
  </si>
  <si>
    <t>BMP Type Change</t>
  </si>
  <si>
    <t>NEIEN BMP Type Change</t>
  </si>
  <si>
    <t>Pre-Phase 6 Structure Type Change</t>
  </si>
  <si>
    <t>Pre-Phase 6 BMP Type Change</t>
  </si>
  <si>
    <t>BMP X Coordinate Change</t>
  </si>
  <si>
    <t>BMP Y Coordinate Change</t>
  </si>
  <si>
    <t>Latitude Change</t>
  </si>
  <si>
    <t>Longitude Change</t>
  </si>
  <si>
    <t>BMP Address Change</t>
  </si>
  <si>
    <t>BMP City Change</t>
  </si>
  <si>
    <t>BMP Zip Change</t>
  </si>
  <si>
    <t>On/Off Site Change</t>
  </si>
  <si>
    <t>Construction Purpose Change</t>
  </si>
  <si>
    <t>Prior BMP Change</t>
  </si>
  <si>
    <t>Linear Feet Change</t>
  </si>
  <si>
    <t>Pounds Collected Change</t>
  </si>
  <si>
    <t>Natural Acres Change</t>
  </si>
  <si>
    <t>Compacted Acres Change</t>
  </si>
  <si>
    <t>Impervious Acres Change</t>
  </si>
  <si>
    <t>Urban Acres Change</t>
  </si>
  <si>
    <t>Natural Area (sq. feet) Change</t>
  </si>
  <si>
    <t>Compacted Area (sq. feet) Change</t>
  </si>
  <si>
    <t>Impervious Area (sq. ft.) Change</t>
  </si>
  <si>
    <t>Urban Area (sq. ft.) Change</t>
  </si>
  <si>
    <t>Design Rainfall Change</t>
  </si>
  <si>
    <t>Reporting Date Change</t>
  </si>
  <si>
    <t>Reporting Year Change</t>
  </si>
  <si>
    <t>Disconnection Receiving Area Change</t>
  </si>
  <si>
    <t>Underdrain Change</t>
  </si>
  <si>
    <t>Infiltration Sump Storage Volume (cubic feet) Change</t>
  </si>
  <si>
    <t>Name of Proprietary Practice Change</t>
  </si>
  <si>
    <t>Describe Proprietary Practice Change</t>
  </si>
  <si>
    <t>Number of Trees Change</t>
  </si>
  <si>
    <t>BMP Inspection Status Change</t>
  </si>
  <si>
    <t>Inspection Date Change</t>
  </si>
  <si>
    <t>Maintenance Date Change</t>
  </si>
  <si>
    <t>Reinspection Status Change</t>
  </si>
  <si>
    <t>Reinspection Date Change</t>
  </si>
  <si>
    <t>Stormwater Plan No Change</t>
  </si>
  <si>
    <t>Retrofit Volume (Gals) Change</t>
  </si>
  <si>
    <t>Previously Submitted? Change</t>
  </si>
  <si>
    <t>GIS ID Change</t>
  </si>
  <si>
    <t>DC_FY17_1</t>
  </si>
  <si>
    <t>DC_FY17_2</t>
  </si>
  <si>
    <t>DC_FY17_3</t>
  </si>
  <si>
    <t>DC_FY17_4</t>
  </si>
  <si>
    <t>FMN_BMPDatacall17_1</t>
  </si>
  <si>
    <t>FMN_BMPDatacall17_2</t>
  </si>
  <si>
    <t>FMN_BMPDatacall17_3</t>
  </si>
  <si>
    <t>Micro-bioretention area</t>
  </si>
  <si>
    <t>Building 400</t>
  </si>
  <si>
    <t xml:space="preserve">Impervious acres treated not available. </t>
  </si>
  <si>
    <t/>
  </si>
  <si>
    <t>Changes</t>
  </si>
  <si>
    <t>MKarpaitis@BrwnCald.com</t>
  </si>
  <si>
    <r>
      <t xml:space="preserve">Natural acres include undisturbed area such as forest, meadow, or pasture. It </t>
    </r>
    <r>
      <rPr>
        <b/>
        <sz val="11"/>
        <rFont val="Calibri"/>
        <family val="2"/>
      </rPr>
      <t xml:space="preserve">does not </t>
    </r>
    <r>
      <rPr>
        <sz val="11"/>
        <rFont val="Calibri"/>
        <family val="2"/>
      </rPr>
      <t>include area of landscaped planting beds, lawns, or managed turf.</t>
    </r>
  </si>
  <si>
    <t>In Column BB, provide the disconnection receiving area for Impervious Surface Disconnection BMPs.
In Column BC, indicate if a Bioretention or Permeable Pavement practice has an underdrain.
If a Bioretention or Permeable Pavement practice is (1) enhanced and (2) has an underdrain, provide the BMP storage volume below the underdrain.
For more information about the definition of an enhanced practice and how to determine the Infiltration Sump Storage Volume, refer the DC Stormwater Guidebook, available online here:</t>
  </si>
  <si>
    <t xml:space="preserve">https://doee.dc.gov/swguidebook </t>
  </si>
  <si>
    <t xml:space="preserve">The Stormwater Plan Number is very important to help the DoD CBP identify BMPs from installations in the District's BMP database. </t>
  </si>
  <si>
    <t>Planned 2020-2025</t>
  </si>
  <si>
    <t>Expected to be implemented between SY2020 and SY2025.</t>
  </si>
  <si>
    <t>Upon completion, send the entire workbook to Michelle Karpaitis at</t>
  </si>
  <si>
    <t>SY18 Washington DC BMP Datacall Instructions</t>
  </si>
  <si>
    <t>Follow-up Action</t>
  </si>
  <si>
    <t>YELLOW</t>
  </si>
  <si>
    <t>Partially credited by Bay Model - some data assumed due to missing information</t>
  </si>
  <si>
    <t>Not fully credited by Bay Model - credit backed out due to Load Source Group</t>
  </si>
  <si>
    <t>No installation action required. DoD CBP will resolve this issue with jurisdictions/EPA.</t>
  </si>
  <si>
    <t>Not fully credited by the state - some data assumed due to missing information</t>
  </si>
  <si>
    <t>Not fully credited by the state - other reason</t>
  </si>
  <si>
    <t>Contact DoD CBP for more information.</t>
  </si>
  <si>
    <t>No credit received - required data missing for the state</t>
  </si>
  <si>
    <t>No credit received - required data missing for the Bay Model</t>
  </si>
  <si>
    <t>No credit received - ineligible BMP type</t>
  </si>
  <si>
    <t>Confirm BMP type. If it may be eligible for credit in the future, retain record.</t>
  </si>
  <si>
    <t>No credit received - ineligible Load Source Group</t>
  </si>
  <si>
    <t>No installation action required. DoD CBP will resolve this issue with jurisdiction/EPA.</t>
  </si>
  <si>
    <t>No credit received - credit back out</t>
  </si>
  <si>
    <t>No credit received - processing error</t>
  </si>
  <si>
    <t>No credit received - entry error to state database</t>
  </si>
  <si>
    <t>No credit received - BMP credit expired due to inspection/maintenance date</t>
  </si>
  <si>
    <t>No credit received - reported BMP location is outside of Bay watershed</t>
  </si>
  <si>
    <t xml:space="preserve">Review location information provided with the BMP to ensure it is accurate. </t>
  </si>
  <si>
    <t>No credit received - ineligible BMP based on installation date</t>
  </si>
  <si>
    <t>BMP installation date is prior to January 1, 1985. Confirm that the date installed is accurate.</t>
  </si>
  <si>
    <t>Find orange highlighted field indicating missing or assumed information.</t>
  </si>
  <si>
    <t>Find orange highlighted field indicating missing information.</t>
  </si>
  <si>
    <t>Provide updated maintenance/inspection information to resume credit for this BMP.</t>
  </si>
  <si>
    <t>Installation Follow-Up for FY17 Status &amp; Explanation</t>
  </si>
  <si>
    <t>Confirm BMP record is complete and accurate. BMP record will be re-submitted in datacall.</t>
  </si>
  <si>
    <t>Credit Duration</t>
  </si>
  <si>
    <t>Conversion or Retrofit BMP?</t>
  </si>
  <si>
    <t>1. In Column F, select the BMP Status as follows:
- Historical= Installed prior to 7/1/17.
- Progress= Installed between 7/1/17 and 6/30/18.
- Planned 2019= Expected to be installed between 7/1/18 and 6/30/19. 
- Planned 2020-2025= Expected to be installed between SY20 and SY25.
- Removed= Cancelled/Site redeveloped.</t>
  </si>
  <si>
    <t xml:space="preserve">3. In Column H, populate the estimated cost of the BMP. </t>
  </si>
  <si>
    <t xml:space="preserve">2. In Column G, enter the federal Fiscal Year the BMP/Project was funded. </t>
  </si>
  <si>
    <t>BMPs that do not have this information will be outlined in red. COST DATA IS REQUIRED FOR REPORTING - PLEASE ESTIMATE IF NOT KNOWN.  DoD is being assessed based on the cost of BMPs implemented in 2017 and 2018. If cost is not known or to estimate the cost, refer to the Capital cost by BMP type provided in the DC Cost Profile available from the CAST website at this link:</t>
  </si>
  <si>
    <t>Earliest Credit Date</t>
  </si>
  <si>
    <t>Start of FY</t>
  </si>
  <si>
    <t>Historical BMP Records
Historical BMPs - BMPs that were implemented prior to 7/1/2017. This includes BMPs that were reported as "Progress" in last year's datacall.</t>
  </si>
  <si>
    <t xml:space="preserve">2. Review Historical BMPs for any changes or information that should be added. </t>
  </si>
  <si>
    <t xml:space="preserve">The information collected for Cost is important for tracking progress to date towards milestone goals. All BMPs that were installed during SY2017 or 2018 need to have Cost Data. Missing values have been highlighted in yellow. </t>
  </si>
  <si>
    <t xml:space="preserve">4. If a BMP has been removed from the site or is no longer in service, change the BMP Status to "Remove". </t>
  </si>
  <si>
    <t xml:space="preserve">5. Other missing data that is requested is outlined in red. </t>
  </si>
  <si>
    <t xml:space="preserve">Progress; Planned BMPs
Progress BMPs - BMPs that were implemented and functioning between 7/1/2017 and 6/30/2018 (State Year (SY) 2018).  
Planned BMPs - BMPs that are anticipated to be implemented between 7/1/2018 and 6/30/2025 (SY2019 - SY2025). 
CLICK IN COLUMN HEADER FOR ADDITIONAL INSTRUCTIONS ABOUT THAT COLUMN
ALL CHANGED CELLS WILL HIGHLIGHT BLUE FOR ENHANCED TRACKING
</t>
  </si>
  <si>
    <t>Color Code Key</t>
  </si>
  <si>
    <t>When a cell is changed or new input entered, it will highlight blue. Cells already highlighted in blue were changed by the DoD CBP prior to this datacall.</t>
  </si>
  <si>
    <t>If data was assumed during the development of the BMP Crediting Report, the cell will be highlighted in orange.</t>
  </si>
  <si>
    <t>Gold Columns are required.</t>
  </si>
  <si>
    <t>Red outlines will show individual cells that are required based on data entered.</t>
  </si>
  <si>
    <t>Cells outlined in red are required.</t>
  </si>
  <si>
    <t>Blue cells have been modified.</t>
  </si>
  <si>
    <t>Orange cells include assumptions made by the DoD CBP during conversion to the Phase 6 template.</t>
  </si>
  <si>
    <t>4. In Column J, select the Facility where the BMP is located.</t>
  </si>
  <si>
    <t>5. In Column W, populate the date the BMP was constructed and functioning.</t>
  </si>
  <si>
    <t>Responses are "Yes," "No," or "N/A."</t>
  </si>
  <si>
    <t xml:space="preserve">These fields are static and should not be changed. They report if the BMP received credit in SY17. More information on the status and explanations can be found in the table below. </t>
  </si>
  <si>
    <t xml:space="preserve">1. Review the status of the BMP from the SY17 Datacall and the explanation of the status in Columns A and F. If the BMP status is red or yellow, review BMP record for fields with missing or converted information. </t>
  </si>
  <si>
    <t>While not the primary goal of this datacall, installations are encouraged to update the missing data because EPA will accept these data in annual progress reports.</t>
  </si>
  <si>
    <t>600 Army Pentagon</t>
  </si>
  <si>
    <t>8th &amp; I Streets SE</t>
  </si>
  <si>
    <t xml:space="preserve">Please note that the BMP reporting template has changed since the SY17 datacall to convert our records to the new Phase 6 Model. All BMP names were converted to Phase 6 terms; please review and correct any errors in our interpretation. You can use the Pre-Phase 6 BMP Type is Column AH as reference for your selection.
Any changes made to historical data during this datacall will be highlighted in blue. If an assumption was made to convert the records between the SY17 and SY18 datacall, the field will be highlighted in orange. </t>
  </si>
  <si>
    <t xml:space="preserve">These fields are required for the BMPs to receive maximum credit towards the TMDL goal. If any new information is known, populate the outlined cells. 
Note that inspection and maintenance information in Columns BH and BL is required if the cell is outlined in red. If the cell is outlined in red, the BMP will exceed the CBP-defined credit duration before the SY19 datacall and lose credit in the Bay Model. </t>
  </si>
  <si>
    <t>6. To add additional historical BMPs not previously reported, scroll to the row after the last record and begin by typing in the BMP Status (Column F). The remaining columns will be formatted with picklists and notes; refer to the instructions above for progress/planned BMPs.</t>
  </si>
  <si>
    <t>Crediting Status</t>
  </si>
  <si>
    <t>These columns are necessary to continue to receive credit for BMPs. Note that inspection and maintenance information in Columns BH through BL is required if the cell is outlined in red. If the cell is outlined in red, the BMP will exceed the CBP-defined credit duration before the SY19 datacall and lose credit in the Bay Model. Note that the credit duration, Built Date, and/or the previous inspection date are used to determine if an inspection date is needed. Enter a valid Built Date in Column W and the date of the last inspection in Column BI, if available.</t>
  </si>
  <si>
    <t>6. In Columns X and Y enter the Structure ID and Structure Name used by the Installation for tracking.</t>
  </si>
  <si>
    <t>8. Enter the Latitude (Column AG) and Longitude (Column AH) of the practice in decimal degrees, if known.</t>
  </si>
  <si>
    <t>9. In Column AN, indicate if the BMP is a conversion/retrofit of an existing BMP.</t>
  </si>
  <si>
    <t>10. Columns AQ, AS, and AT: (Required) Populate the Natural Acres, Impervious Acres and Total Urban Acres treated by the practice.</t>
  </si>
  <si>
    <t>11. Column AY: Populate the Rainfall, in inches, the practice is designed to capture.</t>
  </si>
  <si>
    <t>12. In Column AZ, populate the date the BMP was first reported to the DoD CBP.</t>
  </si>
  <si>
    <t>13. Columns BB, BC, and BD are required fields based on the BMP type (Columns Z and AA).</t>
  </si>
  <si>
    <t>14. If the BMP is a Proprietary Practice, enter the Name of Proprietary Practice (Column BE). In Column BF, enter a description of the proprietary device.</t>
  </si>
  <si>
    <t>15. In Columns BH, BI, and BJ, populate the Status of the last BMP Inspection, the date of the last BMP Inspection, and the date the BMP was last maintained.</t>
  </si>
  <si>
    <t xml:space="preserve">16. In Columns BK and BL, if a re-inspection was done after the initial inspection, populate the status of the re-inspection and date of the re-inspection. </t>
  </si>
  <si>
    <t xml:space="preserve">17. In Column BM, populate the Stormwater Plan Number associated with the BMP for Regulatory or Non-Regulatory purposes. </t>
  </si>
  <si>
    <t>18. Provide any comments or questions in Column BQ to facilitate review of the BMP.</t>
  </si>
  <si>
    <t>Conversion or Retrofit BMP</t>
  </si>
  <si>
    <t xml:space="preserve">Implemented and in use between 07/01/2017 and 06/30/2018. </t>
  </si>
  <si>
    <t xml:space="preserve">Use the Pre-Phase 6 Structure and BMP Types in Columns AC and AD as reference for your selections.
BMP Groups: Reference sheet, A29
BMP Types: Reference sheet, B29
NEIEN BMP Types: Reference sheet, A50
A response is required in either Columns Z and AA OR Column AB to identify the BMP type. </t>
  </si>
  <si>
    <t xml:space="preserve">Cells highlighted in yellow indicate the Built Date does not correspond to the BMP Status selected. </t>
  </si>
  <si>
    <t xml:space="preserve">Be sure to follow guidelines for BMP Status. </t>
  </si>
  <si>
    <t>CAST Cost Profiles</t>
  </si>
  <si>
    <r>
      <rPr>
        <sz val="11"/>
        <rFont val="Calibri"/>
        <family val="2"/>
      </rPr>
      <t xml:space="preserve">BMPs with a status of Planned or Delayed are included. Review and revise to indicate the current status, if necessary. BMPs with a prior status of Planned 2018 were converted to Progress for this year's datacall. Please confirm the status of the BMP.
For new Planned BMPs (SY19-SY25), select the Status that indicates which State Year the project is planned.           
For new Progress BMPs not listed, select Progress and follow remaining steps.  </t>
    </r>
    <r>
      <rPr>
        <b/>
        <sz val="11"/>
        <rFont val="Calibri"/>
        <family val="2"/>
      </rPr>
      <t xml:space="preserve">
This column must be filled out first for new records; it formats the row and activates the pick lists. 
</t>
    </r>
  </si>
  <si>
    <t>7. For Columns Z through AA, first select the BMP Group and then the BMP Type from the list provided (Reference Sheet, A29). Review and update previously-reported BMPs that do not have these fields populated and are outlined in red. Review the historical data in Column AC (Pre-Phase 6 BMP Type) to confirm conversions.
If Columns Z through AA do not include an option describing the BMP, use the list of NEIEN BMP Types in Column AB to select the BMP type.</t>
  </si>
  <si>
    <t>Alternatively, the Maryland State Plane grid coordinates (in meters) can be entered in Columns AE and AF. 
When using Latitude and Longitude, please provide at least 4 decimal places. Latitude and Longitude can be estimated using Google Maps by right-clicking on a location and selecting "What's here?".</t>
  </si>
  <si>
    <t>For new BMPs being reported, use 08/01/2018 as the Reporting Date.</t>
  </si>
  <si>
    <r>
      <t xml:space="preserve">3. In particular, for BMPs installed in SY2017 (2017 Progress BMPs installed between 7/1/2016 and 6/30/2017), the </t>
    </r>
    <r>
      <rPr>
        <u/>
        <sz val="11"/>
        <rFont val="Calibri"/>
        <family val="2"/>
      </rPr>
      <t>Date Installed</t>
    </r>
    <r>
      <rPr>
        <sz val="11"/>
        <rFont val="Calibri"/>
        <family val="2"/>
        <scheme val="minor"/>
      </rPr>
      <t xml:space="preserve">, </t>
    </r>
    <r>
      <rPr>
        <u/>
        <sz val="11"/>
        <rFont val="Calibri"/>
        <family val="2"/>
      </rPr>
      <t>Year Funded</t>
    </r>
    <r>
      <rPr>
        <sz val="11"/>
        <rFont val="Calibri"/>
        <family val="2"/>
        <scheme val="minor"/>
      </rPr>
      <t xml:space="preserve">, and </t>
    </r>
    <r>
      <rPr>
        <u/>
        <sz val="11"/>
        <rFont val="Calibri"/>
        <family val="2"/>
      </rPr>
      <t>BMP Cost</t>
    </r>
    <r>
      <rPr>
        <sz val="11"/>
        <rFont val="Calibri"/>
        <family val="2"/>
        <scheme val="minor"/>
      </rPr>
      <t xml:space="preserve"> must be populated or provide the best available estimate.  </t>
    </r>
  </si>
  <si>
    <t>Constructed prior to 07/01/2017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</si>
</sst>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lt;=9999999]###\-####;\(###\)\ ###\-####"/>
    <numFmt numFmtId="166" formatCode="mm/dd/yy;@"/>
  </numFmts>
  <fonts count="45" x14ac:knownFonts="1">
    <font>
      <sz val="11"/>
      <color theme="1"/>
      <name val="Calibri"/>
      <family val="2"/>
      <scheme val="minor"/>
    </font>
    <font>
      <sz val="11"/>
      <color rgb="FF3F3F76"/>
      <name val="Calibri"/>
      <family val="2"/>
      <scheme val="minor"/>
    </font>
    <font>
      <b/>
      <sz val="11"/>
      <color theme="1"/>
      <name val="Calibri"/>
      <family val="2"/>
      <scheme val="minor"/>
    </font>
    <font>
      <b/>
      <sz val="11"/>
      <color rgb="FF3F3F76"/>
      <name val="Calibri"/>
      <family val="2"/>
      <scheme val="minor"/>
    </font>
    <font>
      <sz val="11"/>
      <color theme="1"/>
      <name val="Calibri"/>
      <family val="2"/>
      <scheme val="minor"/>
    </font>
    <font>
      <sz val="10"/>
      <name val="Arial"/>
      <family val="2"/>
    </font>
    <font>
      <b/>
      <sz val="18"/>
      <color theme="1"/>
      <name val="Calibri"/>
      <family val="2"/>
      <scheme val="minor"/>
    </font>
    <font>
      <b/>
      <sz val="16"/>
      <color theme="1"/>
      <name val="Calibri"/>
      <family val="2"/>
      <scheme val="minor"/>
    </font>
    <font>
      <b/>
      <sz val="14"/>
      <color theme="1"/>
      <name val="Calibri"/>
      <family val="2"/>
      <scheme val="minor"/>
    </font>
    <font>
      <u/>
      <sz val="11"/>
      <color theme="10"/>
      <name val="Calibri"/>
      <family val="2"/>
      <scheme val="minor"/>
    </font>
    <font>
      <sz val="11"/>
      <name val="Calibri"/>
      <family val="2"/>
      <scheme val="minor"/>
    </font>
    <font>
      <sz val="11"/>
      <color theme="0"/>
      <name val="Calibri"/>
      <family val="2"/>
      <scheme val="minor"/>
    </font>
    <font>
      <sz val="11"/>
      <name val="Calibri"/>
      <family val="2"/>
      <scheme val="minor"/>
    </font>
    <font>
      <b/>
      <sz val="16"/>
      <color rgb="FF000000"/>
      <name val="Calibri"/>
      <family val="2"/>
    </font>
    <font>
      <b/>
      <sz val="11"/>
      <color rgb="FF000000"/>
      <name val="Calibri"/>
      <family val="2"/>
    </font>
    <font>
      <sz val="11"/>
      <color theme="1"/>
      <name val="Calibri"/>
      <family val="2"/>
    </font>
    <font>
      <b/>
      <sz val="11"/>
      <color theme="0"/>
      <name val="Calibri"/>
      <family val="2"/>
    </font>
    <font>
      <sz val="11"/>
      <name val="Calibri"/>
      <family val="2"/>
    </font>
    <font>
      <b/>
      <sz val="11"/>
      <color theme="1"/>
      <name val="Calibri"/>
      <family val="2"/>
    </font>
    <font>
      <b/>
      <sz val="11"/>
      <name val="Calibri"/>
      <family val="2"/>
    </font>
    <font>
      <b/>
      <sz val="11"/>
      <color theme="0"/>
      <name val="Calibri"/>
      <family val="2"/>
      <scheme val="minor"/>
    </font>
    <font>
      <sz val="18"/>
      <color theme="3"/>
      <name val="Calibri Light"/>
      <family val="2"/>
      <scheme val="major"/>
    </font>
    <font>
      <sz val="9"/>
      <color rgb="FF9C0006"/>
      <name val="Franklin Gothic Medium Cond"/>
      <family val="2"/>
    </font>
    <font>
      <sz val="11"/>
      <color rgb="FF9C0006"/>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0"/>
      <name val="MS Sans Serif"/>
      <family val="2"/>
    </font>
    <font>
      <sz val="10"/>
      <color indexed="8"/>
      <name val="Arial"/>
      <family val="2"/>
    </font>
    <font>
      <u/>
      <sz val="10"/>
      <color theme="10"/>
      <name val="MS Sans Serif"/>
      <family val="2"/>
    </font>
    <font>
      <sz val="10"/>
      <color theme="0"/>
      <name val="Calibri Light"/>
      <family val="2"/>
      <scheme val="major"/>
    </font>
    <font>
      <sz val="11"/>
      <color theme="7" tint="-0.499984740745262"/>
      <name val="Calibri"/>
      <family val="2"/>
      <scheme val="minor"/>
    </font>
    <font>
      <sz val="11"/>
      <color rgb="FF9C0006"/>
      <name val="Calibri"/>
      <family val="2"/>
    </font>
    <font>
      <b/>
      <sz val="11"/>
      <color theme="7" tint="-0.499984740745262"/>
      <name val="Calibri"/>
      <family val="2"/>
      <scheme val="minor"/>
    </font>
    <font>
      <b/>
      <sz val="11"/>
      <color rgb="FF9C0006"/>
      <name val="Calibri"/>
      <family val="2"/>
    </font>
    <font>
      <u/>
      <sz val="11"/>
      <name val="Calibri"/>
      <family val="2"/>
    </font>
    <font>
      <u/>
      <sz val="11"/>
      <color rgb="FF0070C0"/>
      <name val="Calibri"/>
      <family val="2"/>
      <scheme val="minor"/>
    </font>
  </fonts>
  <fills count="51">
    <fill>
      <patternFill patternType="none"/>
    </fill>
    <fill>
      <patternFill patternType="gray125"/>
    </fill>
    <fill>
      <patternFill patternType="solid">
        <fgColor rgb="FFFFCC99"/>
      </patternFill>
    </fill>
    <fill>
      <patternFill patternType="solid">
        <fgColor theme="7"/>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FFC000"/>
        <bgColor indexed="64"/>
      </patternFill>
    </fill>
    <fill>
      <patternFill patternType="solid">
        <fgColor rgb="FFFFC000"/>
        <bgColor rgb="FF000000"/>
      </patternFill>
    </fill>
    <fill>
      <patternFill patternType="solid">
        <fgColor rgb="FFAEAAAA"/>
        <bgColor rgb="FF000000"/>
      </patternFill>
    </fill>
    <fill>
      <patternFill patternType="solid">
        <fgColor rgb="FF8EA9DB"/>
        <bgColor rgb="FF000000"/>
      </patternFill>
    </fill>
    <fill>
      <patternFill patternType="solid">
        <fgColor rgb="FF000000"/>
        <bgColor rgb="FF000000"/>
      </patternFill>
    </fill>
    <fill>
      <patternFill patternType="solid">
        <fgColor rgb="FFA9D08E"/>
        <bgColor rgb="FF000000"/>
      </patternFill>
    </fill>
    <fill>
      <patternFill patternType="solid">
        <fgColor rgb="FFD9D9D9"/>
        <bgColor rgb="FF000000"/>
      </patternFill>
    </fill>
    <fill>
      <patternFill patternType="solid">
        <fgColor theme="8" tint="0.39997558519241921"/>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s>
  <borders count="3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rgb="FFFF0000"/>
      </left>
      <right style="medium">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rgb="FFFF0000"/>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rgb="FFFF0000"/>
      </left>
      <right style="thin">
        <color rgb="FFFF0000"/>
      </right>
      <top style="thin">
        <color rgb="FFFF0000"/>
      </top>
      <bottom style="thin">
        <color rgb="FFFF0000"/>
      </bottom>
      <diagonal/>
    </border>
  </borders>
  <cellStyleXfs count="66">
    <xf numFmtId="0" fontId="0" fillId="0" borderId="0"/>
    <xf numFmtId="0" fontId="1" fillId="2" borderId="1" applyNumberFormat="0" applyAlignment="0" applyProtection="0"/>
    <xf numFmtId="0" fontId="5" fillId="0" borderId="0"/>
    <xf numFmtId="0" fontId="5" fillId="0" borderId="0"/>
    <xf numFmtId="0" fontId="4" fillId="0" borderId="0"/>
    <xf numFmtId="0" fontId="9" fillId="0" borderId="0" applyNumberFormat="0" applyFill="0" applyBorder="0" applyAlignment="0" applyProtection="0"/>
    <xf numFmtId="0" fontId="5" fillId="0" borderId="0"/>
    <xf numFmtId="0" fontId="22" fillId="17" borderId="0" applyNumberFormat="0" applyBorder="0" applyAlignment="0" applyProtection="0"/>
    <xf numFmtId="0" fontId="4" fillId="21" borderId="28" applyNumberFormat="0" applyFont="0" applyAlignment="0" applyProtection="0"/>
    <xf numFmtId="0" fontId="24" fillId="0" borderId="0" applyNumberFormat="0" applyFill="0" applyBorder="0" applyAlignment="0" applyProtection="0"/>
    <xf numFmtId="0" fontId="25" fillId="0" borderId="22" applyNumberFormat="0" applyFill="0" applyAlignment="0" applyProtection="0"/>
    <xf numFmtId="0" fontId="26" fillId="0" borderId="23" applyNumberFormat="0" applyFill="0" applyAlignment="0" applyProtection="0"/>
    <xf numFmtId="0" fontId="27" fillId="0" borderId="24" applyNumberFormat="0" applyFill="0" applyAlignment="0" applyProtection="0"/>
    <xf numFmtId="0" fontId="27" fillId="0" borderId="0" applyNumberFormat="0" applyFill="0" applyBorder="0" applyAlignment="0" applyProtection="0"/>
    <xf numFmtId="0" fontId="28" fillId="16" borderId="0" applyNumberFormat="0" applyBorder="0" applyAlignment="0" applyProtection="0"/>
    <xf numFmtId="0" fontId="23" fillId="17" borderId="0" applyNumberFormat="0" applyBorder="0" applyAlignment="0" applyProtection="0"/>
    <xf numFmtId="0" fontId="29" fillId="18" borderId="0" applyNumberFormat="0" applyBorder="0" applyAlignment="0" applyProtection="0"/>
    <xf numFmtId="0" fontId="30" fillId="19" borderId="25" applyNumberFormat="0" applyAlignment="0" applyProtection="0"/>
    <xf numFmtId="0" fontId="31" fillId="19" borderId="1" applyNumberFormat="0" applyAlignment="0" applyProtection="0"/>
    <xf numFmtId="0" fontId="32" fillId="0" borderId="26" applyNumberFormat="0" applyFill="0" applyAlignment="0" applyProtection="0"/>
    <xf numFmtId="0" fontId="20" fillId="20" borderId="2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2" fillId="0" borderId="29" applyNumberFormat="0" applyFill="0" applyAlignment="0" applyProtection="0"/>
    <xf numFmtId="0" fontId="11"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11" fillId="45" borderId="0" applyNumberFormat="0" applyBorder="0" applyAlignment="0" applyProtection="0"/>
    <xf numFmtId="0" fontId="4" fillId="0" borderId="0"/>
    <xf numFmtId="0" fontId="4" fillId="21" borderId="28" applyNumberFormat="0" applyFont="0" applyAlignment="0" applyProtection="0"/>
    <xf numFmtId="0" fontId="36" fillId="0" borderId="0">
      <alignment vertical="top"/>
    </xf>
    <xf numFmtId="0" fontId="5" fillId="0" borderId="0"/>
    <xf numFmtId="0" fontId="37" fillId="0" borderId="0" applyNumberFormat="0" applyFill="0" applyBorder="0" applyAlignment="0" applyProtection="0">
      <alignment vertical="top"/>
      <protection locked="0"/>
    </xf>
    <xf numFmtId="0" fontId="35" fillId="0" borderId="0"/>
    <xf numFmtId="0" fontId="5" fillId="0" borderId="0"/>
    <xf numFmtId="0" fontId="38" fillId="46" borderId="30" applyBorder="0">
      <alignment horizontal="center" vertical="center"/>
    </xf>
    <xf numFmtId="0" fontId="5" fillId="0" borderId="0"/>
    <xf numFmtId="0" fontId="21" fillId="0" borderId="0" applyNumberFormat="0" applyFill="0" applyBorder="0" applyAlignment="0" applyProtection="0"/>
    <xf numFmtId="0" fontId="5" fillId="0" borderId="0"/>
    <xf numFmtId="0" fontId="4" fillId="0" borderId="0"/>
    <xf numFmtId="0" fontId="29" fillId="18" borderId="0" applyNumberFormat="0" applyBorder="0" applyAlignment="0" applyProtection="0"/>
    <xf numFmtId="0" fontId="4" fillId="0" borderId="0"/>
    <xf numFmtId="0" fontId="35" fillId="0" borderId="0"/>
    <xf numFmtId="0" fontId="36" fillId="0" borderId="0">
      <alignment vertical="top"/>
    </xf>
    <xf numFmtId="0" fontId="5" fillId="0" borderId="0"/>
    <xf numFmtId="0" fontId="35" fillId="0" borderId="0"/>
  </cellStyleXfs>
  <cellXfs count="157">
    <xf numFmtId="0" fontId="0" fillId="0" borderId="0" xfId="0"/>
    <xf numFmtId="0" fontId="0" fillId="0" borderId="2" xfId="0" applyBorder="1"/>
    <xf numFmtId="0" fontId="0" fillId="4" borderId="0" xfId="0" applyFill="1"/>
    <xf numFmtId="0" fontId="2" fillId="5" borderId="2" xfId="0" applyFont="1" applyFill="1" applyBorder="1" applyAlignment="1"/>
    <xf numFmtId="0" fontId="0" fillId="4" borderId="2" xfId="0" applyFill="1" applyBorder="1" applyAlignment="1">
      <alignment horizontal="left"/>
    </xf>
    <xf numFmtId="0" fontId="0" fillId="0" borderId="0" xfId="0"/>
    <xf numFmtId="0" fontId="7" fillId="4" borderId="0" xfId="0" applyFont="1" applyFill="1" applyAlignment="1">
      <alignment horizontal="center"/>
    </xf>
    <xf numFmtId="0" fontId="8" fillId="4" borderId="0" xfId="0" applyFont="1" applyFill="1"/>
    <xf numFmtId="0" fontId="2" fillId="5" borderId="2" xfId="0" applyFont="1" applyFill="1" applyBorder="1"/>
    <xf numFmtId="0" fontId="0" fillId="4" borderId="2" xfId="0" applyFill="1" applyBorder="1"/>
    <xf numFmtId="0" fontId="3" fillId="3" borderId="2" xfId="1" applyFont="1" applyFill="1" applyBorder="1" applyAlignment="1"/>
    <xf numFmtId="14" fontId="0" fillId="0" borderId="2" xfId="0" applyNumberFormat="1" applyBorder="1"/>
    <xf numFmtId="1" fontId="0" fillId="0" borderId="2" xfId="0" applyNumberFormat="1" applyFill="1" applyBorder="1"/>
    <xf numFmtId="0" fontId="0" fillId="4" borderId="2" xfId="0" applyFill="1" applyBorder="1" applyAlignment="1"/>
    <xf numFmtId="0" fontId="10" fillId="0" borderId="0" xfId="0" applyFont="1"/>
    <xf numFmtId="0" fontId="10" fillId="0" borderId="0" xfId="0" applyFont="1" applyFill="1"/>
    <xf numFmtId="14" fontId="10" fillId="0" borderId="0" xfId="0" applyNumberFormat="1" applyFont="1"/>
    <xf numFmtId="0" fontId="10" fillId="0" borderId="0" xfId="0" applyFont="1" applyFill="1" applyBorder="1"/>
    <xf numFmtId="14" fontId="10" fillId="0" borderId="0" xfId="0" applyNumberFormat="1" applyFont="1" applyFill="1" applyBorder="1"/>
    <xf numFmtId="0" fontId="10" fillId="0" borderId="0" xfId="0" applyNumberFormat="1" applyFont="1" applyFill="1" applyBorder="1"/>
    <xf numFmtId="164" fontId="10" fillId="0" borderId="0" xfId="0" applyNumberFormat="1" applyFont="1" applyFill="1" applyBorder="1"/>
    <xf numFmtId="0" fontId="12" fillId="0" borderId="0" xfId="0" applyFont="1" applyFill="1"/>
    <xf numFmtId="0" fontId="12" fillId="0" borderId="0" xfId="0" applyFont="1" applyFill="1" applyBorder="1"/>
    <xf numFmtId="14" fontId="10" fillId="0" borderId="0" xfId="0" applyNumberFormat="1" applyFont="1" applyFill="1"/>
    <xf numFmtId="0" fontId="10" fillId="0" borderId="0" xfId="0" applyNumberFormat="1" applyFont="1" applyFill="1"/>
    <xf numFmtId="0" fontId="10" fillId="0" borderId="1" xfId="1" applyFont="1" applyFill="1"/>
    <xf numFmtId="0" fontId="10" fillId="7" borderId="1" xfId="1" applyFont="1" applyFill="1"/>
    <xf numFmtId="165" fontId="10" fillId="0" borderId="0" xfId="0" applyNumberFormat="1" applyFont="1" applyFill="1" applyBorder="1"/>
    <xf numFmtId="165" fontId="12" fillId="0" borderId="0" xfId="0" applyNumberFormat="1" applyFont="1" applyFill="1"/>
    <xf numFmtId="165" fontId="12" fillId="0" borderId="0" xfId="0" applyNumberFormat="1" applyFont="1" applyFill="1" applyBorder="1"/>
    <xf numFmtId="165" fontId="0" fillId="0" borderId="0" xfId="0" applyNumberFormat="1"/>
    <xf numFmtId="14" fontId="10" fillId="7" borderId="1" xfId="1" applyNumberFormat="1" applyFont="1" applyFill="1"/>
    <xf numFmtId="14" fontId="12" fillId="0" borderId="0" xfId="0" applyNumberFormat="1" applyFont="1" applyFill="1"/>
    <xf numFmtId="14" fontId="12" fillId="0" borderId="0" xfId="0" applyNumberFormat="1" applyFont="1" applyFill="1" applyBorder="1"/>
    <xf numFmtId="14" fontId="0" fillId="0" borderId="0" xfId="0" applyNumberFormat="1"/>
    <xf numFmtId="164" fontId="10" fillId="7" borderId="1" xfId="1" applyNumberFormat="1" applyFont="1" applyFill="1"/>
    <xf numFmtId="164" fontId="12" fillId="0" borderId="0" xfId="0" applyNumberFormat="1" applyFont="1" applyFill="1"/>
    <xf numFmtId="164" fontId="12" fillId="0" borderId="0" xfId="0" applyNumberFormat="1" applyFont="1" applyFill="1" applyBorder="1"/>
    <xf numFmtId="164" fontId="0" fillId="0" borderId="0" xfId="0" applyNumberFormat="1"/>
    <xf numFmtId="1" fontId="10" fillId="7" borderId="1" xfId="1" applyNumberFormat="1" applyFont="1" applyFill="1"/>
    <xf numFmtId="1" fontId="10" fillId="0" borderId="0" xfId="0" applyNumberFormat="1" applyFont="1" applyFill="1" applyBorder="1"/>
    <xf numFmtId="1" fontId="12" fillId="0" borderId="0" xfId="0" applyNumberFormat="1" applyFont="1" applyFill="1"/>
    <xf numFmtId="1" fontId="12" fillId="0" borderId="0" xfId="0" applyNumberFormat="1" applyFont="1" applyFill="1" applyBorder="1"/>
    <xf numFmtId="1" fontId="0" fillId="0" borderId="0" xfId="0" applyNumberFormat="1"/>
    <xf numFmtId="0" fontId="11" fillId="6" borderId="1" xfId="1" applyFont="1" applyFill="1"/>
    <xf numFmtId="0" fontId="14" fillId="9" borderId="8" xfId="0" applyFont="1" applyFill="1" applyBorder="1" applyAlignment="1">
      <alignment horizontal="left" vertical="top" wrapText="1"/>
    </xf>
    <xf numFmtId="0" fontId="14" fillId="9" borderId="2" xfId="0" applyFont="1" applyFill="1" applyBorder="1" applyAlignment="1">
      <alignment horizontal="left" vertical="top" wrapText="1"/>
    </xf>
    <xf numFmtId="0" fontId="14" fillId="9" borderId="9" xfId="0" applyFont="1" applyFill="1" applyBorder="1" applyAlignment="1">
      <alignment horizontal="left" vertical="top" wrapText="1"/>
    </xf>
    <xf numFmtId="0" fontId="15" fillId="0" borderId="9" xfId="0" applyFont="1" applyFill="1" applyBorder="1" applyAlignment="1">
      <alignment vertical="top" wrapText="1"/>
    </xf>
    <xf numFmtId="0" fontId="14" fillId="11" borderId="8" xfId="0" applyFont="1" applyFill="1" applyBorder="1" applyAlignment="1">
      <alignment vertical="top" wrapText="1"/>
    </xf>
    <xf numFmtId="0" fontId="15" fillId="11" borderId="2" xfId="0" applyFont="1" applyFill="1" applyBorder="1" applyAlignment="1">
      <alignment vertical="top" wrapText="1"/>
    </xf>
    <xf numFmtId="0" fontId="15" fillId="11" borderId="9" xfId="0" applyFont="1" applyFill="1" applyBorder="1" applyAlignment="1">
      <alignment vertical="top" wrapText="1"/>
    </xf>
    <xf numFmtId="0" fontId="15" fillId="7" borderId="2" xfId="0" applyFont="1" applyFill="1" applyBorder="1" applyAlignment="1">
      <alignment vertical="top" wrapText="1"/>
    </xf>
    <xf numFmtId="0" fontId="15" fillId="0" borderId="2"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9" xfId="0" applyFont="1" applyFill="1" applyBorder="1" applyAlignment="1">
      <alignment horizontal="left" vertical="top" wrapText="1"/>
    </xf>
    <xf numFmtId="0" fontId="15" fillId="0" borderId="14" xfId="0" applyFont="1" applyFill="1" applyBorder="1" applyAlignment="1">
      <alignment horizontal="left" vertical="top" wrapText="1"/>
    </xf>
    <xf numFmtId="0" fontId="15" fillId="0" borderId="15" xfId="0" applyFont="1" applyFill="1" applyBorder="1" applyAlignment="1">
      <alignment horizontal="left" vertical="top" wrapText="1"/>
    </xf>
    <xf numFmtId="0" fontId="17" fillId="0" borderId="17" xfId="0" applyFont="1" applyFill="1" applyBorder="1" applyAlignment="1">
      <alignment horizontal="left" vertical="center" wrapText="1"/>
    </xf>
    <xf numFmtId="0" fontId="15" fillId="4" borderId="16" xfId="0" applyFont="1" applyFill="1" applyBorder="1" applyAlignment="1">
      <alignment vertical="top" wrapText="1"/>
    </xf>
    <xf numFmtId="0" fontId="9" fillId="4" borderId="17" xfId="5" applyFill="1" applyBorder="1" applyAlignment="1">
      <alignment vertical="top" wrapText="1"/>
    </xf>
    <xf numFmtId="2" fontId="10" fillId="7" borderId="1" xfId="1" applyNumberFormat="1" applyFont="1" applyFill="1"/>
    <xf numFmtId="2" fontId="10" fillId="0" borderId="0" xfId="0" applyNumberFormat="1" applyFont="1" applyFill="1" applyBorder="1"/>
    <xf numFmtId="2" fontId="12" fillId="0" borderId="0" xfId="0" applyNumberFormat="1" applyFont="1" applyFill="1"/>
    <xf numFmtId="2" fontId="12" fillId="0" borderId="0" xfId="0" applyNumberFormat="1" applyFont="1" applyFill="1" applyBorder="1"/>
    <xf numFmtId="2" fontId="0" fillId="0" borderId="0" xfId="0" applyNumberFormat="1"/>
    <xf numFmtId="2" fontId="10" fillId="0" borderId="1" xfId="1" applyNumberFormat="1" applyFont="1" applyFill="1"/>
    <xf numFmtId="2" fontId="10" fillId="0" borderId="0" xfId="0" applyNumberFormat="1" applyFont="1" applyFill="1" applyBorder="1" applyAlignment="1">
      <alignment horizontal="right"/>
    </xf>
    <xf numFmtId="2" fontId="10" fillId="0" borderId="0" xfId="0" applyNumberFormat="1" applyFont="1" applyFill="1" applyAlignment="1">
      <alignment horizontal="right"/>
    </xf>
    <xf numFmtId="0" fontId="19" fillId="0" borderId="9" xfId="0" applyFont="1" applyFill="1" applyBorder="1" applyAlignment="1">
      <alignment horizontal="left" vertical="top" wrapText="1"/>
    </xf>
    <xf numFmtId="49" fontId="0" fillId="0" borderId="0" xfId="0" applyNumberFormat="1"/>
    <xf numFmtId="49" fontId="10" fillId="0" borderId="1" xfId="1" applyNumberFormat="1" applyFont="1" applyFill="1"/>
    <xf numFmtId="49" fontId="10" fillId="0" borderId="0" xfId="0" applyNumberFormat="1" applyFont="1" applyFill="1" applyBorder="1"/>
    <xf numFmtId="49" fontId="10" fillId="0" borderId="0" xfId="0" applyNumberFormat="1" applyFont="1" applyFill="1"/>
    <xf numFmtId="0" fontId="0" fillId="4" borderId="3" xfId="0" applyFill="1" applyBorder="1" applyAlignment="1">
      <alignment horizontal="left"/>
    </xf>
    <xf numFmtId="0" fontId="2" fillId="5" borderId="3" xfId="0" applyFont="1" applyFill="1" applyBorder="1" applyAlignment="1">
      <alignment horizontal="left"/>
    </xf>
    <xf numFmtId="0" fontId="10" fillId="0" borderId="0" xfId="0" applyNumberFormat="1" applyFont="1" applyFill="1" applyBorder="1" applyAlignment="1" applyProtection="1">
      <alignment horizontal="right"/>
      <protection locked="0"/>
    </xf>
    <xf numFmtId="0" fontId="10" fillId="0" borderId="0" xfId="0" applyNumberFormat="1" applyFont="1" applyFill="1" applyAlignment="1" applyProtection="1">
      <alignment horizontal="right"/>
      <protection locked="0"/>
    </xf>
    <xf numFmtId="0" fontId="10" fillId="14" borderId="1" xfId="1" applyFont="1" applyFill="1"/>
    <xf numFmtId="2" fontId="10" fillId="14" borderId="1" xfId="1" applyNumberFormat="1" applyFont="1" applyFill="1"/>
    <xf numFmtId="14" fontId="10" fillId="14" borderId="1" xfId="1" applyNumberFormat="1" applyFont="1" applyFill="1"/>
    <xf numFmtId="0" fontId="20" fillId="6" borderId="2" xfId="6" applyFont="1" applyFill="1" applyBorder="1" applyAlignment="1" applyProtection="1">
      <alignment horizontal="left" wrapText="1"/>
    </xf>
    <xf numFmtId="0" fontId="10" fillId="7" borderId="1" xfId="1" applyFont="1" applyFill="1" applyAlignment="1">
      <alignment horizontal="left"/>
    </xf>
    <xf numFmtId="1" fontId="0" fillId="0" borderId="0" xfId="0" applyNumberFormat="1" applyFill="1" applyBorder="1" applyAlignment="1" applyProtection="1">
      <alignment horizontal="left"/>
      <protection locked="0"/>
    </xf>
    <xf numFmtId="0" fontId="0" fillId="0" borderId="0" xfId="0" applyAlignment="1">
      <alignment horizontal="left"/>
    </xf>
    <xf numFmtId="0" fontId="10" fillId="15" borderId="1" xfId="1" applyFont="1" applyFill="1"/>
    <xf numFmtId="0" fontId="17" fillId="0" borderId="0" xfId="0" applyFont="1" applyFill="1" applyBorder="1"/>
    <xf numFmtId="0" fontId="17" fillId="0" borderId="0" xfId="0" applyFont="1" applyFill="1"/>
    <xf numFmtId="1" fontId="10" fillId="0" borderId="0" xfId="0" applyNumberFormat="1" applyFont="1" applyFill="1"/>
    <xf numFmtId="164" fontId="10" fillId="0" borderId="0" xfId="0" applyNumberFormat="1" applyFont="1" applyFill="1"/>
    <xf numFmtId="165" fontId="10" fillId="0" borderId="0" xfId="0" applyNumberFormat="1" applyFont="1" applyFill="1"/>
    <xf numFmtId="1" fontId="10" fillId="0" borderId="0" xfId="0" applyNumberFormat="1" applyFont="1" applyFill="1" applyAlignment="1" applyProtection="1">
      <alignment horizontal="right"/>
      <protection locked="0"/>
    </xf>
    <xf numFmtId="14" fontId="10" fillId="0" borderId="0" xfId="0" applyNumberFormat="1" applyFont="1" applyFill="1" applyAlignment="1" applyProtection="1">
      <alignment horizontal="right"/>
      <protection locked="0"/>
    </xf>
    <xf numFmtId="1" fontId="10" fillId="0" borderId="0" xfId="0" applyNumberFormat="1" applyFont="1" applyFill="1" applyAlignment="1" applyProtection="1">
      <alignment horizontal="left"/>
      <protection locked="0"/>
    </xf>
    <xf numFmtId="1" fontId="0" fillId="0" borderId="0" xfId="0" applyNumberFormat="1" applyFill="1" applyAlignment="1" applyProtection="1">
      <alignment horizontal="left"/>
      <protection locked="0"/>
    </xf>
    <xf numFmtId="2" fontId="10" fillId="0" borderId="0" xfId="0" applyNumberFormat="1" applyFont="1" applyFill="1"/>
    <xf numFmtId="0" fontId="17" fillId="0" borderId="16" xfId="0" applyFont="1" applyFill="1" applyBorder="1" applyAlignment="1">
      <alignment horizontal="left" vertical="top" wrapText="1"/>
    </xf>
    <xf numFmtId="0" fontId="9" fillId="0" borderId="17" xfId="5" applyFill="1" applyBorder="1" applyAlignment="1">
      <alignment horizontal="left" vertical="top" wrapText="1"/>
    </xf>
    <xf numFmtId="0" fontId="17" fillId="0" borderId="18" xfId="0" applyFont="1" applyFill="1" applyBorder="1" applyAlignment="1">
      <alignment horizontal="left" vertical="top" wrapText="1"/>
    </xf>
    <xf numFmtId="0" fontId="17" fillId="0" borderId="19" xfId="0" applyFont="1" applyFill="1" applyBorder="1" applyAlignment="1">
      <alignment horizontal="left" vertical="top" wrapText="1"/>
    </xf>
    <xf numFmtId="0" fontId="9" fillId="0" borderId="21" xfId="5" applyFill="1" applyBorder="1" applyAlignment="1">
      <alignment horizontal="left" vertical="top" wrapText="1"/>
    </xf>
    <xf numFmtId="0" fontId="14" fillId="9" borderId="9" xfId="0" applyFont="1" applyFill="1" applyBorder="1" applyAlignment="1">
      <alignment horizontal="left" vertical="top" wrapText="1"/>
    </xf>
    <xf numFmtId="0" fontId="39" fillId="47" borderId="2" xfId="0" applyFont="1" applyFill="1" applyBorder="1" applyAlignment="1">
      <alignment vertical="center" wrapText="1"/>
    </xf>
    <xf numFmtId="0" fontId="40" fillId="17" borderId="2" xfId="7" applyFont="1" applyBorder="1" applyAlignment="1">
      <alignment vertical="center" wrapText="1"/>
    </xf>
    <xf numFmtId="0" fontId="6" fillId="4" borderId="0" xfId="0" applyFont="1" applyFill="1" applyAlignment="1"/>
    <xf numFmtId="0" fontId="18" fillId="13" borderId="13" xfId="0" applyFont="1" applyFill="1" applyBorder="1" applyAlignment="1">
      <alignment wrapText="1"/>
    </xf>
    <xf numFmtId="0" fontId="41" fillId="47" borderId="2" xfId="0" applyFont="1" applyFill="1" applyBorder="1" applyAlignment="1">
      <alignment vertical="center" wrapText="1"/>
    </xf>
    <xf numFmtId="0" fontId="42" fillId="17" borderId="2" xfId="7" applyFont="1" applyBorder="1" applyAlignment="1">
      <alignment vertical="center" wrapText="1"/>
    </xf>
    <xf numFmtId="14" fontId="10" fillId="7" borderId="1" xfId="1" applyNumberFormat="1" applyFont="1" applyFill="1" applyAlignment="1">
      <alignment wrapText="1"/>
    </xf>
    <xf numFmtId="1" fontId="10" fillId="7" borderId="1" xfId="1" applyNumberFormat="1" applyFont="1" applyFill="1" applyAlignment="1">
      <alignment wrapText="1"/>
    </xf>
    <xf numFmtId="164" fontId="10" fillId="7" borderId="1" xfId="1" applyNumberFormat="1" applyFont="1" applyFill="1" applyAlignment="1">
      <alignment wrapText="1"/>
    </xf>
    <xf numFmtId="0" fontId="11" fillId="6" borderId="1" xfId="1" applyFont="1" applyFill="1" applyAlignment="1">
      <alignment wrapText="1"/>
    </xf>
    <xf numFmtId="0" fontId="10" fillId="7" borderId="1" xfId="1" applyFont="1" applyFill="1" applyAlignment="1">
      <alignment wrapText="1"/>
    </xf>
    <xf numFmtId="0" fontId="10" fillId="14" borderId="1" xfId="1" applyFont="1" applyFill="1" applyAlignment="1">
      <alignment wrapText="1"/>
    </xf>
    <xf numFmtId="0" fontId="10" fillId="7" borderId="1" xfId="1" applyFont="1" applyFill="1" applyAlignment="1">
      <alignment horizontal="left" wrapText="1"/>
    </xf>
    <xf numFmtId="0" fontId="10" fillId="0" borderId="1" xfId="1" applyFont="1" applyFill="1" applyAlignment="1">
      <alignment wrapText="1"/>
    </xf>
    <xf numFmtId="2" fontId="10" fillId="14" borderId="1" xfId="1" applyNumberFormat="1" applyFont="1" applyFill="1" applyAlignment="1">
      <alignment wrapText="1"/>
    </xf>
    <xf numFmtId="2" fontId="10" fillId="7" borderId="1" xfId="1" applyNumberFormat="1" applyFont="1" applyFill="1" applyAlignment="1">
      <alignment wrapText="1"/>
    </xf>
    <xf numFmtId="2" fontId="10" fillId="0" borderId="1" xfId="1" applyNumberFormat="1" applyFont="1" applyFill="1" applyAlignment="1">
      <alignment wrapText="1"/>
    </xf>
    <xf numFmtId="14" fontId="10" fillId="14" borderId="1" xfId="1" applyNumberFormat="1" applyFont="1" applyFill="1" applyAlignment="1">
      <alignment wrapText="1"/>
    </xf>
    <xf numFmtId="49" fontId="10" fillId="0" borderId="1" xfId="1" applyNumberFormat="1" applyFont="1" applyFill="1" applyAlignment="1">
      <alignment wrapText="1"/>
    </xf>
    <xf numFmtId="0" fontId="10" fillId="15" borderId="1" xfId="1" applyFont="1" applyFill="1" applyAlignment="1">
      <alignment wrapText="1"/>
    </xf>
    <xf numFmtId="0" fontId="10" fillId="0" borderId="0" xfId="0" applyFont="1" applyFill="1" applyAlignment="1">
      <alignment wrapText="1"/>
    </xf>
    <xf numFmtId="14" fontId="0" fillId="4" borderId="2" xfId="0" applyNumberFormat="1" applyFill="1" applyBorder="1"/>
    <xf numFmtId="0" fontId="16" fillId="6" borderId="18" xfId="0" applyFont="1" applyFill="1" applyBorder="1" applyAlignment="1">
      <alignment vertical="top" wrapText="1"/>
    </xf>
    <xf numFmtId="0" fontId="17" fillId="48" borderId="35" xfId="0" applyFont="1" applyFill="1" applyBorder="1" applyAlignment="1">
      <alignment vertical="top" wrapText="1"/>
    </xf>
    <xf numFmtId="0" fontId="17" fillId="49" borderId="34" xfId="0" applyFont="1" applyFill="1" applyBorder="1" applyAlignment="1">
      <alignment vertical="top" wrapText="1"/>
    </xf>
    <xf numFmtId="0" fontId="17" fillId="0" borderId="32" xfId="0" applyFont="1" applyFill="1" applyBorder="1" applyAlignment="1">
      <alignment vertical="top" wrapText="1"/>
    </xf>
    <xf numFmtId="0" fontId="17" fillId="0" borderId="20" xfId="0" applyFont="1" applyFill="1" applyBorder="1" applyAlignment="1">
      <alignment vertical="top" wrapText="1"/>
    </xf>
    <xf numFmtId="0" fontId="17" fillId="0" borderId="9" xfId="0" applyFont="1" applyFill="1" applyBorder="1" applyAlignment="1">
      <alignment vertical="top" wrapText="1"/>
    </xf>
    <xf numFmtId="0" fontId="10" fillId="0" borderId="9" xfId="5" applyFont="1" applyFill="1" applyBorder="1" applyAlignment="1">
      <alignment horizontal="left" vertical="top" wrapText="1"/>
    </xf>
    <xf numFmtId="0" fontId="17" fillId="50" borderId="19" xfId="0" applyFont="1" applyFill="1" applyBorder="1" applyAlignment="1">
      <alignment vertical="top" wrapText="1"/>
    </xf>
    <xf numFmtId="0" fontId="17" fillId="0" borderId="38" xfId="0" applyFont="1" applyFill="1" applyBorder="1" applyAlignment="1">
      <alignment vertical="top" wrapText="1"/>
    </xf>
    <xf numFmtId="0" fontId="44" fillId="0" borderId="17" xfId="5" applyFont="1" applyFill="1" applyBorder="1" applyAlignment="1">
      <alignment horizontal="left" vertical="top" wrapText="1"/>
    </xf>
    <xf numFmtId="0" fontId="20" fillId="6" borderId="31" xfId="0" applyFont="1" applyFill="1" applyBorder="1" applyAlignment="1">
      <alignment horizontal="center"/>
    </xf>
    <xf numFmtId="166" fontId="13" fillId="8" borderId="5" xfId="0" applyNumberFormat="1" applyFont="1" applyFill="1" applyBorder="1" applyAlignment="1" applyProtection="1">
      <alignment horizontal="center"/>
      <protection locked="0"/>
    </xf>
    <xf numFmtId="166" fontId="13" fillId="8" borderId="6" xfId="0" applyNumberFormat="1" applyFont="1" applyFill="1" applyBorder="1" applyAlignment="1" applyProtection="1">
      <alignment horizontal="center"/>
      <protection locked="0"/>
    </xf>
    <xf numFmtId="166" fontId="13" fillId="8" borderId="7" xfId="0" applyNumberFormat="1" applyFont="1" applyFill="1" applyBorder="1" applyAlignment="1" applyProtection="1">
      <alignment horizontal="center"/>
      <protection locked="0"/>
    </xf>
    <xf numFmtId="0" fontId="17" fillId="0" borderId="16"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4" fillId="10" borderId="10" xfId="0" applyFont="1" applyFill="1" applyBorder="1" applyAlignment="1">
      <alignment horizontal="left" vertical="top" wrapText="1"/>
    </xf>
    <xf numFmtId="0" fontId="14" fillId="10" borderId="12" xfId="0" applyFont="1" applyFill="1" applyBorder="1" applyAlignment="1">
      <alignment horizontal="left" vertical="top" wrapText="1"/>
    </xf>
    <xf numFmtId="0" fontId="15" fillId="0" borderId="18" xfId="0" applyFont="1" applyFill="1" applyBorder="1" applyAlignment="1">
      <alignment horizontal="left" vertical="top" wrapText="1"/>
    </xf>
    <xf numFmtId="0" fontId="15" fillId="0" borderId="19" xfId="0" applyFont="1" applyFill="1" applyBorder="1" applyAlignment="1">
      <alignment horizontal="left" vertical="top" wrapText="1"/>
    </xf>
    <xf numFmtId="0" fontId="19" fillId="12" borderId="10" xfId="0" applyFont="1" applyFill="1" applyBorder="1" applyAlignment="1">
      <alignment horizontal="left" vertical="top" wrapText="1"/>
    </xf>
    <xf numFmtId="0" fontId="19" fillId="12" borderId="11" xfId="0" applyFont="1" applyFill="1" applyBorder="1" applyAlignment="1">
      <alignment horizontal="left" vertical="top" wrapText="1"/>
    </xf>
    <xf numFmtId="0" fontId="19" fillId="12" borderId="12" xfId="0" applyFont="1" applyFill="1" applyBorder="1" applyAlignment="1">
      <alignment horizontal="left" vertical="top" wrapText="1"/>
    </xf>
    <xf numFmtId="0" fontId="19" fillId="12" borderId="36" xfId="0" applyFont="1" applyFill="1" applyBorder="1" applyAlignment="1">
      <alignment horizontal="left" vertical="top" wrapText="1"/>
    </xf>
    <xf numFmtId="0" fontId="19" fillId="12" borderId="33" xfId="0" applyFont="1" applyFill="1" applyBorder="1" applyAlignment="1">
      <alignment horizontal="left" vertical="top" wrapText="1"/>
    </xf>
    <xf numFmtId="0" fontId="19" fillId="12" borderId="37" xfId="0" applyFont="1" applyFill="1" applyBorder="1" applyAlignment="1">
      <alignment horizontal="left" vertical="top" wrapText="1"/>
    </xf>
    <xf numFmtId="0" fontId="18" fillId="12" borderId="10" xfId="0" applyFont="1" applyFill="1" applyBorder="1" applyAlignment="1">
      <alignment horizontal="left" vertical="top" wrapText="1"/>
    </xf>
    <xf numFmtId="0" fontId="18" fillId="12" borderId="11" xfId="0" applyFont="1" applyFill="1" applyBorder="1" applyAlignment="1">
      <alignment horizontal="left" vertical="top" wrapText="1"/>
    </xf>
    <xf numFmtId="0" fontId="18" fillId="12" borderId="12" xfId="0" applyFont="1" applyFill="1" applyBorder="1" applyAlignment="1">
      <alignment horizontal="left" vertical="top" wrapText="1"/>
    </xf>
    <xf numFmtId="0" fontId="2" fillId="5" borderId="2" xfId="0" applyFont="1" applyFill="1" applyBorder="1" applyAlignment="1">
      <alignment horizontal="center"/>
    </xf>
    <xf numFmtId="0" fontId="3" fillId="3" borderId="3" xfId="1" applyFont="1" applyFill="1" applyBorder="1" applyAlignment="1">
      <alignment horizontal="left"/>
    </xf>
    <xf numFmtId="0" fontId="3" fillId="3" borderId="4" xfId="1" applyFont="1" applyFill="1" applyBorder="1" applyAlignment="1">
      <alignment horizontal="left"/>
    </xf>
    <xf numFmtId="0" fontId="3" fillId="3" borderId="2" xfId="1" applyFont="1" applyFill="1" applyBorder="1" applyAlignment="1">
      <alignment horizontal="left"/>
    </xf>
  </cellXfs>
  <cellStyles count="66">
    <cellStyle name="20% - Accent1 2" xfId="25" xr:uid="{00000000-0005-0000-0000-000000000000}"/>
    <cellStyle name="20% - Accent2 2" xfId="29" xr:uid="{00000000-0005-0000-0000-000001000000}"/>
    <cellStyle name="20% - Accent3 2" xfId="33" xr:uid="{00000000-0005-0000-0000-000002000000}"/>
    <cellStyle name="20% - Accent4 2" xfId="37" xr:uid="{00000000-0005-0000-0000-000003000000}"/>
    <cellStyle name="20% - Accent5 2" xfId="41" xr:uid="{00000000-0005-0000-0000-000004000000}"/>
    <cellStyle name="20% - Accent6 2" xfId="45" xr:uid="{00000000-0005-0000-0000-000005000000}"/>
    <cellStyle name="40% - Accent1 2" xfId="26" xr:uid="{00000000-0005-0000-0000-000006000000}"/>
    <cellStyle name="40% - Accent2 2" xfId="30" xr:uid="{00000000-0005-0000-0000-000007000000}"/>
    <cellStyle name="40% - Accent3 2" xfId="34" xr:uid="{00000000-0005-0000-0000-000008000000}"/>
    <cellStyle name="40% - Accent4 2" xfId="38" xr:uid="{00000000-0005-0000-0000-000009000000}"/>
    <cellStyle name="40% - Accent5 2" xfId="42" xr:uid="{00000000-0005-0000-0000-00000A000000}"/>
    <cellStyle name="40% - Accent6 2" xfId="46" xr:uid="{00000000-0005-0000-0000-00000B000000}"/>
    <cellStyle name="60% - Accent1 2" xfId="27" xr:uid="{00000000-0005-0000-0000-00000C000000}"/>
    <cellStyle name="60% - Accent2 2" xfId="31" xr:uid="{00000000-0005-0000-0000-00000D000000}"/>
    <cellStyle name="60% - Accent3 2" xfId="35" xr:uid="{00000000-0005-0000-0000-00000E000000}"/>
    <cellStyle name="60% - Accent4 2" xfId="39" xr:uid="{00000000-0005-0000-0000-00000F000000}"/>
    <cellStyle name="60% - Accent5 2" xfId="43" xr:uid="{00000000-0005-0000-0000-000010000000}"/>
    <cellStyle name="60% - Accent6 2" xfId="47" xr:uid="{00000000-0005-0000-0000-000011000000}"/>
    <cellStyle name="Accent1 2" xfId="24" xr:uid="{00000000-0005-0000-0000-000012000000}"/>
    <cellStyle name="Accent2 2" xfId="28" xr:uid="{00000000-0005-0000-0000-000013000000}"/>
    <cellStyle name="Accent3 2" xfId="32" xr:uid="{00000000-0005-0000-0000-000014000000}"/>
    <cellStyle name="Accent4 2" xfId="36" xr:uid="{00000000-0005-0000-0000-000015000000}"/>
    <cellStyle name="Accent5 2" xfId="40" xr:uid="{00000000-0005-0000-0000-000016000000}"/>
    <cellStyle name="Accent6 2" xfId="44" xr:uid="{00000000-0005-0000-0000-000017000000}"/>
    <cellStyle name="Bad" xfId="7" builtinId="27"/>
    <cellStyle name="Bad 2" xfId="15" xr:uid="{00000000-0005-0000-0000-000019000000}"/>
    <cellStyle name="Calculation 2" xfId="18" xr:uid="{00000000-0005-0000-0000-00001A000000}"/>
    <cellStyle name="Check Cell 2" xfId="20" xr:uid="{00000000-0005-0000-0000-00001B000000}"/>
    <cellStyle name="Explanatory Text 2" xfId="22" xr:uid="{00000000-0005-0000-0000-00001C000000}"/>
    <cellStyle name="Good 2" xfId="14" xr:uid="{00000000-0005-0000-0000-00001D000000}"/>
    <cellStyle name="Heading 1 2" xfId="10" xr:uid="{00000000-0005-0000-0000-00001E000000}"/>
    <cellStyle name="Heading 2 2" xfId="11" xr:uid="{00000000-0005-0000-0000-00001F000000}"/>
    <cellStyle name="Heading 3 2" xfId="12" xr:uid="{00000000-0005-0000-0000-000020000000}"/>
    <cellStyle name="Heading 4 2" xfId="13" xr:uid="{00000000-0005-0000-0000-000021000000}"/>
    <cellStyle name="Hyperlink" xfId="5" builtinId="8"/>
    <cellStyle name="Hyperlink 2" xfId="52" xr:uid="{00000000-0005-0000-0000-000023000000}"/>
    <cellStyle name="Input" xfId="1" builtinId="20" customBuiltin="1"/>
    <cellStyle name="Linked Cell 2" xfId="19" xr:uid="{00000000-0005-0000-0000-000025000000}"/>
    <cellStyle name="Neutral 2" xfId="60" xr:uid="{00000000-0005-0000-0000-000026000000}"/>
    <cellStyle name="Neutral 3" xfId="16" xr:uid="{00000000-0005-0000-0000-000027000000}"/>
    <cellStyle name="Normal" xfId="0" builtinId="0"/>
    <cellStyle name="Normal 2" xfId="2" xr:uid="{00000000-0005-0000-0000-000029000000}"/>
    <cellStyle name="Normal 2 2" xfId="3" xr:uid="{00000000-0005-0000-0000-00002A000000}"/>
    <cellStyle name="Normal 2 2 2" xfId="58" xr:uid="{00000000-0005-0000-0000-00002B000000}"/>
    <cellStyle name="Normal 2 2 3" xfId="50" xr:uid="{00000000-0005-0000-0000-00002C000000}"/>
    <cellStyle name="Normal 2 3" xfId="56" xr:uid="{00000000-0005-0000-0000-00002D000000}"/>
    <cellStyle name="Normal 2 3 2" xfId="61" xr:uid="{00000000-0005-0000-0000-00002E000000}"/>
    <cellStyle name="Normal 2 4" xfId="63" xr:uid="{00000000-0005-0000-0000-00002F000000}"/>
    <cellStyle name="Normal 2 5" xfId="48" xr:uid="{00000000-0005-0000-0000-000030000000}"/>
    <cellStyle name="Normal 3" xfId="4" xr:uid="{00000000-0005-0000-0000-000031000000}"/>
    <cellStyle name="Normal 3 2" xfId="51" xr:uid="{00000000-0005-0000-0000-000032000000}"/>
    <cellStyle name="Normal 3 2 2" xfId="54" xr:uid="{00000000-0005-0000-0000-000033000000}"/>
    <cellStyle name="Normal 3 2 3" xfId="62" xr:uid="{00000000-0005-0000-0000-000034000000}"/>
    <cellStyle name="Normal 3 3" xfId="6" xr:uid="{00000000-0005-0000-0000-000035000000}"/>
    <cellStyle name="Normal 3 4" xfId="59" xr:uid="{00000000-0005-0000-0000-000036000000}"/>
    <cellStyle name="Normal 4" xfId="53" xr:uid="{00000000-0005-0000-0000-000037000000}"/>
    <cellStyle name="Normal 4 2" xfId="65" xr:uid="{00000000-0005-0000-0000-000038000000}"/>
    <cellStyle name="Normal 4 3" xfId="64" xr:uid="{00000000-0005-0000-0000-000039000000}"/>
    <cellStyle name="Note" xfId="8" builtinId="10" customBuiltin="1"/>
    <cellStyle name="Note 2" xfId="49" xr:uid="{00000000-0005-0000-0000-00003B000000}"/>
    <cellStyle name="Output 2" xfId="17" xr:uid="{00000000-0005-0000-0000-00003C000000}"/>
    <cellStyle name="Table Title" xfId="55" xr:uid="{00000000-0005-0000-0000-00003D000000}"/>
    <cellStyle name="Title 2" xfId="57" xr:uid="{00000000-0005-0000-0000-00003E000000}"/>
    <cellStyle name="Title 3" xfId="9" xr:uid="{00000000-0005-0000-0000-00003F000000}"/>
    <cellStyle name="Total 2" xfId="23" xr:uid="{00000000-0005-0000-0000-000040000000}"/>
    <cellStyle name="Warning Text 2" xfId="21" xr:uid="{00000000-0005-0000-0000-000041000000}"/>
  </cellStyles>
  <dxfs count="341">
    <dxf>
      <fill>
        <patternFill>
          <bgColor theme="4" tint="0.79998168889431442"/>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fill>
        <patternFill>
          <bgColor rgb="FFFFFF0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rgb="FFFFFF00"/>
        </patternFill>
      </fill>
      <border>
        <left style="thin">
          <color rgb="FFFF0000"/>
        </left>
        <right style="thin">
          <color rgb="FFFF0000"/>
        </right>
        <top style="thin">
          <color rgb="FFFF0000"/>
        </top>
        <bottom style="thin">
          <color rgb="FFFF0000"/>
        </bottom>
        <vertical/>
        <horizontal/>
      </border>
    </dxf>
    <dxf>
      <fill>
        <patternFill>
          <bgColor theme="8" tint="0.59996337778862885"/>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00"/>
        </patternFill>
      </fill>
      <border>
        <left style="thin">
          <color rgb="FFFF0000"/>
        </left>
        <right style="thin">
          <color rgb="FFFF0000"/>
        </right>
        <top style="thin">
          <color rgb="FFFF0000"/>
        </top>
        <bottom style="thin">
          <color rgb="FFFF0000"/>
        </bottom>
        <vertical/>
        <horizontal/>
      </border>
    </dxf>
    <dxf>
      <fill>
        <patternFill>
          <bgColor theme="8" tint="0.59996337778862885"/>
        </patternFill>
      </fill>
    </dxf>
    <dxf>
      <border>
        <left style="thin">
          <color rgb="FFFF0000"/>
        </left>
        <right style="thin">
          <color rgb="FFFF0000"/>
        </right>
        <top style="thin">
          <color rgb="FFFF0000"/>
        </top>
        <bottom style="thin">
          <color rgb="FFFF0000"/>
        </bottom>
        <vertical/>
        <horizontal/>
      </border>
    </dxf>
    <dxf>
      <fill>
        <patternFill>
          <bgColor theme="4" tint="0.79998168889431442"/>
        </patternFill>
      </fill>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fill>
        <patternFill>
          <bgColor rgb="FFFFFF0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FF00"/>
        </patternFill>
      </fill>
      <border>
        <left style="thin">
          <color rgb="FFFF0000"/>
        </left>
        <right style="thin">
          <color rgb="FFFF0000"/>
        </right>
        <top style="thin">
          <color rgb="FFFF0000"/>
        </top>
        <bottom style="thin">
          <color rgb="FFFF0000"/>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30" formatCode="@"/>
      <fill>
        <patternFill patternType="none">
          <fgColor indexed="64"/>
          <bgColor indexed="65"/>
        </patternFill>
      </fill>
    </dxf>
    <dxf>
      <font>
        <color auto="1"/>
      </font>
      <numFmt numFmtId="19" formatCode="m/d/yyyy"/>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19" formatCode="m/d/yyyy"/>
      <fill>
        <patternFill patternType="none">
          <fgColor indexed="64"/>
          <bgColor indexed="65"/>
        </patternFill>
      </fill>
    </dxf>
    <dxf>
      <font>
        <color auto="1"/>
      </font>
      <numFmt numFmtId="19" formatCode="m/d/yyyy"/>
      <fill>
        <patternFill patternType="none">
          <fgColor indexed="64"/>
          <bgColor indexed="65"/>
        </patternFill>
      </fill>
    </dxf>
    <dxf>
      <font>
        <color auto="1"/>
      </font>
      <numFmt numFmtId="19" formatCode="m/d/yyyy"/>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color auto="1"/>
      </font>
      <numFmt numFmtId="0" formatCode="General"/>
      <fill>
        <patternFill patternType="none">
          <fgColor indexed="64"/>
          <bgColor indexed="65"/>
        </patternFill>
      </fill>
    </dxf>
    <dxf>
      <font>
        <color auto="1"/>
      </font>
      <numFmt numFmtId="19" formatCode="m/d/yyyy"/>
      <fill>
        <patternFill patternType="none">
          <fgColor indexed="64"/>
          <bgColor indexed="65"/>
        </patternFill>
      </fill>
    </dxf>
    <dxf>
      <font>
        <color auto="1"/>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numFmt numFmtId="1" formatCode="0"/>
      <fill>
        <patternFill patternType="none">
          <fgColor indexed="64"/>
          <bgColor indexed="65"/>
        </patternFill>
      </fill>
      <alignment horizontal="left" vertical="bottom" textRotation="0" wrapText="0" indent="0" justifyLastLine="0" shrinkToFit="0" readingOrder="0"/>
      <protection locked="0" hidden="0"/>
    </dxf>
    <dxf>
      <numFmt numFmtId="1" formatCode="0"/>
      <fill>
        <patternFill patternType="none">
          <fgColor indexed="64"/>
          <bgColor indexed="65"/>
        </patternFill>
      </fill>
      <alignment horizontal="left" vertical="bottom" textRotation="0" wrapText="0" indent="0" justifyLastLine="0" shrinkToFit="0" readingOrder="0"/>
      <protection locked="0" hidden="0"/>
    </dxf>
    <dxf>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19" formatCode="m/d/yyyy"/>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165" formatCode="[&lt;=9999999]###\-####;\(###\)\ ###\-####"/>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quot;$&quot;#,##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strike val="0"/>
        <outline val="0"/>
        <shadow val="0"/>
        <u val="none"/>
        <vertAlign val="baseline"/>
        <sz val="11"/>
        <color auto="1"/>
        <name val="Calibri"/>
        <family val="2"/>
        <scheme val="minor"/>
      </font>
      <fill>
        <patternFill patternType="none">
          <fgColor indexed="64"/>
          <bgColor auto="1"/>
        </patternFill>
      </fill>
      <alignment vertical="bottom" textRotation="0" wrapText="1"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b val="0"/>
        <i val="0"/>
        <strike val="0"/>
        <condense val="0"/>
        <extend val="0"/>
        <outline val="0"/>
        <shadow val="0"/>
        <u val="none"/>
        <vertAlign val="baseline"/>
        <sz val="11"/>
        <color auto="1"/>
        <name val="Calibri"/>
        <scheme val="none"/>
      </font>
      <numFmt numFmtId="0" formatCode="General"/>
      <fill>
        <patternFill patternType="none">
          <fgColor rgb="FF000000"/>
          <bgColor rgb="FFFFFFFF"/>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30" formatCode="@"/>
      <fill>
        <patternFill patternType="none">
          <fgColor indexed="64"/>
          <bgColor indexed="65"/>
        </patternFill>
      </fill>
    </dxf>
    <dxf>
      <font>
        <color auto="1"/>
      </font>
      <numFmt numFmtId="19" formatCode="m/d/yyyy"/>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19" formatCode="m/d/yyyy"/>
      <fill>
        <patternFill patternType="none">
          <fgColor indexed="64"/>
          <bgColor indexed="65"/>
        </patternFill>
      </fill>
    </dxf>
    <dxf>
      <font>
        <color auto="1"/>
      </font>
      <numFmt numFmtId="19" formatCode="m/d/yyyy"/>
      <fill>
        <patternFill patternType="none">
          <fgColor indexed="64"/>
          <bgColor indexed="65"/>
        </patternFill>
      </fill>
    </dxf>
    <dxf>
      <font>
        <color auto="1"/>
      </font>
      <numFmt numFmtId="19" formatCode="m/d/yyyy"/>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color auto="1"/>
      </font>
      <numFmt numFmtId="0" formatCode="General"/>
      <fill>
        <patternFill patternType="none">
          <fgColor indexed="64"/>
          <bgColor indexed="65"/>
        </patternFill>
      </fill>
    </dxf>
    <dxf>
      <font>
        <color auto="1"/>
      </font>
      <numFmt numFmtId="19" formatCode="m/d/yyyy"/>
      <fill>
        <patternFill patternType="none">
          <fgColor indexed="64"/>
          <bgColor indexed="65"/>
        </patternFill>
      </fill>
    </dxf>
    <dxf>
      <font>
        <color auto="1"/>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numFmt numFmtId="1" formatCode="0"/>
      <fill>
        <patternFill patternType="none">
          <fgColor indexed="64"/>
          <bgColor indexed="65"/>
        </patternFill>
      </fill>
      <alignment horizontal="left" vertical="bottom" textRotation="0" wrapText="0" indent="0" justifyLastLine="0" shrinkToFit="0" readingOrder="0"/>
      <protection locked="0" hidden="0"/>
    </dxf>
    <dxf>
      <numFmt numFmtId="1" formatCode="0"/>
      <fill>
        <patternFill patternType="none">
          <fgColor indexed="64"/>
          <bgColor indexed="65"/>
        </patternFill>
      </fill>
      <alignment horizontal="left" vertical="bottom" textRotation="0" wrapText="0" indent="0" justifyLastLine="0" shrinkToFit="0" readingOrder="0"/>
      <protection locked="0" hidden="0"/>
    </dxf>
    <dxf>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19" formatCode="m/d/yyyy"/>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165" formatCode="[&lt;=9999999]###\-####;\(###\)\ ###\-####"/>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quot;$&quot;#,##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30" formatCode="@"/>
      <fill>
        <patternFill patternType="none">
          <fgColor indexed="64"/>
          <bgColor indexed="65"/>
        </patternFill>
      </fill>
    </dxf>
    <dxf>
      <font>
        <color auto="1"/>
      </font>
      <numFmt numFmtId="19" formatCode="m/d/yyyy"/>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19" formatCode="m/d/yyyy"/>
      <fill>
        <patternFill patternType="none">
          <fgColor indexed="64"/>
          <bgColor indexed="65"/>
        </patternFill>
      </fill>
    </dxf>
    <dxf>
      <font>
        <color auto="1"/>
      </font>
      <numFmt numFmtId="19" formatCode="m/d/yyyy"/>
      <fill>
        <patternFill patternType="none">
          <fgColor indexed="64"/>
          <bgColor indexed="65"/>
        </patternFill>
      </fill>
    </dxf>
    <dxf>
      <font>
        <color auto="1"/>
      </font>
      <numFmt numFmtId="19" formatCode="m/d/yyyy"/>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color auto="1"/>
      </font>
      <numFmt numFmtId="0" formatCode="General"/>
      <fill>
        <patternFill patternType="none">
          <fgColor indexed="64"/>
          <bgColor indexed="65"/>
        </patternFill>
      </fill>
    </dxf>
    <dxf>
      <font>
        <color auto="1"/>
      </font>
      <numFmt numFmtId="19" formatCode="m/d/yyyy"/>
      <fill>
        <patternFill patternType="none">
          <fgColor indexed="64"/>
          <bgColor indexed="65"/>
        </patternFill>
      </fill>
    </dxf>
    <dxf>
      <font>
        <color auto="1"/>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2" formatCode="0.00"/>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numFmt numFmtId="1" formatCode="0"/>
      <fill>
        <patternFill patternType="none">
          <fgColor indexed="64"/>
          <bgColor indexed="65"/>
        </patternFill>
      </fill>
      <alignment horizontal="left" vertical="bottom" textRotation="0" wrapText="0" indent="0" justifyLastLine="0" shrinkToFit="0" readingOrder="0"/>
      <protection locked="0" hidden="0"/>
    </dxf>
    <dxf>
      <numFmt numFmtId="1" formatCode="0"/>
      <fill>
        <patternFill patternType="none">
          <fgColor indexed="64"/>
          <bgColor indexed="65"/>
        </patternFill>
      </fill>
      <alignment horizontal="left" vertical="bottom" textRotation="0" wrapText="0" indent="0" justifyLastLine="0" shrinkToFit="0" readingOrder="0"/>
      <protection locked="0" hidden="0"/>
    </dxf>
    <dxf>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19" formatCode="m/d/yyyy"/>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color auto="1"/>
      </font>
      <numFmt numFmtId="165" formatCode="[&lt;=9999999]###\-####;\(###\)\ ###\-####"/>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quot;$&quot;#,##0.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scheme val="none"/>
      </font>
      <fill>
        <patternFill patternType="none">
          <fgColor rgb="FF000000"/>
          <bgColor rgb="FFFFFFFF"/>
        </patternFill>
      </fill>
    </dxf>
    <dxf>
      <font>
        <strike val="0"/>
        <outline val="0"/>
        <shadow val="0"/>
        <u val="none"/>
        <vertAlign val="baseline"/>
        <sz val="11"/>
        <color auto="1"/>
        <name val="Calibri"/>
        <family val="2"/>
        <scheme val="minor"/>
      </font>
      <fill>
        <patternFill patternType="none">
          <fgColor indexed="64"/>
          <bgColor auto="1"/>
        </patternFill>
      </fill>
      <alignmen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vabfp01\projects\Users\sarah.diebel\AppData\Local\Microsoft\Windows\Temporary%20Internet%20Files\Content.Outlook\Q5KMNBNK\Phase%202%20Initial%20Validation\Adelphi%20Laboratory%20Cent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cvabfp01\projects\Users\e1plxmnc\AppData\Local\Microsoft\Windows\Temporary%20Internet%20Files\Content.Outlook\32M10FA7\Copy%20of%20MD_Aberdeen%20Proving%20Ground_2016%20t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Instructions"/>
      <sheetName val="Contact Information"/>
      <sheetName val="Reference"/>
      <sheetName val="Project Data"/>
      <sheetName val="Historic Project Data"/>
      <sheetName val="Installation Information"/>
      <sheetName val="Pick lists"/>
      <sheetName val="Imported Contact Information"/>
      <sheetName val="Historic Installation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R4" t="str">
            <v>O&amp;M</v>
          </cell>
        </row>
        <row r="5">
          <cell r="A5" t="str">
            <v>Agricultural Outlease pollutant discharge reduction</v>
          </cell>
          <cell r="R5" t="str">
            <v>RDT&amp;E</v>
          </cell>
        </row>
        <row r="6">
          <cell r="A6" t="str">
            <v>Air Quality Projects that reduce atmospheric deposition</v>
          </cell>
          <cell r="R6" t="str">
            <v>MILCON</v>
          </cell>
        </row>
        <row r="7">
          <cell r="A7" t="str">
            <v>Composting Project</v>
          </cell>
        </row>
        <row r="8">
          <cell r="A8" t="str">
            <v>Contaminated Sites: Cleanup of PCB contamination directly impacting Bay or tributaries</v>
          </cell>
        </row>
        <row r="9">
          <cell r="A9" t="str">
            <v xml:space="preserve">Contaminated Sites: Toxic Contaminant Investigations, Delineation, Risk Assessments, Cleanup (where direct impact to Bay or Tributaries exists) </v>
          </cell>
        </row>
        <row r="10">
          <cell r="A10" t="str">
            <v>Environmental Educational Event Participation (Educational outreach at events, schools, etc.)</v>
          </cell>
        </row>
        <row r="11">
          <cell r="A11" t="str">
            <v>Environmental Event Participation (Clean the Bay, Earth Day, Arbor Day, Green up day, etc)</v>
          </cell>
        </row>
        <row r="12">
          <cell r="A12" t="str">
            <v xml:space="preserve">Fish or Shellfish Related (Studies, Restoration, Habitat Improvement) NOTE: Report Oyster-related and Fish Passage separately </v>
          </cell>
        </row>
        <row r="13">
          <cell r="A13" t="str">
            <v>Fish Passage Improvement</v>
          </cell>
        </row>
        <row r="14">
          <cell r="A14" t="str">
            <v>Hunting and Fishing Programs</v>
          </cell>
        </row>
        <row r="15">
          <cell r="A15" t="str">
            <v>Integrated Natural Resources Management Plan (INRMP)</v>
          </cell>
        </row>
        <row r="16">
          <cell r="A16" t="str">
            <v>Invasive Species Control / Management</v>
          </cell>
        </row>
        <row r="17">
          <cell r="A17" t="str">
            <v>Land Conservation (ACUB / REPI / Encroachment)</v>
          </cell>
        </row>
        <row r="18">
          <cell r="A18" t="str">
            <v>Marine Mammal Program</v>
          </cell>
        </row>
        <row r="19">
          <cell r="A19" t="str">
            <v>Oyster Related (Studies, Restoration, Habitat Improvement)</v>
          </cell>
        </row>
        <row r="20">
          <cell r="A20" t="str">
            <v>Pilot or Innovative Projects that relate to Chesapeake Bay Program Goals</v>
          </cell>
        </row>
        <row r="21">
          <cell r="A21" t="str">
            <v>Pollinator Project</v>
          </cell>
        </row>
        <row r="22">
          <cell r="A22" t="str">
            <v>Sanitary Sewer Inflow and Infiltration Study</v>
          </cell>
        </row>
        <row r="23">
          <cell r="A23" t="str">
            <v>Sanitary Sewer System Improvements / Repairs</v>
          </cell>
        </row>
        <row r="24">
          <cell r="A24" t="str">
            <v>Sea Level Rise / Climate Change Research and Planning</v>
          </cell>
        </row>
        <row r="25">
          <cell r="A25" t="str">
            <v>Shoreline Stabilization / Restoration</v>
          </cell>
        </row>
        <row r="26">
          <cell r="A26" t="str">
            <v>Spill Prevention Controls and Countermeasures (SPCC) Plan</v>
          </cell>
        </row>
        <row r="27">
          <cell r="A27" t="str">
            <v>Stormwater BMP Design</v>
          </cell>
        </row>
        <row r="28">
          <cell r="A28" t="str">
            <v>Stormwater Illicit Discharge Survey / Repairs</v>
          </cell>
        </row>
        <row r="29">
          <cell r="A29" t="str">
            <v>Stormwater Pollution Prevention Plan (SWPPP)</v>
          </cell>
        </row>
        <row r="30">
          <cell r="A30" t="str">
            <v>Stormwater Pollution Prevention Verification Measures (Inspections and Recurring maintenance practices, i.e., catch basin cleaning, routine BMP maintenance and repairs, etc.)</v>
          </cell>
        </row>
        <row r="31">
          <cell r="A31" t="str">
            <v>Stormwater Sewer System Improvements / Repairs</v>
          </cell>
        </row>
        <row r="32">
          <cell r="A32" t="str">
            <v>Submerged Aquatic Vegetation (SAV) Studies or Restoration Projects</v>
          </cell>
        </row>
        <row r="33">
          <cell r="A33" t="str">
            <v>TMDL Assessments (inventories, opportunities, studies)</v>
          </cell>
        </row>
        <row r="34">
          <cell r="A34" t="str">
            <v>Trail Upgrades / Repairs</v>
          </cell>
        </row>
        <row r="35">
          <cell r="A35" t="str">
            <v>Tree/Plant/Forest Habitat Management and Restoration (including Riparian Buffer plantings, fire management/prescribed burns)</v>
          </cell>
        </row>
        <row r="36">
          <cell r="A36" t="str">
            <v>Tree/Plant/Forest Habitat studies</v>
          </cell>
        </row>
        <row r="37">
          <cell r="A37" t="str">
            <v>Wastewater Treatment Plant Upgrades / Repairs</v>
          </cell>
        </row>
        <row r="38">
          <cell r="A38" t="str">
            <v>Water Quality Monitoring/Sampling</v>
          </cell>
        </row>
        <row r="39">
          <cell r="A39" t="str">
            <v>Water Re-use Studies / Projects</v>
          </cell>
        </row>
        <row r="40">
          <cell r="A40" t="str">
            <v>Wetland, Stream, River, Lake or Bay Restoration Projects</v>
          </cell>
        </row>
        <row r="41">
          <cell r="A41" t="str">
            <v>Wetland, Stream, River, Lake or Bay Studies/Sampling/Inventories</v>
          </cell>
        </row>
        <row r="42">
          <cell r="A42" t="str">
            <v>Wildlife and/or Wildlife Habitat Management Projects</v>
          </cell>
        </row>
        <row r="43">
          <cell r="A43" t="str">
            <v>Wildlife Surveys (birds, animals, insects, reptiles, T&amp;E, etc.)</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 Instructions"/>
      <sheetName val="MD Agriculture"/>
      <sheetName val="MD Stormwater"/>
      <sheetName val="(H) Value Validation"/>
      <sheetName val="VA Instructions (2) (H)"/>
    </sheetNames>
    <sheetDataSet>
      <sheetData sheetId="0"/>
      <sheetData sheetId="1"/>
      <sheetData sheetId="2"/>
      <sheetData sheetId="3">
        <row r="2">
          <cell r="G2">
            <v>30</v>
          </cell>
        </row>
      </sheetData>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DC_SW153" displayName="DC_SW153" ref="A1:BQ96" totalsRowShown="0" headerRowDxfId="340" dataDxfId="339">
  <autoFilter ref="A1:BQ96" xr:uid="{00000000-0009-0000-0100-000002000000}"/>
  <sortState ref="A2:BQ96">
    <sortCondition ref="C1:C96"/>
  </sortState>
  <tableColumns count="69">
    <tableColumn id="88" xr3:uid="{00000000-0010-0000-0000-000058000000}" name="Crediting Status" dataDxfId="338"/>
    <tableColumn id="93" xr3:uid="{00000000-0010-0000-0000-00005D000000}" name="Explanation" dataDxfId="337"/>
    <tableColumn id="94" xr3:uid="{00000000-0010-0000-0000-00005E000000}" name="DoD BMP ID" dataDxfId="336"/>
    <tableColumn id="96" xr3:uid="{00000000-0010-0000-0000-000060000000}" name="DC BMP ID" dataDxfId="335"/>
    <tableColumn id="95" xr3:uid="{00000000-0010-0000-0000-00005F000000}" name="Installation BMP ID" dataDxfId="334"/>
    <tableColumn id="44" xr3:uid="{00000000-0010-0000-0000-00002C000000}" name="BMP Status" dataDxfId="333"/>
    <tableColumn id="16" xr3:uid="{00000000-0010-0000-0000-000010000000}" name="Year Funded" dataDxfId="332"/>
    <tableColumn id="45" xr3:uid="{00000000-0010-0000-0000-00002D000000}" name="BMP Cost" dataDxfId="331"/>
    <tableColumn id="36" xr3:uid="{00000000-0010-0000-0000-000024000000}" name="SiteID" dataDxfId="330">
      <calculatedColumnFormula>IFERROR(INDEX(Table3[Site ID], MATCH(DC_SW153[[#This Row],[Facility Name]], Table3[Site Name], 0)), "")</calculatedColumnFormula>
    </tableColumn>
    <tableColumn id="2" xr3:uid="{00000000-0010-0000-0000-000002000000}" name="Facility Name" dataDxfId="329"/>
    <tableColumn id="37" xr3:uid="{00000000-0010-0000-0000-000025000000}" name="Site Address" dataDxfId="328">
      <calculatedColumnFormula>IFERROR(INDEX(Table3[Site Address], MATCH(DC_SW153[[#This Row],[Facility Name]], Table3[Site Name], 0)), "")</calculatedColumnFormula>
    </tableColumn>
    <tableColumn id="46" xr3:uid="{00000000-0010-0000-0000-00002E000000}" name="Site X Coordinate" dataDxfId="327">
      <calculatedColumnFormula>IFERROR(INDEX(Table3[Site X Coordinate], MATCH(DC_SW153[[#This Row],[Facility Name]], Table3[Site Name], 0)),"")</calculatedColumnFormula>
    </tableColumn>
    <tableColumn id="48" xr3:uid="{00000000-0010-0000-0000-000030000000}" name="Site Y Coordinate" dataDxfId="326">
      <calculatedColumnFormula>IFERROR(INDEX(Table3[Site Y Coordinate], MATCH(DC_SW153[[#This Row],[Facility Name]], Table3[Site Name], 0)),"")</calculatedColumnFormula>
    </tableColumn>
    <tableColumn id="1" xr3:uid="{00000000-0010-0000-0000-000001000000}" name="Owner/Manager" dataDxfId="325">
      <calculatedColumnFormula>IFERROR(INDEX(Table3[Owner/Manager], MATCH(DC_SW153[[#This Row],[Facility Name]], Table3[Site Name], 0)),"")</calculatedColumnFormula>
    </tableColumn>
    <tableColumn id="3" xr3:uid="{00000000-0010-0000-0000-000003000000}" name="Contact Name" dataDxfId="324"/>
    <tableColumn id="4" xr3:uid="{00000000-0010-0000-0000-000004000000}" name="Contact Title" dataDxfId="323"/>
    <tableColumn id="5" xr3:uid="{00000000-0010-0000-0000-000005000000}" name="Contact Address" dataDxfId="322"/>
    <tableColumn id="6" xr3:uid="{00000000-0010-0000-0000-000006000000}" name="City" dataDxfId="321"/>
    <tableColumn id="7" xr3:uid="{00000000-0010-0000-0000-000007000000}" name="Zip" dataDxfId="320"/>
    <tableColumn id="8" xr3:uid="{00000000-0010-0000-0000-000008000000}" name="Phone" dataDxfId="319"/>
    <tableColumn id="9" xr3:uid="{00000000-0010-0000-0000-000009000000}" name="Contact Email" dataDxfId="318"/>
    <tableColumn id="10" xr3:uid="{00000000-0010-0000-0000-00000A000000}" name="BMP Number" dataDxfId="317"/>
    <tableColumn id="28" xr3:uid="{00000000-0010-0000-0000-00001C000000}" name="Built Date" dataDxfId="316"/>
    <tableColumn id="11" xr3:uid="{00000000-0010-0000-0000-00000B000000}" name="Structure ID" dataDxfId="315"/>
    <tableColumn id="12" xr3:uid="{00000000-0010-0000-0000-00000C000000}" name="Structure Name" dataDxfId="314"/>
    <tableColumn id="52" xr3:uid="{00000000-0010-0000-0000-000034000000}" name="BMP Group" dataDxfId="313"/>
    <tableColumn id="53" xr3:uid="{00000000-0010-0000-0000-000035000000}" name="BMP Type" dataDxfId="312"/>
    <tableColumn id="54" xr3:uid="{00000000-0010-0000-0000-000036000000}" name="NEIEN BMP Type" dataDxfId="311"/>
    <tableColumn id="13" xr3:uid="{00000000-0010-0000-0000-00000D000000}" name="Pre-Phase 6 Structure Type" dataDxfId="310"/>
    <tableColumn id="14" xr3:uid="{00000000-0010-0000-0000-00000E000000}" name="Pre-Phase 6 BMP Type" dataDxfId="309"/>
    <tableColumn id="50" xr3:uid="{00000000-0010-0000-0000-000032000000}" name="BMP X Coordinate" dataDxfId="308"/>
    <tableColumn id="51" xr3:uid="{00000000-0010-0000-0000-000033000000}" name="BMP Y Coordinate" dataDxfId="307"/>
    <tableColumn id="42" xr3:uid="{00000000-0010-0000-0000-00002A000000}" name="Latitude" dataDxfId="306"/>
    <tableColumn id="43" xr3:uid="{00000000-0010-0000-0000-00002B000000}" name="Longitude" dataDxfId="305"/>
    <tableColumn id="17" xr3:uid="{00000000-0010-0000-0000-000011000000}" name="BMP Address" dataDxfId="304"/>
    <tableColumn id="18" xr3:uid="{00000000-0010-0000-0000-000012000000}" name="BMP City" dataDxfId="303"/>
    <tableColumn id="19" xr3:uid="{00000000-0010-0000-0000-000013000000}" name="BMP Zip" dataDxfId="302"/>
    <tableColumn id="20" xr3:uid="{00000000-0010-0000-0000-000014000000}" name="On/Off Site" dataDxfId="301"/>
    <tableColumn id="21" xr3:uid="{00000000-0010-0000-0000-000015000000}" name="Construction Purpose" dataDxfId="300"/>
    <tableColumn id="22" xr3:uid="{00000000-0010-0000-0000-000016000000}" name="Conversion or Retrofit BMP?" dataDxfId="299"/>
    <tableColumn id="23" xr3:uid="{00000000-0010-0000-0000-000017000000}" name="Linear Feet" dataDxfId="298"/>
    <tableColumn id="24" xr3:uid="{00000000-0010-0000-0000-000018000000}" name="Pounds Collected" dataDxfId="297"/>
    <tableColumn id="55" xr3:uid="{00000000-0010-0000-0000-000037000000}" name="Natural Acres" dataDxfId="296"/>
    <tableColumn id="56" xr3:uid="{00000000-0010-0000-0000-000038000000}" name="Compacted Acres" dataDxfId="295">
      <calculatedColumnFormula>IF(ISBLANK(DC_SW153[[#This Row],[Urban Acres]]), "", DC_SW153[[#This Row],[Urban Acres]]-DC_SW153[[#This Row],[Impervious Acres]]-DC_SW153[[#This Row],[Natural Acres]])</calculatedColumnFormula>
    </tableColumn>
    <tableColumn id="25" xr3:uid="{00000000-0010-0000-0000-000019000000}" name="Impervious Acres" dataDxfId="294"/>
    <tableColumn id="26" xr3:uid="{00000000-0010-0000-0000-00001A000000}" name="Urban Acres" dataDxfId="293"/>
    <tableColumn id="15" xr3:uid="{00000000-0010-0000-0000-00000F000000}" name="Natural Area (sq. feet)" dataDxfId="292">
      <calculatedColumnFormula>IF(ISBLANK(DC_SW15[[#This Row],[Natural Acres]]), "", DC_SW15[[#This Row],[Natural Acres]]*43560)</calculatedColumnFormula>
    </tableColumn>
    <tableColumn id="49" xr3:uid="{00000000-0010-0000-0000-000031000000}" name="Compacted Area (sq. feet)" dataDxfId="291">
      <calculatedColumnFormula>IFERROR(IF(ISBLANK(DC_SW153[[#This Row],[Compacted Acres]]), "", DC_SW153[[#This Row],[Compacted Acres]]*43560),"")</calculatedColumnFormula>
    </tableColumn>
    <tableColumn id="57" xr3:uid="{00000000-0010-0000-0000-000039000000}" name="Impervious Area (sq. ft.)" dataDxfId="290">
      <calculatedColumnFormula>IF(ISBLANK(DC_SW15[[#This Row],[Impervious Acres]]), "", DC_SW15[[#This Row],[Impervious Acres]]*43560)</calculatedColumnFormula>
    </tableColumn>
    <tableColumn id="65" xr3:uid="{00000000-0010-0000-0000-000041000000}" name="Urban Area (sq. ft.)" dataDxfId="289">
      <calculatedColumnFormula>IF(ISBLANK(DC_SW15[[#This Row],[Urban Acres]]), "", DC_SW15[[#This Row],[Urban Acres]]*43560)</calculatedColumnFormula>
    </tableColumn>
    <tableColumn id="27" xr3:uid="{00000000-0010-0000-0000-00001B000000}" name="Design Rainfall" dataDxfId="288"/>
    <tableColumn id="29" xr3:uid="{00000000-0010-0000-0000-00001D000000}" name="Reporting Date" dataDxfId="287"/>
    <tableColumn id="30" xr3:uid="{00000000-0010-0000-0000-00001E000000}" name="Reporting Year" dataDxfId="286"/>
    <tableColumn id="58" xr3:uid="{00000000-0010-0000-0000-00003A000000}" name="Disconnection Receiving Area" dataDxfId="285"/>
    <tableColumn id="64" xr3:uid="{00000000-0010-0000-0000-000040000000}" name="Underdrain" dataDxfId="284"/>
    <tableColumn id="60" xr3:uid="{00000000-0010-0000-0000-00003C000000}" name="Infiltration Sump Storage Volume (cubic feet)" dataDxfId="283"/>
    <tableColumn id="61" xr3:uid="{00000000-0010-0000-0000-00003D000000}" name="Name of Proprietary Practice" dataDxfId="282"/>
    <tableColumn id="62" xr3:uid="{00000000-0010-0000-0000-00003E000000}" name="Describe Proprietary Practice" dataDxfId="281"/>
    <tableColumn id="63" xr3:uid="{00000000-0010-0000-0000-00003F000000}" name="Number of Trees" dataDxfId="280"/>
    <tableColumn id="31" xr3:uid="{00000000-0010-0000-0000-00001F000000}" name="BMP Inspection Status" dataDxfId="279"/>
    <tableColumn id="32" xr3:uid="{00000000-0010-0000-0000-000020000000}" name="Inspection Date" dataDxfId="278"/>
    <tableColumn id="33" xr3:uid="{00000000-0010-0000-0000-000021000000}" name="Maintenance Date" dataDxfId="277"/>
    <tableColumn id="34" xr3:uid="{00000000-0010-0000-0000-000022000000}" name="Reinspection Status" dataDxfId="276"/>
    <tableColumn id="35" xr3:uid="{00000000-0010-0000-0000-000023000000}" name="Reinspection Date" dataDxfId="275"/>
    <tableColumn id="41" xr3:uid="{00000000-0010-0000-0000-000029000000}" name="Stormwater Plan No" dataDxfId="274"/>
    <tableColumn id="38" xr3:uid="{00000000-0010-0000-0000-000026000000}" name="Retrofit Volume (Gals)" dataDxfId="273"/>
    <tableColumn id="39" xr3:uid="{00000000-0010-0000-0000-000027000000}" name="Previously Submitted?" dataDxfId="272"/>
    <tableColumn id="40" xr3:uid="{00000000-0010-0000-0000-000028000000}" name="GIS ID" dataDxfId="271"/>
    <tableColumn id="47" xr3:uid="{00000000-0010-0000-0000-00002F000000}" name="Comments" dataDxfId="27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DC_SW152" displayName="DC_SW152" ref="A1:EH132" totalsRowShown="0" headerRowDxfId="269" dataDxfId="268">
  <autoFilter ref="A1:EH132" xr:uid="{00000000-0009-0000-0100-000001000000}"/>
  <sortState ref="A2:BQ128">
    <sortCondition ref="C1:C128"/>
  </sortState>
  <tableColumns count="138">
    <tableColumn id="88" xr3:uid="{00000000-0010-0000-0200-000058000000}" name="FY17 Status" dataDxfId="267"/>
    <tableColumn id="93" xr3:uid="{00000000-0010-0000-0200-00005D000000}" name="Explanation" dataDxfId="266"/>
    <tableColumn id="94" xr3:uid="{00000000-0010-0000-0200-00005E000000}" name="DoD BMP ID" dataDxfId="265"/>
    <tableColumn id="96" xr3:uid="{00000000-0010-0000-0200-000060000000}" name="DC BMP ID" dataDxfId="264"/>
    <tableColumn id="95" xr3:uid="{00000000-0010-0000-0200-00005F000000}" name="Installation BMP ID" dataDxfId="263"/>
    <tableColumn id="44" xr3:uid="{00000000-0010-0000-0200-00002C000000}" name="BMP Status" dataDxfId="262"/>
    <tableColumn id="16" xr3:uid="{00000000-0010-0000-0200-000010000000}" name="Year Funded" dataDxfId="261"/>
    <tableColumn id="45" xr3:uid="{00000000-0010-0000-0200-00002D000000}" name="BMP Cost" dataDxfId="260"/>
    <tableColumn id="36" xr3:uid="{00000000-0010-0000-0200-000024000000}" name="SiteID" dataDxfId="259">
      <calculatedColumnFormula>INDEX(Table3[Site ID], MATCH(DC_SW152[[#This Row],[Facility Name]], Table3[Site Name], 0))</calculatedColumnFormula>
    </tableColumn>
    <tableColumn id="2" xr3:uid="{00000000-0010-0000-0200-000002000000}" name="Facility Name" dataDxfId="258"/>
    <tableColumn id="37" xr3:uid="{00000000-0010-0000-0200-000025000000}" name="Site Address" dataDxfId="257">
      <calculatedColumnFormula>INDEX(Table3[Site Address], MATCH(DC_SW152[[#This Row],[Facility Name]], Table3[Site Name], 0))</calculatedColumnFormula>
    </tableColumn>
    <tableColumn id="46" xr3:uid="{00000000-0010-0000-0200-00002E000000}" name="Site X Coordinate" dataDxfId="256">
      <calculatedColumnFormula>INDEX(Table3[Site X Coordinate], MATCH(DC_SW152[[#This Row],[Facility Name]], Table3[Site Name], 0))</calculatedColumnFormula>
    </tableColumn>
    <tableColumn id="48" xr3:uid="{00000000-0010-0000-0200-000030000000}" name="Site Y Coordinate" dataDxfId="255">
      <calculatedColumnFormula>INDEX(Table3[Site Y Coordinate], MATCH(DC_SW152[[#This Row],[Facility Name]], Table3[Site Name], 0))</calculatedColumnFormula>
    </tableColumn>
    <tableColumn id="1" xr3:uid="{00000000-0010-0000-0200-000001000000}" name="Owner/Manager" dataDxfId="254">
      <calculatedColumnFormula>INDEX(Table3[Owner/Manager], MATCH(DC_SW152[[#This Row],[Facility Name]], Table3[Site Name], 0))</calculatedColumnFormula>
    </tableColumn>
    <tableColumn id="3" xr3:uid="{00000000-0010-0000-0200-000003000000}" name="Contact Name" dataDxfId="253"/>
    <tableColumn id="4" xr3:uid="{00000000-0010-0000-0200-000004000000}" name="Contact Title" dataDxfId="252"/>
    <tableColumn id="5" xr3:uid="{00000000-0010-0000-0200-000005000000}" name="Contact Address" dataDxfId="251"/>
    <tableColumn id="6" xr3:uid="{00000000-0010-0000-0200-000006000000}" name="City" dataDxfId="250"/>
    <tableColumn id="7" xr3:uid="{00000000-0010-0000-0200-000007000000}" name="Zip" dataDxfId="249"/>
    <tableColumn id="8" xr3:uid="{00000000-0010-0000-0200-000008000000}" name="Phone" dataDxfId="248"/>
    <tableColumn id="9" xr3:uid="{00000000-0010-0000-0200-000009000000}" name="Contact Email" dataDxfId="247"/>
    <tableColumn id="10" xr3:uid="{00000000-0010-0000-0200-00000A000000}" name="BMP Number" dataDxfId="246"/>
    <tableColumn id="28" xr3:uid="{00000000-0010-0000-0200-00001C000000}" name="Built Date" dataDxfId="245"/>
    <tableColumn id="11" xr3:uid="{00000000-0010-0000-0200-00000B000000}" name="Structure ID" dataDxfId="244"/>
    <tableColumn id="12" xr3:uid="{00000000-0010-0000-0200-00000C000000}" name="Structure Name" dataDxfId="243"/>
    <tableColumn id="52" xr3:uid="{00000000-0010-0000-0200-000034000000}" name="BMP Group" dataDxfId="242"/>
    <tableColumn id="53" xr3:uid="{00000000-0010-0000-0200-000035000000}" name="BMP Type" dataDxfId="241"/>
    <tableColumn id="54" xr3:uid="{00000000-0010-0000-0200-000036000000}" name="NEIEN BMP Type" dataDxfId="240"/>
    <tableColumn id="13" xr3:uid="{00000000-0010-0000-0200-00000D000000}" name="Pre-Phase 6 Structure Type" dataDxfId="239"/>
    <tableColumn id="14" xr3:uid="{00000000-0010-0000-0200-00000E000000}" name="Pre-Phase 6 BMP Type" dataDxfId="238"/>
    <tableColumn id="50" xr3:uid="{00000000-0010-0000-0200-000032000000}" name="BMP X Coordinate" dataDxfId="237"/>
    <tableColumn id="51" xr3:uid="{00000000-0010-0000-0200-000033000000}" name="BMP Y Coordinate" dataDxfId="236"/>
    <tableColumn id="42" xr3:uid="{00000000-0010-0000-0200-00002A000000}" name="Latitude" dataDxfId="235"/>
    <tableColumn id="43" xr3:uid="{00000000-0010-0000-0200-00002B000000}" name="Longitude" dataDxfId="234"/>
    <tableColumn id="17" xr3:uid="{00000000-0010-0000-0200-000011000000}" name="BMP Address" dataDxfId="233"/>
    <tableColumn id="18" xr3:uid="{00000000-0010-0000-0200-000012000000}" name="BMP City" dataDxfId="232"/>
    <tableColumn id="19" xr3:uid="{00000000-0010-0000-0200-000013000000}" name="BMP Zip" dataDxfId="231"/>
    <tableColumn id="20" xr3:uid="{00000000-0010-0000-0200-000014000000}" name="On/Off Site" dataDxfId="230"/>
    <tableColumn id="21" xr3:uid="{00000000-0010-0000-0200-000015000000}" name="Construction Purpose" dataDxfId="229"/>
    <tableColumn id="22" xr3:uid="{00000000-0010-0000-0200-000016000000}" name="Prior BMP" dataDxfId="228"/>
    <tableColumn id="23" xr3:uid="{00000000-0010-0000-0200-000017000000}" name="Linear Feet" dataDxfId="227"/>
    <tableColumn id="24" xr3:uid="{00000000-0010-0000-0200-000018000000}" name="Pounds Collected" dataDxfId="226"/>
    <tableColumn id="55" xr3:uid="{00000000-0010-0000-0200-000037000000}" name="Natural Acres" dataDxfId="225"/>
    <tableColumn id="56" xr3:uid="{00000000-0010-0000-0200-000038000000}" name="Compacted Acres" dataDxfId="224">
      <calculatedColumnFormula>IF(ISBLANK(DC_SW152[[#This Row],[Urban Acres]]), "", DC_SW152[[#This Row],[Urban Acres]]-DC_SW152[[#This Row],[Impervious Acres]]-DC_SW152[[#This Row],[Natural Acres]])</calculatedColumnFormula>
    </tableColumn>
    <tableColumn id="25" xr3:uid="{00000000-0010-0000-0200-000019000000}" name="Impervious Acres" dataDxfId="223"/>
    <tableColumn id="26" xr3:uid="{00000000-0010-0000-0200-00001A000000}" name="Urban Acres" dataDxfId="222"/>
    <tableColumn id="15" xr3:uid="{00000000-0010-0000-0200-00000F000000}" name="Natural Area (sq. feet)" dataDxfId="221">
      <calculatedColumnFormula>IF(ISBLANK(DC_SW152[[#This Row],[Natural Acres]]), "", DC_SW152[[#This Row],[Natural Acres]]*43560)</calculatedColumnFormula>
    </tableColumn>
    <tableColumn id="49" xr3:uid="{00000000-0010-0000-0200-000031000000}" name="Compacted Area (sq. feet)" dataDxfId="220">
      <calculatedColumnFormula>IFERROR(IF(ISBLANK(DC_SW152[[#This Row],[Compacted Acres]]), "", DC_SW152[[#This Row],[Compacted Acres]]*43560),"")</calculatedColumnFormula>
    </tableColumn>
    <tableColumn id="57" xr3:uid="{00000000-0010-0000-0200-000039000000}" name="Impervious Area (sq. ft.)" dataDxfId="219">
      <calculatedColumnFormula>IF(ISBLANK(DC_SW152[[#This Row],[Impervious Acres]]), "", DC_SW152[[#This Row],[Impervious Acres]]*43560)</calculatedColumnFormula>
    </tableColumn>
    <tableColumn id="65" xr3:uid="{00000000-0010-0000-0200-000041000000}" name="Urban Area (sq. ft.)" dataDxfId="218">
      <calculatedColumnFormula>IF(ISBLANK(DC_SW152[[#This Row],[Urban Acres]]), "", DC_SW152[[#This Row],[Urban Acres]]*43560)</calculatedColumnFormula>
    </tableColumn>
    <tableColumn id="27" xr3:uid="{00000000-0010-0000-0200-00001B000000}" name="Design Rainfall" dataDxfId="217"/>
    <tableColumn id="29" xr3:uid="{00000000-0010-0000-0200-00001D000000}" name="Reporting Date" dataDxfId="216"/>
    <tableColumn id="30" xr3:uid="{00000000-0010-0000-0200-00001E000000}" name="Reporting Year" dataDxfId="215"/>
    <tableColumn id="58" xr3:uid="{00000000-0010-0000-0200-00003A000000}" name="Disconnection Receiving Area" dataDxfId="214"/>
    <tableColumn id="64" xr3:uid="{00000000-0010-0000-0200-000040000000}" name="Underdrain" dataDxfId="213"/>
    <tableColumn id="60" xr3:uid="{00000000-0010-0000-0200-00003C000000}" name="Infiltration Sump Storage Volume (cubic feet)" dataDxfId="212"/>
    <tableColumn id="61" xr3:uid="{00000000-0010-0000-0200-00003D000000}" name="Name of Proprietary Practice" dataDxfId="211"/>
    <tableColumn id="62" xr3:uid="{00000000-0010-0000-0200-00003E000000}" name="Describe Proprietary Practice" dataDxfId="210"/>
    <tableColumn id="63" xr3:uid="{00000000-0010-0000-0200-00003F000000}" name="Number of Trees" dataDxfId="209"/>
    <tableColumn id="31" xr3:uid="{00000000-0010-0000-0200-00001F000000}" name="BMP Inspection Status" dataDxfId="208"/>
    <tableColumn id="32" xr3:uid="{00000000-0010-0000-0200-000020000000}" name="Inspection Date" dataDxfId="207"/>
    <tableColumn id="33" xr3:uid="{00000000-0010-0000-0200-000021000000}" name="Maintenance Date" dataDxfId="206"/>
    <tableColumn id="34" xr3:uid="{00000000-0010-0000-0200-000022000000}" name="Reinspection Status" dataDxfId="205"/>
    <tableColumn id="35" xr3:uid="{00000000-0010-0000-0200-000023000000}" name="Reinspection Date" dataDxfId="204"/>
    <tableColumn id="41" xr3:uid="{00000000-0010-0000-0200-000029000000}" name="Stormwater Plan No" dataDxfId="203"/>
    <tableColumn id="38" xr3:uid="{00000000-0010-0000-0200-000026000000}" name="Retrofit Volume (Gals)" dataDxfId="202"/>
    <tableColumn id="39" xr3:uid="{00000000-0010-0000-0200-000027000000}" name="Previously Submitted?" dataDxfId="201"/>
    <tableColumn id="40" xr3:uid="{00000000-0010-0000-0200-000028000000}" name="GIS ID" dataDxfId="200"/>
    <tableColumn id="47" xr3:uid="{00000000-0010-0000-0200-00002F000000}" name="Comments" dataDxfId="199"/>
    <tableColumn id="66" xr3:uid="{00000000-0010-0000-0200-000042000000}" name="FY17 Status Change" dataDxfId="198">
      <calculatedColumnFormula>IFERROR(IF($F2="Historical", IF(A2&lt;&gt;INDEX('Historical BMP Records'!A:A, MATCH($C2, 'Historical BMP Records'!$C:$C, 0)), 1, 0), IF(A2&lt;&gt;INDEX('Planned and Progress BMPs'!A:A, MATCH($C2, 'Planned and Progress BMPs'!$C:$C, 0)), 1, 0)), "")</calculatedColumnFormula>
    </tableColumn>
    <tableColumn id="67" xr3:uid="{00000000-0010-0000-0200-000043000000}" name="Explanation Change" dataDxfId="197">
      <calculatedColumnFormula>IFERROR(IF($F2="Historical", IF(B2&lt;&gt;INDEX('Historical BMP Records'!B:B, MATCH($C2, 'Historical BMP Records'!$C:$C, 0)), 1, 0), IF(B2&lt;&gt;INDEX('Planned and Progress BMPs'!B:B, MATCH($C2, 'Planned and Progress BMPs'!$C:$C, 0)), 1, 0)), "")</calculatedColumnFormula>
    </tableColumn>
    <tableColumn id="68" xr3:uid="{00000000-0010-0000-0200-000044000000}" name="DoD BMP ID Change" dataDxfId="196">
      <calculatedColumnFormula>IFERROR(IF($F2="Historical", IF(C2&lt;&gt;INDEX('Historical BMP Records'!C:C, MATCH($C2, 'Historical BMP Records'!$C:$C, 0)), 1, 0), IF(C2&lt;&gt;INDEX('Planned and Progress BMPs'!C:C, MATCH($C2, 'Planned and Progress BMPs'!$C:$C, 0)), 1, 0)), "")</calculatedColumnFormula>
    </tableColumn>
    <tableColumn id="69" xr3:uid="{00000000-0010-0000-0200-000045000000}" name="DC BMP ID Change" dataDxfId="195">
      <calculatedColumnFormula>IFERROR(IF($F2="Historical", IF(D2&lt;&gt;INDEX('Historical BMP Records'!D:D, MATCH($C2, 'Historical BMP Records'!$C:$C, 0)), 1, 0), IF(D2&lt;&gt;INDEX('Planned and Progress BMPs'!D:D, MATCH($C2, 'Planned and Progress BMPs'!$C:$C, 0)), 1, 0)), "")</calculatedColumnFormula>
    </tableColumn>
    <tableColumn id="70" xr3:uid="{00000000-0010-0000-0200-000046000000}" name="Installation BMP ID Change" dataDxfId="194">
      <calculatedColumnFormula>IFERROR(IF($F2="Historical", IF(E2&lt;&gt;INDEX('Historical BMP Records'!E:E, MATCH($C2, 'Historical BMP Records'!$C:$C, 0)), 1, 0), IF(E2&lt;&gt;INDEX('Planned and Progress BMPs'!E:E, MATCH($C2, 'Planned and Progress BMPs'!$C:$C, 0)), 1, 0)), "")</calculatedColumnFormula>
    </tableColumn>
    <tableColumn id="71" xr3:uid="{00000000-0010-0000-0200-000047000000}" name="BMP Status Change" dataDxfId="193">
      <calculatedColumnFormula>IFERROR(IF($F2="Historical", IF(F2&lt;&gt;INDEX('Historical BMP Records'!F:F, MATCH($C2, 'Historical BMP Records'!$C:$C, 0)), 1, 0), IF(F2&lt;&gt;INDEX('Planned and Progress BMPs'!F:F, MATCH($C2, 'Planned and Progress BMPs'!$C:$C, 0)), 1, 0)), "")</calculatedColumnFormula>
    </tableColumn>
    <tableColumn id="72" xr3:uid="{00000000-0010-0000-0200-000048000000}" name="Year Funded Change" dataDxfId="192">
      <calculatedColumnFormula>IFERROR(IF($F2="Historical", IF(G2&lt;&gt;INDEX('Historical BMP Records'!G:G, MATCH($C2, 'Historical BMP Records'!$C:$C, 0)), 1, 0), IF(G2&lt;&gt;INDEX('Planned and Progress BMPs'!G:G, MATCH($C2, 'Planned and Progress BMPs'!$C:$C, 0)), 1, 0)), "")</calculatedColumnFormula>
    </tableColumn>
    <tableColumn id="73" xr3:uid="{00000000-0010-0000-0200-000049000000}" name="BMP Cost Change" dataDxfId="191">
      <calculatedColumnFormula>IFERROR(IF($F2="Historical", IF(H2&lt;&gt;INDEX('Historical BMP Records'!H:H, MATCH($C2, 'Historical BMP Records'!$C:$C, 0)), 1, 0), IF(H2&lt;&gt;INDEX('Planned and Progress BMPs'!H:H, MATCH($C2, 'Planned and Progress BMPs'!$C:$C, 0)), 1, 0)), "")</calculatedColumnFormula>
    </tableColumn>
    <tableColumn id="74" xr3:uid="{00000000-0010-0000-0200-00004A000000}" name="SiteID Change" dataDxfId="190">
      <calculatedColumnFormula>IFERROR(IF($F2="Historical", IF(I2&lt;&gt;INDEX('Historical BMP Records'!I:I, MATCH($C2, 'Historical BMP Records'!$C:$C, 0)), 1, 0), IF(I2&lt;&gt;INDEX('Planned and Progress BMPs'!I:I, MATCH($C2, 'Planned and Progress BMPs'!$C:$C, 0)), 1, 0)), "")</calculatedColumnFormula>
    </tableColumn>
    <tableColumn id="75" xr3:uid="{00000000-0010-0000-0200-00004B000000}" name="Facility Name Change" dataDxfId="189">
      <calculatedColumnFormula>IFERROR(IF($F2="Historical", IF(J2&lt;&gt;INDEX('Historical BMP Records'!J:J, MATCH($C2, 'Historical BMP Records'!$C:$C, 0)), 1, 0), IF(J2&lt;&gt;INDEX('Planned and Progress BMPs'!J:J, MATCH($C2, 'Planned and Progress BMPs'!$C:$C, 0)), 1, 0)), "")</calculatedColumnFormula>
    </tableColumn>
    <tableColumn id="76" xr3:uid="{00000000-0010-0000-0200-00004C000000}" name="Site Address Change" dataDxfId="188">
      <calculatedColumnFormula>IFERROR(IF($F2="Historical", IF(K2&lt;&gt;INDEX('Historical BMP Records'!K:K, MATCH($C2, 'Historical BMP Records'!$C:$C, 0)), 1, 0), IF(K2&lt;&gt;INDEX('Planned and Progress BMPs'!K:K, MATCH($C2, 'Planned and Progress BMPs'!$C:$C, 0)), 1, 0)), "")</calculatedColumnFormula>
    </tableColumn>
    <tableColumn id="77" xr3:uid="{00000000-0010-0000-0200-00004D000000}" name="Site X Coordinate Change" dataDxfId="187">
      <calculatedColumnFormula>IFERROR(IF($F2="Historical", IF(L2&lt;&gt;INDEX('Historical BMP Records'!L:L, MATCH($C2, 'Historical BMP Records'!$C:$C, 0)), 1, 0), IF(L2&lt;&gt;INDEX('Planned and Progress BMPs'!L:L, MATCH($C2, 'Planned and Progress BMPs'!$C:$C, 0)), 1, 0)), "")</calculatedColumnFormula>
    </tableColumn>
    <tableColumn id="78" xr3:uid="{00000000-0010-0000-0200-00004E000000}" name="Site Y Coordinate Change" dataDxfId="186">
      <calculatedColumnFormula>IFERROR(IF($F2="Historical", IF(M2&lt;&gt;INDEX('Historical BMP Records'!M:M, MATCH($C2, 'Historical BMP Records'!$C:$C, 0)), 1, 0), IF(M2&lt;&gt;INDEX('Planned and Progress BMPs'!M:M, MATCH($C2, 'Planned and Progress BMPs'!$C:$C, 0)), 1, 0)), "")</calculatedColumnFormula>
    </tableColumn>
    <tableColumn id="79" xr3:uid="{00000000-0010-0000-0200-00004F000000}" name="Owner/Manager Change" dataDxfId="185">
      <calculatedColumnFormula>IFERROR(IF($F2="Historical", IF(N2&lt;&gt;INDEX('Historical BMP Records'!N:N, MATCH($C2, 'Historical BMP Records'!$C:$C, 0)), 1, 0), IF(N2&lt;&gt;INDEX('Planned and Progress BMPs'!N:N, MATCH($C2, 'Planned and Progress BMPs'!$C:$C, 0)), 1, 0)), "")</calculatedColumnFormula>
    </tableColumn>
    <tableColumn id="80" xr3:uid="{00000000-0010-0000-0200-000050000000}" name="Contact Name Change" dataDxfId="184">
      <calculatedColumnFormula>IFERROR(IF($F2="Historical", IF(O2&lt;&gt;INDEX('Historical BMP Records'!O:O, MATCH($C2, 'Historical BMP Records'!$C:$C, 0)), 1, 0), IF(O2&lt;&gt;INDEX('Planned and Progress BMPs'!O:O, MATCH($C2, 'Planned and Progress BMPs'!$C:$C, 0)), 1, 0)), "")</calculatedColumnFormula>
    </tableColumn>
    <tableColumn id="81" xr3:uid="{00000000-0010-0000-0200-000051000000}" name="Contact Title Change" dataDxfId="183">
      <calculatedColumnFormula>IFERROR(IF($F2="Historical", IF(P2&lt;&gt;INDEX('Historical BMP Records'!P:P, MATCH($C2, 'Historical BMP Records'!$C:$C, 0)), 1, 0), IF(P2&lt;&gt;INDEX('Planned and Progress BMPs'!P:P, MATCH($C2, 'Planned and Progress BMPs'!$C:$C, 0)), 1, 0)), "")</calculatedColumnFormula>
    </tableColumn>
    <tableColumn id="82" xr3:uid="{00000000-0010-0000-0200-000052000000}" name="Contact Address Change" dataDxfId="182">
      <calculatedColumnFormula>IFERROR(IF($F2="Historical", IF(Q2&lt;&gt;INDEX('Historical BMP Records'!Q:Q, MATCH($C2, 'Historical BMP Records'!$C:$C, 0)), 1, 0), IF(Q2&lt;&gt;INDEX('Planned and Progress BMPs'!Q:Q, MATCH($C2, 'Planned and Progress BMPs'!$C:$C, 0)), 1, 0)), "")</calculatedColumnFormula>
    </tableColumn>
    <tableColumn id="83" xr3:uid="{00000000-0010-0000-0200-000053000000}" name="City Change" dataDxfId="181">
      <calculatedColumnFormula>IFERROR(IF($F2="Historical", IF(R2&lt;&gt;INDEX('Historical BMP Records'!R:R, MATCH($C2, 'Historical BMP Records'!$C:$C, 0)), 1, 0), IF(R2&lt;&gt;INDEX('Planned and Progress BMPs'!R:R, MATCH($C2, 'Planned and Progress BMPs'!$C:$C, 0)), 1, 0)), "")</calculatedColumnFormula>
    </tableColumn>
    <tableColumn id="84" xr3:uid="{00000000-0010-0000-0200-000054000000}" name="Zip Change" dataDxfId="180">
      <calculatedColumnFormula>IFERROR(IF($F2="Historical", IF(S2&lt;&gt;INDEX('Historical BMP Records'!S:S, MATCH($C2, 'Historical BMP Records'!$C:$C, 0)), 1, 0), IF(S2&lt;&gt;INDEX('Planned and Progress BMPs'!S:S, MATCH($C2, 'Planned and Progress BMPs'!$C:$C, 0)), 1, 0)), "")</calculatedColumnFormula>
    </tableColumn>
    <tableColumn id="85" xr3:uid="{00000000-0010-0000-0200-000055000000}" name="Phone Change" dataDxfId="179">
      <calculatedColumnFormula>IFERROR(IF($F2="Historical", IF(T2&lt;&gt;INDEX('Historical BMP Records'!T:T, MATCH($C2, 'Historical BMP Records'!$C:$C, 0)), 1, 0), IF(T2&lt;&gt;INDEX('Planned and Progress BMPs'!T:T, MATCH($C2, 'Planned and Progress BMPs'!$C:$C, 0)), 1, 0)), "")</calculatedColumnFormula>
    </tableColumn>
    <tableColumn id="86" xr3:uid="{00000000-0010-0000-0200-000056000000}" name="Contact Email Change" dataDxfId="178">
      <calculatedColumnFormula>IFERROR(IF($F2="Historical", IF(U2&lt;&gt;INDEX('Historical BMP Records'!U:U, MATCH($C2, 'Historical BMP Records'!$C:$C, 0)), 1, 0), IF(U2&lt;&gt;INDEX('Planned and Progress BMPs'!U:U, MATCH($C2, 'Planned and Progress BMPs'!$C:$C, 0)), 1, 0)), "")</calculatedColumnFormula>
    </tableColumn>
    <tableColumn id="87" xr3:uid="{00000000-0010-0000-0200-000057000000}" name="BMP Number Change" dataDxfId="177">
      <calculatedColumnFormula>IFERROR(IF($F2="Historical", IF(V2&lt;&gt;INDEX('Historical BMP Records'!V:V, MATCH($C2, 'Historical BMP Records'!$C:$C, 0)), 1, 0), IF(V2&lt;&gt;INDEX('Planned and Progress BMPs'!V:V, MATCH($C2, 'Planned and Progress BMPs'!$C:$C, 0)), 1, 0)), "")</calculatedColumnFormula>
    </tableColumn>
    <tableColumn id="89" xr3:uid="{00000000-0010-0000-0200-000059000000}" name="Built Date Change" dataDxfId="176">
      <calculatedColumnFormula>IFERROR(IF($F2="Historical", IF(W2&lt;&gt;INDEX('Historical BMP Records'!W:W, MATCH($C2, 'Historical BMP Records'!$C:$C, 0)), 1, 0), IF(W2&lt;&gt;INDEX('Planned and Progress BMPs'!W:W, MATCH($C2, 'Planned and Progress BMPs'!$C:$C, 0)), 1, 0)), "")</calculatedColumnFormula>
    </tableColumn>
    <tableColumn id="90" xr3:uid="{00000000-0010-0000-0200-00005A000000}" name="Structure ID Change" dataDxfId="175">
      <calculatedColumnFormula>IFERROR(IF($F2="Historical", IF(X2&lt;&gt;INDEX('Historical BMP Records'!X:X, MATCH($C2, 'Historical BMP Records'!$C:$C, 0)), 1, 0), IF(X2&lt;&gt;INDEX('Planned and Progress BMPs'!X:X, MATCH($C2, 'Planned and Progress BMPs'!$C:$C, 0)), 1, 0)), "")</calculatedColumnFormula>
    </tableColumn>
    <tableColumn id="91" xr3:uid="{00000000-0010-0000-0200-00005B000000}" name="Structure Name Change" dataDxfId="174">
      <calculatedColumnFormula>IFERROR(IF($F2="Historical", IF(Y2&lt;&gt;INDEX('Historical BMP Records'!Y:Y, MATCH($C2, 'Historical BMP Records'!$C:$C, 0)), 1, 0), IF(Y2&lt;&gt;INDEX('Planned and Progress BMPs'!Y:Y, MATCH($C2, 'Planned and Progress BMPs'!$C:$C, 0)), 1, 0)), "")</calculatedColumnFormula>
    </tableColumn>
    <tableColumn id="92" xr3:uid="{00000000-0010-0000-0200-00005C000000}" name="BMP Group Change" dataDxfId="173">
      <calculatedColumnFormula>IFERROR(IF($F2="Historical", IF(Z2&lt;&gt;INDEX('Historical BMP Records'!Z:Z, MATCH($C2, 'Historical BMP Records'!$C:$C, 0)), 1, 0), IF(Z2&lt;&gt;INDEX('Planned and Progress BMPs'!Z:Z, MATCH($C2, 'Planned and Progress BMPs'!$C:$C, 0)), 1, 0)), "")</calculatedColumnFormula>
    </tableColumn>
    <tableColumn id="97" xr3:uid="{00000000-0010-0000-0200-000061000000}" name="BMP Type Change" dataDxfId="172">
      <calculatedColumnFormula>IFERROR(IF($F2="Historical", IF(AA2&lt;&gt;INDEX('Historical BMP Records'!AA:AA, MATCH($C2, 'Historical BMP Records'!$C:$C, 0)), 1, 0), IF(AA2&lt;&gt;INDEX('Planned and Progress BMPs'!AA:AA, MATCH($C2, 'Planned and Progress BMPs'!$C:$C, 0)), 1, 0)), "")</calculatedColumnFormula>
    </tableColumn>
    <tableColumn id="98" xr3:uid="{00000000-0010-0000-0200-000062000000}" name="NEIEN BMP Type Change" dataDxfId="171">
      <calculatedColumnFormula>IFERROR(IF($F2="Historical", IF(AB2&lt;&gt;INDEX('Historical BMP Records'!AB:AB, MATCH($C2, 'Historical BMP Records'!$C:$C, 0)), 1, 0), IF(AB2&lt;&gt;INDEX('Planned and Progress BMPs'!AB:AB, MATCH($C2, 'Planned and Progress BMPs'!$C:$C, 0)), 1, 0)), "")</calculatedColumnFormula>
    </tableColumn>
    <tableColumn id="99" xr3:uid="{00000000-0010-0000-0200-000063000000}" name="Pre-Phase 6 Structure Type Change" dataDxfId="170">
      <calculatedColumnFormula>IFERROR(IF($F2="Historical", IF(AC2&lt;&gt;INDEX('Historical BMP Records'!AC:AC, MATCH($C2, 'Historical BMP Records'!$C:$C, 0)), 1, 0), IF(AC2&lt;&gt;INDEX('Planned and Progress BMPs'!AC:AC, MATCH($C2, 'Planned and Progress BMPs'!$C:$C, 0)), 1, 0)), "")</calculatedColumnFormula>
    </tableColumn>
    <tableColumn id="100" xr3:uid="{00000000-0010-0000-0200-000064000000}" name="Pre-Phase 6 BMP Type Change" dataDxfId="169">
      <calculatedColumnFormula>IFERROR(IF($F2="Historical", IF(AD2&lt;&gt;INDEX('Historical BMP Records'!AD:AD, MATCH($C2, 'Historical BMP Records'!$C:$C, 0)), 1, 0), IF(AD2&lt;&gt;INDEX('Planned and Progress BMPs'!AD:AD, MATCH($C2, 'Planned and Progress BMPs'!$C:$C, 0)), 1, 0)), "")</calculatedColumnFormula>
    </tableColumn>
    <tableColumn id="101" xr3:uid="{00000000-0010-0000-0200-000065000000}" name="BMP X Coordinate Change" dataDxfId="168">
      <calculatedColumnFormula>IFERROR(IF($F2="Historical", IF(AE2&lt;&gt;INDEX('Historical BMP Records'!AE:AE, MATCH($C2, 'Historical BMP Records'!$C:$C, 0)), 1, 0), IF(AE2&lt;&gt;INDEX('Planned and Progress BMPs'!AE:AE, MATCH($C2, 'Planned and Progress BMPs'!$C:$C, 0)), 1, 0)), "")</calculatedColumnFormula>
    </tableColumn>
    <tableColumn id="102" xr3:uid="{00000000-0010-0000-0200-000066000000}" name="BMP Y Coordinate Change" dataDxfId="167">
      <calculatedColumnFormula>IFERROR(IF($F2="Historical", IF(AF2&lt;&gt;INDEX('Historical BMP Records'!AF:AF, MATCH($C2, 'Historical BMP Records'!$C:$C, 0)), 1, 0), IF(AF2&lt;&gt;INDEX('Planned and Progress BMPs'!AF:AF, MATCH($C2, 'Planned and Progress BMPs'!$C:$C, 0)), 1, 0)), "")</calculatedColumnFormula>
    </tableColumn>
    <tableColumn id="103" xr3:uid="{00000000-0010-0000-0200-000067000000}" name="Latitude Change" dataDxfId="166">
      <calculatedColumnFormula>IFERROR(IF($F2="Historical", IF(AG2&lt;&gt;INDEX('Historical BMP Records'!AG:AG, MATCH($C2, 'Historical BMP Records'!$C:$C, 0)), 1, 0), IF(AG2&lt;&gt;INDEX('Planned and Progress BMPs'!AG:AG, MATCH($C2, 'Planned and Progress BMPs'!$C:$C, 0)), 1, 0)), "")</calculatedColumnFormula>
    </tableColumn>
    <tableColumn id="104" xr3:uid="{00000000-0010-0000-0200-000068000000}" name="Longitude Change" dataDxfId="165">
      <calculatedColumnFormula>IFERROR(IF($F2="Historical", IF(AH2&lt;&gt;INDEX('Historical BMP Records'!AH:AH, MATCH($C2, 'Historical BMP Records'!$C:$C, 0)), 1, 0), IF(AH2&lt;&gt;INDEX('Planned and Progress BMPs'!AH:AH, MATCH($C2, 'Planned and Progress BMPs'!$C:$C, 0)), 1, 0)), "")</calculatedColumnFormula>
    </tableColumn>
    <tableColumn id="105" xr3:uid="{00000000-0010-0000-0200-000069000000}" name="BMP Address Change" dataDxfId="164">
      <calculatedColumnFormula>IFERROR(IF($F2="Historical", IF(AI2&lt;&gt;INDEX('Historical BMP Records'!AI:AI, MATCH($C2, 'Historical BMP Records'!$C:$C, 0)), 1, 0), IF(AI2&lt;&gt;INDEX('Planned and Progress BMPs'!AI:AI, MATCH($C2, 'Planned and Progress BMPs'!$C:$C, 0)), 1, 0)), "")</calculatedColumnFormula>
    </tableColumn>
    <tableColumn id="106" xr3:uid="{00000000-0010-0000-0200-00006A000000}" name="BMP City Change" dataDxfId="163">
      <calculatedColumnFormula>IFERROR(IF($F2="Historical", IF(AJ2&lt;&gt;INDEX('Historical BMP Records'!AJ:AJ, MATCH($C2, 'Historical BMP Records'!$C:$C, 0)), 1, 0), IF(AJ2&lt;&gt;INDEX('Planned and Progress BMPs'!AJ:AJ, MATCH($C2, 'Planned and Progress BMPs'!$C:$C, 0)), 1, 0)), "")</calculatedColumnFormula>
    </tableColumn>
    <tableColumn id="107" xr3:uid="{00000000-0010-0000-0200-00006B000000}" name="BMP Zip Change" dataDxfId="162">
      <calculatedColumnFormula>IFERROR(IF($F2="Historical", IF(AK2&lt;&gt;INDEX('Historical BMP Records'!AK:AK, MATCH($C2, 'Historical BMP Records'!$C:$C, 0)), 1, 0), IF(AK2&lt;&gt;INDEX('Planned and Progress BMPs'!AK:AK, MATCH($C2, 'Planned and Progress BMPs'!$C:$C, 0)), 1, 0)), "")</calculatedColumnFormula>
    </tableColumn>
    <tableColumn id="108" xr3:uid="{00000000-0010-0000-0200-00006C000000}" name="On/Off Site Change" dataDxfId="161">
      <calculatedColumnFormula>IFERROR(IF($F2="Historical", IF(AL2&lt;&gt;INDEX('Historical BMP Records'!AL:AL, MATCH($C2, 'Historical BMP Records'!$C:$C, 0)), 1, 0), IF(AL2&lt;&gt;INDEX('Planned and Progress BMPs'!AL:AL, MATCH($C2, 'Planned and Progress BMPs'!$C:$C, 0)), 1, 0)), "")</calculatedColumnFormula>
    </tableColumn>
    <tableColumn id="109" xr3:uid="{00000000-0010-0000-0200-00006D000000}" name="Construction Purpose Change" dataDxfId="160">
      <calculatedColumnFormula>IFERROR(IF($F2="Historical", IF(AM2&lt;&gt;INDEX('Historical BMP Records'!AM:AM, MATCH($C2, 'Historical BMP Records'!$C:$C, 0)), 1, 0), IF(AM2&lt;&gt;INDEX('Planned and Progress BMPs'!AM:AM, MATCH($C2, 'Planned and Progress BMPs'!$C:$C, 0)), 1, 0)), "")</calculatedColumnFormula>
    </tableColumn>
    <tableColumn id="110" xr3:uid="{00000000-0010-0000-0200-00006E000000}" name="Prior BMP Change" dataDxfId="159">
      <calculatedColumnFormula>IFERROR(IF($F2="Historical", IF(AN2&lt;&gt;INDEX('Historical BMP Records'!AN:AN, MATCH($C2, 'Historical BMP Records'!$C:$C, 0)), 1, 0), IF(AN2&lt;&gt;INDEX('Planned and Progress BMPs'!AN:AN, MATCH($C2, 'Planned and Progress BMPs'!$C:$C, 0)), 1, 0)), "")</calculatedColumnFormula>
    </tableColumn>
    <tableColumn id="111" xr3:uid="{00000000-0010-0000-0200-00006F000000}" name="Linear Feet Change" dataDxfId="158">
      <calculatedColumnFormula>IFERROR(IF($F2="Historical", IF(AO2&lt;&gt;INDEX('Historical BMP Records'!AO:AO, MATCH($C2, 'Historical BMP Records'!$C:$C, 0)), 1, 0), IF(AO2&lt;&gt;INDEX('Planned and Progress BMPs'!AO:AO, MATCH($C2, 'Planned and Progress BMPs'!$C:$C, 0)), 1, 0)), "")</calculatedColumnFormula>
    </tableColumn>
    <tableColumn id="112" xr3:uid="{00000000-0010-0000-0200-000070000000}" name="Pounds Collected Change" dataDxfId="157">
      <calculatedColumnFormula>IFERROR(IF($F2="Historical", IF(AP2&lt;&gt;INDEX('Historical BMP Records'!AP:AP, MATCH($C2, 'Historical BMP Records'!$C:$C, 0)), 1, 0), IF(AP2&lt;&gt;INDEX('Planned and Progress BMPs'!AP:AP, MATCH($C2, 'Planned and Progress BMPs'!$C:$C, 0)), 1, 0)), "")</calculatedColumnFormula>
    </tableColumn>
    <tableColumn id="113" xr3:uid="{00000000-0010-0000-0200-000071000000}" name="Natural Acres Change" dataDxfId="156">
      <calculatedColumnFormula>IFERROR(IF($F2="Historical", IF(AQ2&lt;&gt;INDEX('Historical BMP Records'!AQ:AQ, MATCH($C2, 'Historical BMP Records'!$C:$C, 0)), 1, 0), IF(AQ2&lt;&gt;INDEX('Planned and Progress BMPs'!AQ:AQ, MATCH($C2, 'Planned and Progress BMPs'!$C:$C, 0)), 1, 0)), "")</calculatedColumnFormula>
    </tableColumn>
    <tableColumn id="114" xr3:uid="{00000000-0010-0000-0200-000072000000}" name="Compacted Acres Change" dataDxfId="155">
      <calculatedColumnFormula>IFERROR(IF($F2="Historical", IF(AR2&lt;&gt;INDEX('Historical BMP Records'!AR:AR, MATCH($C2, 'Historical BMP Records'!$C:$C, 0)), 1, 0), IF(AR2&lt;&gt;INDEX('Planned and Progress BMPs'!AR:AR, MATCH($C2, 'Planned and Progress BMPs'!$C:$C, 0)), 1, 0)), "")</calculatedColumnFormula>
    </tableColumn>
    <tableColumn id="115" xr3:uid="{00000000-0010-0000-0200-000073000000}" name="Impervious Acres Change" dataDxfId="154">
      <calculatedColumnFormula>IFERROR(IF($F2="Historical", IF(AS2&lt;&gt;INDEX('Historical BMP Records'!AS:AS, MATCH($C2, 'Historical BMP Records'!$C:$C, 0)), 1, 0), IF(AS2&lt;&gt;INDEX('Planned and Progress BMPs'!AS:AS, MATCH($C2, 'Planned and Progress BMPs'!$C:$C, 0)), 1, 0)), "")</calculatedColumnFormula>
    </tableColumn>
    <tableColumn id="116" xr3:uid="{00000000-0010-0000-0200-000074000000}" name="Urban Acres Change" dataDxfId="153">
      <calculatedColumnFormula>IFERROR(IF($F2="Historical", IF(AT2&lt;&gt;INDEX('Historical BMP Records'!AT:AT, MATCH($C2, 'Historical BMP Records'!$C:$C, 0)), 1, 0), IF(AT2&lt;&gt;INDEX('Planned and Progress BMPs'!AT:AT, MATCH($C2, 'Planned and Progress BMPs'!$C:$C, 0)), 1, 0)), "")</calculatedColumnFormula>
    </tableColumn>
    <tableColumn id="117" xr3:uid="{00000000-0010-0000-0200-000075000000}" name="Natural Area (sq. feet) Change" dataDxfId="152">
      <calculatedColumnFormula>IFERROR(IF($F2="Historical", IF(AU2&lt;&gt;INDEX('Historical BMP Records'!AU:AU, MATCH($C2, 'Historical BMP Records'!$C:$C, 0)), 1, 0), IF(AU2&lt;&gt;INDEX('Planned and Progress BMPs'!AU:AU, MATCH($C2, 'Planned and Progress BMPs'!$C:$C, 0)), 1, 0)), "")</calculatedColumnFormula>
    </tableColumn>
    <tableColumn id="118" xr3:uid="{00000000-0010-0000-0200-000076000000}" name="Compacted Area (sq. feet) Change" dataDxfId="151">
      <calculatedColumnFormula>IFERROR(IF($F2="Historical", IF(AV2&lt;&gt;INDEX('Historical BMP Records'!AV:AV, MATCH($C2, 'Historical BMP Records'!$C:$C, 0)), 1, 0), IF(AV2&lt;&gt;INDEX('Planned and Progress BMPs'!AV:AV, MATCH($C2, 'Planned and Progress BMPs'!$C:$C, 0)), 1, 0)), "")</calculatedColumnFormula>
    </tableColumn>
    <tableColumn id="119" xr3:uid="{00000000-0010-0000-0200-000077000000}" name="Impervious Area (sq. ft.) Change" dataDxfId="150">
      <calculatedColumnFormula>IFERROR(IF($F2="Historical", IF(AW2&lt;&gt;INDEX('Historical BMP Records'!AW:AW, MATCH($C2, 'Historical BMP Records'!$C:$C, 0)), 1, 0), IF(AW2&lt;&gt;INDEX('Planned and Progress BMPs'!AW:AW, MATCH($C2, 'Planned and Progress BMPs'!$C:$C, 0)), 1, 0)), "")</calculatedColumnFormula>
    </tableColumn>
    <tableColumn id="120" xr3:uid="{00000000-0010-0000-0200-000078000000}" name="Urban Area (sq. ft.) Change" dataDxfId="149">
      <calculatedColumnFormula>IFERROR(IF($F2="Historical", IF(AX2&lt;&gt;INDEX('Historical BMP Records'!AX:AX, MATCH($C2, 'Historical BMP Records'!$C:$C, 0)), 1, 0), IF(AX2&lt;&gt;INDEX('Planned and Progress BMPs'!AX:AX, MATCH($C2, 'Planned and Progress BMPs'!$C:$C, 0)), 1, 0)), "")</calculatedColumnFormula>
    </tableColumn>
    <tableColumn id="121" xr3:uid="{00000000-0010-0000-0200-000079000000}" name="Design Rainfall Change" dataDxfId="148">
      <calculatedColumnFormula>IFERROR(IF($F2="Historical", IF(AY2&lt;&gt;INDEX('Historical BMP Records'!AY:AY, MATCH($C2, 'Historical BMP Records'!$C:$C, 0)), 1, 0), IF(AY2&lt;&gt;INDEX('Planned and Progress BMPs'!AY:AY, MATCH($C2, 'Planned and Progress BMPs'!$C:$C, 0)), 1, 0)), "")</calculatedColumnFormula>
    </tableColumn>
    <tableColumn id="122" xr3:uid="{00000000-0010-0000-0200-00007A000000}" name="Reporting Date Change" dataDxfId="147">
      <calculatedColumnFormula>IFERROR(IF($F2="Historical", IF(AZ2&lt;&gt;INDEX('Historical BMP Records'!AZ:AZ, MATCH($C2, 'Historical BMP Records'!$C:$C, 0)), 1, 0), IF(AZ2&lt;&gt;INDEX('Planned and Progress BMPs'!AZ:AZ, MATCH($C2, 'Planned and Progress BMPs'!$C:$C, 0)), 1, 0)), "")</calculatedColumnFormula>
    </tableColumn>
    <tableColumn id="123" xr3:uid="{00000000-0010-0000-0200-00007B000000}" name="Reporting Year Change" dataDxfId="146">
      <calculatedColumnFormula>IFERROR(IF($F2="Historical", IF(BA2&lt;&gt;INDEX('Historical BMP Records'!BA:BA, MATCH($C2, 'Historical BMP Records'!$C:$C, 0)), 1, 0), IF(BA2&lt;&gt;INDEX('Planned and Progress BMPs'!BA:BA, MATCH($C2, 'Planned and Progress BMPs'!$C:$C, 0)), 1, 0)), "")</calculatedColumnFormula>
    </tableColumn>
    <tableColumn id="124" xr3:uid="{00000000-0010-0000-0200-00007C000000}" name="Disconnection Receiving Area Change" dataDxfId="145">
      <calculatedColumnFormula>IFERROR(IF($F2="Historical", IF(BB2&lt;&gt;INDEX('Historical BMP Records'!BB:BB, MATCH($C2, 'Historical BMP Records'!$C:$C, 0)), 1, 0), IF(BB2&lt;&gt;INDEX('Planned and Progress BMPs'!BB:BB, MATCH($C2, 'Planned and Progress BMPs'!$C:$C, 0)), 1, 0)), "")</calculatedColumnFormula>
    </tableColumn>
    <tableColumn id="125" xr3:uid="{00000000-0010-0000-0200-00007D000000}" name="Underdrain Change" dataDxfId="144">
      <calculatedColumnFormula>IFERROR(IF($F2="Historical", IF(BC2&lt;&gt;INDEX('Historical BMP Records'!BC:BC, MATCH($C2, 'Historical BMP Records'!$C:$C, 0)), 1, 0), IF(BC2&lt;&gt;INDEX('Planned and Progress BMPs'!BC:BC, MATCH($C2, 'Planned and Progress BMPs'!$C:$C, 0)), 1, 0)), "")</calculatedColumnFormula>
    </tableColumn>
    <tableColumn id="126" xr3:uid="{00000000-0010-0000-0200-00007E000000}" name="Infiltration Sump Storage Volume (cubic feet) Change" dataDxfId="143">
      <calculatedColumnFormula>IFERROR(IF($F2="Historical", IF(BD2&lt;&gt;INDEX('Historical BMP Records'!BD:BD, MATCH($C2, 'Historical BMP Records'!$C:$C, 0)), 1, 0), IF(BD2&lt;&gt;INDEX('Planned and Progress BMPs'!BD:BD, MATCH($C2, 'Planned and Progress BMPs'!$C:$C, 0)), 1, 0)), "")</calculatedColumnFormula>
    </tableColumn>
    <tableColumn id="127" xr3:uid="{00000000-0010-0000-0200-00007F000000}" name="Name of Proprietary Practice Change" dataDxfId="142">
      <calculatedColumnFormula>IFERROR(IF($F2="Historical", IF(BE2&lt;&gt;INDEX('Historical BMP Records'!BE:BE, MATCH($C2, 'Historical BMP Records'!$C:$C, 0)), 1, 0), IF(BE2&lt;&gt;INDEX('Planned and Progress BMPs'!BE:BE, MATCH($C2, 'Planned and Progress BMPs'!$C:$C, 0)), 1, 0)), "")</calculatedColumnFormula>
    </tableColumn>
    <tableColumn id="128" xr3:uid="{00000000-0010-0000-0200-000080000000}" name="Describe Proprietary Practice Change" dataDxfId="141">
      <calculatedColumnFormula>IFERROR(IF($F2="Historical", IF(BF2&lt;&gt;INDEX('Historical BMP Records'!BF:BF, MATCH($C2, 'Historical BMP Records'!$C:$C, 0)), 1, 0), IF(BF2&lt;&gt;INDEX('Planned and Progress BMPs'!BF:BF, MATCH($C2, 'Planned and Progress BMPs'!$C:$C, 0)), 1, 0)), "")</calculatedColumnFormula>
    </tableColumn>
    <tableColumn id="129" xr3:uid="{00000000-0010-0000-0200-000081000000}" name="Number of Trees Change" dataDxfId="140">
      <calculatedColumnFormula>IFERROR(IF($F2="Historical", IF(BG2&lt;&gt;INDEX('Historical BMP Records'!BG:BG, MATCH($C2, 'Historical BMP Records'!$C:$C, 0)), 1, 0), IF(BG2&lt;&gt;INDEX('Planned and Progress BMPs'!BG:BG, MATCH($C2, 'Planned and Progress BMPs'!$C:$C, 0)), 1, 0)), "")</calculatedColumnFormula>
    </tableColumn>
    <tableColumn id="130" xr3:uid="{00000000-0010-0000-0200-000082000000}" name="BMP Inspection Status Change" dataDxfId="139">
      <calculatedColumnFormula>IFERROR(IF($F2="Historical", IF(BH2&lt;&gt;INDEX('Historical BMP Records'!BH:BH, MATCH($C2, 'Historical BMP Records'!$C:$C, 0)), 1, 0), IF(BH2&lt;&gt;INDEX('Planned and Progress BMPs'!BH:BH, MATCH($C2, 'Planned and Progress BMPs'!$C:$C, 0)), 1, 0)), "")</calculatedColumnFormula>
    </tableColumn>
    <tableColumn id="131" xr3:uid="{00000000-0010-0000-0200-000083000000}" name="Inspection Date Change" dataDxfId="138">
      <calculatedColumnFormula>IFERROR(IF($F2="Historical", IF(BI2&lt;&gt;INDEX('Historical BMP Records'!BI:BI, MATCH($C2, 'Historical BMP Records'!$C:$C, 0)), 1, 0), IF(BI2&lt;&gt;INDEX('Planned and Progress BMPs'!BI:BI, MATCH($C2, 'Planned and Progress BMPs'!$C:$C, 0)), 1, 0)), "")</calculatedColumnFormula>
    </tableColumn>
    <tableColumn id="132" xr3:uid="{00000000-0010-0000-0200-000084000000}" name="Maintenance Date Change" dataDxfId="137">
      <calculatedColumnFormula>IFERROR(IF($F2="Historical", IF(BJ2&lt;&gt;INDEX('Historical BMP Records'!BJ:BJ, MATCH($C2, 'Historical BMP Records'!$C:$C, 0)), 1, 0), IF(BJ2&lt;&gt;INDEX('Planned and Progress BMPs'!BJ:BJ, MATCH($C2, 'Planned and Progress BMPs'!$C:$C, 0)), 1, 0)), "")</calculatedColumnFormula>
    </tableColumn>
    <tableColumn id="133" xr3:uid="{00000000-0010-0000-0200-000085000000}" name="Reinspection Status Change" dataDxfId="136">
      <calculatedColumnFormula>IFERROR(IF($F2="Historical", IF(BK2&lt;&gt;INDEX('Historical BMP Records'!BK:BK, MATCH($C2, 'Historical BMP Records'!$C:$C, 0)), 1, 0), IF(BK2&lt;&gt;INDEX('Planned and Progress BMPs'!BK:BK, MATCH($C2, 'Planned and Progress BMPs'!$C:$C, 0)), 1, 0)), "")</calculatedColumnFormula>
    </tableColumn>
    <tableColumn id="134" xr3:uid="{00000000-0010-0000-0200-000086000000}" name="Reinspection Date Change" dataDxfId="135">
      <calculatedColumnFormula>IFERROR(IF($F2="Historical", IF(BL2&lt;&gt;INDEX('Historical BMP Records'!BL:BL, MATCH($C2, 'Historical BMP Records'!$C:$C, 0)), 1, 0), IF(BL2&lt;&gt;INDEX('Planned and Progress BMPs'!BL:BL, MATCH($C2, 'Planned and Progress BMPs'!$C:$C, 0)), 1, 0)), "")</calculatedColumnFormula>
    </tableColumn>
    <tableColumn id="135" xr3:uid="{00000000-0010-0000-0200-000087000000}" name="Stormwater Plan No Change" dataDxfId="134">
      <calculatedColumnFormula>IFERROR(IF($F2="Historical", IF(BM2&lt;&gt;INDEX('Historical BMP Records'!BM:BM, MATCH($C2, 'Historical BMP Records'!$C:$C, 0)), 1, 0), IF(BM2&lt;&gt;INDEX('Planned and Progress BMPs'!BM:BM, MATCH($C2, 'Planned and Progress BMPs'!$C:$C, 0)), 1, 0)), "")</calculatedColumnFormula>
    </tableColumn>
    <tableColumn id="136" xr3:uid="{00000000-0010-0000-0200-000088000000}" name="Retrofit Volume (Gals) Change" dataDxfId="133">
      <calculatedColumnFormula>IFERROR(IF($F2="Historical", IF(BN2&lt;&gt;INDEX('Historical BMP Records'!BN:BN, MATCH($C2, 'Historical BMP Records'!$C:$C, 0)), 1, 0), IF(BN2&lt;&gt;INDEX('Planned and Progress BMPs'!BN:BN, MATCH($C2, 'Planned and Progress BMPs'!$C:$C, 0)), 1, 0)), "")</calculatedColumnFormula>
    </tableColumn>
    <tableColumn id="137" xr3:uid="{00000000-0010-0000-0200-000089000000}" name="Previously Submitted? Change" dataDxfId="132">
      <calculatedColumnFormula>IFERROR(IF($F2="Historical", IF(BO2&lt;&gt;INDEX('Historical BMP Records'!BO:BO, MATCH($C2, 'Historical BMP Records'!$C:$C, 0)), 1, 0), IF(BO2&lt;&gt;INDEX('Planned and Progress BMPs'!BO:BO, MATCH($C2, 'Planned and Progress BMPs'!$C:$C, 0)), 1, 0)), "")</calculatedColumnFormula>
    </tableColumn>
    <tableColumn id="138" xr3:uid="{00000000-0010-0000-0200-00008A000000}" name="GIS ID Change" dataDxfId="131">
      <calculatedColumnFormula>IFERROR(IF($F2="Historical", IF(BP2&lt;&gt;INDEX('Historical BMP Records'!BP:BP, MATCH($C2, 'Historical BMP Records'!$C:$C, 0)), 1, 0), IF(BP2&lt;&gt;INDEX('Planned and Progress BMPs'!BP:BP, MATCH($C2, 'Planned and Progress BMPs'!$C:$C, 0)), 1, 0)), "")</calculatedColumnFormula>
    </tableColumn>
    <tableColumn id="139" xr3:uid="{00000000-0010-0000-0200-00008B000000}" name="Changes" dataDxfId="130">
      <calculatedColumnFormula>SUM(DC_SW152[[#This Row],[FY17 Status Change]:[GIS ID Change]])</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1000000}" name="DC_SW15" displayName="DC_SW15" ref="A1:BQ173" totalsRowShown="0" headerRowDxfId="129" dataDxfId="128">
  <autoFilter ref="A1:BQ173" xr:uid="{00000000-0009-0000-0100-00000E000000}"/>
  <sortState ref="A2:BQ173">
    <sortCondition ref="J1:J173"/>
  </sortState>
  <tableColumns count="69">
    <tableColumn id="88" xr3:uid="{00000000-0010-0000-0100-000058000000}" name="Crediting Status" dataDxfId="127"/>
    <tableColumn id="93" xr3:uid="{00000000-0010-0000-0100-00005D000000}" name="Explanation" dataDxfId="126"/>
    <tableColumn id="94" xr3:uid="{00000000-0010-0000-0100-00005E000000}" name="DoD BMP ID" dataDxfId="125"/>
    <tableColumn id="96" xr3:uid="{00000000-0010-0000-0100-000060000000}" name="DC BMP ID" dataDxfId="124"/>
    <tableColumn id="95" xr3:uid="{00000000-0010-0000-0100-00005F000000}" name="Installation BMP ID" dataDxfId="123"/>
    <tableColumn id="44" xr3:uid="{00000000-0010-0000-0100-00002C000000}" name="BMP Status" dataDxfId="122"/>
    <tableColumn id="16" xr3:uid="{00000000-0010-0000-0100-000010000000}" name="Year Funded" dataDxfId="121"/>
    <tableColumn id="45" xr3:uid="{00000000-0010-0000-0100-00002D000000}" name="BMP Cost" dataDxfId="120"/>
    <tableColumn id="36" xr3:uid="{00000000-0010-0000-0100-000024000000}" name="SiteID" dataDxfId="119">
      <calculatedColumnFormula>IFERROR(INDEX(Table3[Site ID], MATCH(DC_SW15[[#This Row],[Facility Name]], Table3[Site Name], 0)), "")</calculatedColumnFormula>
    </tableColumn>
    <tableColumn id="2" xr3:uid="{00000000-0010-0000-0100-000002000000}" name="Facility Name" dataDxfId="118"/>
    <tableColumn id="37" xr3:uid="{00000000-0010-0000-0100-000025000000}" name="Site Address" dataDxfId="117">
      <calculatedColumnFormula>IFERROR(INDEX(Table3[Site Address], MATCH(DC_SW15[[#This Row],[Facility Name]], Table3[Site Name], 0)), "")</calculatedColumnFormula>
    </tableColumn>
    <tableColumn id="46" xr3:uid="{00000000-0010-0000-0100-00002E000000}" name="Site X Coordinate" dataDxfId="116">
      <calculatedColumnFormula>IFERROR(INDEX(Table3[Site X Coordinate], MATCH(DC_SW15[[#This Row],[Facility Name]], Table3[Site Name], 0)),"")</calculatedColumnFormula>
    </tableColumn>
    <tableColumn id="48" xr3:uid="{00000000-0010-0000-0100-000030000000}" name="Site Y Coordinate" dataDxfId="115">
      <calculatedColumnFormula>IFERROR(INDEX(Table3[Site Y Coordinate], MATCH(DC_SW15[[#This Row],[Facility Name]], Table3[Site Name], 0)),"")</calculatedColumnFormula>
    </tableColumn>
    <tableColumn id="1" xr3:uid="{00000000-0010-0000-0100-000001000000}" name="Owner/Manager" dataDxfId="114">
      <calculatedColumnFormula>IFERROR(INDEX(Table3[Owner/Manager], MATCH(DC_SW15[[#This Row],[Facility Name]], Table3[Site Name], 0)),"")</calculatedColumnFormula>
    </tableColumn>
    <tableColumn id="3" xr3:uid="{00000000-0010-0000-0100-000003000000}" name="Contact Name" dataDxfId="113"/>
    <tableColumn id="4" xr3:uid="{00000000-0010-0000-0100-000004000000}" name="Contact Title" dataDxfId="112"/>
    <tableColumn id="5" xr3:uid="{00000000-0010-0000-0100-000005000000}" name="Contact Address" dataDxfId="111"/>
    <tableColumn id="6" xr3:uid="{00000000-0010-0000-0100-000006000000}" name="City" dataDxfId="110"/>
    <tableColumn id="7" xr3:uid="{00000000-0010-0000-0100-000007000000}" name="Zip" dataDxfId="109"/>
    <tableColumn id="8" xr3:uid="{00000000-0010-0000-0100-000008000000}" name="Phone" dataDxfId="108"/>
    <tableColumn id="9" xr3:uid="{00000000-0010-0000-0100-000009000000}" name="Contact Email" dataDxfId="107"/>
    <tableColumn id="10" xr3:uid="{00000000-0010-0000-0100-00000A000000}" name="BMP Number" dataDxfId="106"/>
    <tableColumn id="28" xr3:uid="{00000000-0010-0000-0100-00001C000000}" name="Built Date" dataDxfId="105"/>
    <tableColumn id="11" xr3:uid="{00000000-0010-0000-0100-00000B000000}" name="Structure ID" dataDxfId="104"/>
    <tableColumn id="12" xr3:uid="{00000000-0010-0000-0100-00000C000000}" name="Structure Name" dataDxfId="103"/>
    <tableColumn id="52" xr3:uid="{00000000-0010-0000-0100-000034000000}" name="BMP Group" dataDxfId="102"/>
    <tableColumn id="53" xr3:uid="{00000000-0010-0000-0100-000035000000}" name="BMP Type" dataDxfId="101"/>
    <tableColumn id="54" xr3:uid="{00000000-0010-0000-0100-000036000000}" name="NEIEN BMP Type" dataDxfId="100"/>
    <tableColumn id="13" xr3:uid="{00000000-0010-0000-0100-00000D000000}" name="Pre-Phase 6 Structure Type" dataDxfId="99"/>
    <tableColumn id="14" xr3:uid="{00000000-0010-0000-0100-00000E000000}" name="Pre-Phase 6 BMP Type" dataDxfId="98"/>
    <tableColumn id="50" xr3:uid="{00000000-0010-0000-0100-000032000000}" name="BMP X Coordinate" dataDxfId="97"/>
    <tableColumn id="51" xr3:uid="{00000000-0010-0000-0100-000033000000}" name="BMP Y Coordinate" dataDxfId="96"/>
    <tableColumn id="42" xr3:uid="{00000000-0010-0000-0100-00002A000000}" name="Latitude" dataDxfId="95"/>
    <tableColumn id="43" xr3:uid="{00000000-0010-0000-0100-00002B000000}" name="Longitude" dataDxfId="94"/>
    <tableColumn id="17" xr3:uid="{00000000-0010-0000-0100-000011000000}" name="BMP Address" dataDxfId="93"/>
    <tableColumn id="18" xr3:uid="{00000000-0010-0000-0100-000012000000}" name="BMP City" dataDxfId="92"/>
    <tableColumn id="19" xr3:uid="{00000000-0010-0000-0100-000013000000}" name="BMP Zip" dataDxfId="91"/>
    <tableColumn id="20" xr3:uid="{00000000-0010-0000-0100-000014000000}" name="On/Off Site" dataDxfId="90"/>
    <tableColumn id="21" xr3:uid="{00000000-0010-0000-0100-000015000000}" name="Construction Purpose" dataDxfId="89"/>
    <tableColumn id="22" xr3:uid="{00000000-0010-0000-0100-000016000000}" name="Conversion or Retrofit BMP?" dataDxfId="88"/>
    <tableColumn id="23" xr3:uid="{00000000-0010-0000-0100-000017000000}" name="Linear Feet" dataDxfId="87"/>
    <tableColumn id="24" xr3:uid="{00000000-0010-0000-0100-000018000000}" name="Pounds Collected" dataDxfId="86"/>
    <tableColumn id="55" xr3:uid="{00000000-0010-0000-0100-000037000000}" name="Natural Acres" dataDxfId="85"/>
    <tableColumn id="56" xr3:uid="{00000000-0010-0000-0100-000038000000}" name="Compacted Acres" dataDxfId="84">
      <calculatedColumnFormula>IF(ISBLANK(DC_SW15[[#This Row],[Urban Acres]]), "", DC_SW15[[#This Row],[Urban Acres]]-DC_SW15[[#This Row],[Impervious Acres]]-DC_SW15[[#This Row],[Natural Acres]])</calculatedColumnFormula>
    </tableColumn>
    <tableColumn id="25" xr3:uid="{00000000-0010-0000-0100-000019000000}" name="Impervious Acres" dataDxfId="83"/>
    <tableColumn id="26" xr3:uid="{00000000-0010-0000-0100-00001A000000}" name="Urban Acres" dataDxfId="82"/>
    <tableColumn id="15" xr3:uid="{00000000-0010-0000-0100-00000F000000}" name="Natural Area (sq. feet)" dataDxfId="81">
      <calculatedColumnFormula>IF(ISBLANK(DC_SW15[[#This Row],[Natural Acres]]), "", DC_SW15[[#This Row],[Natural Acres]]*43560)</calculatedColumnFormula>
    </tableColumn>
    <tableColumn id="49" xr3:uid="{00000000-0010-0000-0100-000031000000}" name="Compacted Area (sq. feet)" dataDxfId="80">
      <calculatedColumnFormula>IFERROR(IF(ISBLANK(DC_SW15[[#This Row],[Compacted Acres]]), "", DC_SW15[[#This Row],[Compacted Acres]]*43560),"")</calculatedColumnFormula>
    </tableColumn>
    <tableColumn id="57" xr3:uid="{00000000-0010-0000-0100-000039000000}" name="Impervious Area (sq. ft.)" dataDxfId="79">
      <calculatedColumnFormula>IF(ISBLANK(DC_SW15[[#This Row],[Impervious Acres]]), "", DC_SW15[[#This Row],[Impervious Acres]]*43560)</calculatedColumnFormula>
    </tableColumn>
    <tableColumn id="65" xr3:uid="{00000000-0010-0000-0100-000041000000}" name="Urban Area (sq. ft.)" dataDxfId="78">
      <calculatedColumnFormula>IF(ISBLANK(DC_SW15[[#This Row],[Urban Acres]]), "", DC_SW15[[#This Row],[Urban Acres]]*43560)</calculatedColumnFormula>
    </tableColumn>
    <tableColumn id="27" xr3:uid="{00000000-0010-0000-0100-00001B000000}" name="Design Rainfall" dataDxfId="77"/>
    <tableColumn id="29" xr3:uid="{00000000-0010-0000-0100-00001D000000}" name="Reporting Date" dataDxfId="76"/>
    <tableColumn id="30" xr3:uid="{00000000-0010-0000-0100-00001E000000}" name="Reporting Year" dataDxfId="75"/>
    <tableColumn id="58" xr3:uid="{00000000-0010-0000-0100-00003A000000}" name="Disconnection Receiving Area" dataDxfId="74"/>
    <tableColumn id="64" xr3:uid="{00000000-0010-0000-0100-000040000000}" name="Underdrain" dataDxfId="73"/>
    <tableColumn id="60" xr3:uid="{00000000-0010-0000-0100-00003C000000}" name="Infiltration Sump Storage Volume (cubic feet)" dataDxfId="72"/>
    <tableColumn id="61" xr3:uid="{00000000-0010-0000-0100-00003D000000}" name="Name of Proprietary Practice" dataDxfId="71"/>
    <tableColumn id="62" xr3:uid="{00000000-0010-0000-0100-00003E000000}" name="Describe Proprietary Practice" dataDxfId="70"/>
    <tableColumn id="63" xr3:uid="{00000000-0010-0000-0100-00003F000000}" name="Number of Trees" dataDxfId="69"/>
    <tableColumn id="31" xr3:uid="{00000000-0010-0000-0100-00001F000000}" name="BMP Inspection Status" dataDxfId="68"/>
    <tableColumn id="32" xr3:uid="{00000000-0010-0000-0100-000020000000}" name="Inspection Date" dataDxfId="67"/>
    <tableColumn id="33" xr3:uid="{00000000-0010-0000-0100-000021000000}" name="Maintenance Date" dataDxfId="66"/>
    <tableColumn id="34" xr3:uid="{00000000-0010-0000-0100-000022000000}" name="Reinspection Status" dataDxfId="65"/>
    <tableColumn id="35" xr3:uid="{00000000-0010-0000-0100-000023000000}" name="Reinspection Date" dataDxfId="64"/>
    <tableColumn id="41" xr3:uid="{00000000-0010-0000-0100-000029000000}" name="Stormwater Plan No" dataDxfId="63"/>
    <tableColumn id="38" xr3:uid="{00000000-0010-0000-0100-000026000000}" name="Retrofit Volume (Gals)" dataDxfId="62"/>
    <tableColumn id="39" xr3:uid="{00000000-0010-0000-0100-000027000000}" name="Previously Submitted?" dataDxfId="61"/>
    <tableColumn id="40" xr3:uid="{00000000-0010-0000-0100-000028000000}" name="GIS ID" dataDxfId="60"/>
    <tableColumn id="47" xr3:uid="{00000000-0010-0000-0100-00002F000000}" name="Comments" dataDxfId="59"/>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A1:F8" totalsRowShown="0">
  <autoFilter ref="A1:F8" xr:uid="{00000000-0009-0000-0100-000003000000}"/>
  <sortState ref="A2:F6">
    <sortCondition ref="A1:A6"/>
  </sortState>
  <tableColumns count="6">
    <tableColumn id="1" xr3:uid="{00000000-0010-0000-0300-000001000000}" name="Site ID"/>
    <tableColumn id="2" xr3:uid="{00000000-0010-0000-0300-000002000000}" name="Site Name"/>
    <tableColumn id="3" xr3:uid="{00000000-0010-0000-0300-000003000000}" name="Site Address"/>
    <tableColumn id="4" xr3:uid="{00000000-0010-0000-0300-000004000000}" name="Site X Coordinate"/>
    <tableColumn id="5" xr3:uid="{00000000-0010-0000-0300-000005000000}" name="Site Y Coordinate"/>
    <tableColumn id="6" xr3:uid="{00000000-0010-0000-0300-000006000000}" name="Owner/Manager"/>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ee.dc.gov/swguidebook" TargetMode="External"/><Relationship Id="rId2" Type="http://schemas.openxmlformats.org/officeDocument/2006/relationships/hyperlink" Target="http://cast.chesapeakebay.net/CostProfile/DownloadCostProfile?costProfileId=1&amp;costProfileName=DistrictOfColumbia" TargetMode="External"/><Relationship Id="rId1" Type="http://schemas.openxmlformats.org/officeDocument/2006/relationships/hyperlink" Target="mailto:MKarpaitis@BrwnCald.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C60"/>
  <sheetViews>
    <sheetView tabSelected="1" workbookViewId="0">
      <selection sqref="A1:C1"/>
    </sheetView>
  </sheetViews>
  <sheetFormatPr defaultRowHeight="15" x14ac:dyDescent="0.25"/>
  <cols>
    <col min="1" max="1" width="25.7109375" customWidth="1"/>
    <col min="2" max="3" width="60.7109375" customWidth="1"/>
  </cols>
  <sheetData>
    <row r="1" spans="1:3" ht="21" x14ac:dyDescent="0.35">
      <c r="A1" s="135" t="s">
        <v>928</v>
      </c>
      <c r="B1" s="136"/>
      <c r="C1" s="137"/>
    </row>
    <row r="2" spans="1:3" x14ac:dyDescent="0.25">
      <c r="A2" s="45" t="s">
        <v>34</v>
      </c>
      <c r="B2" s="46" t="s">
        <v>373</v>
      </c>
      <c r="C2" s="47" t="s">
        <v>91</v>
      </c>
    </row>
    <row r="3" spans="1:3" ht="30" x14ac:dyDescent="0.25">
      <c r="A3" s="140" t="s">
        <v>374</v>
      </c>
      <c r="B3" s="142" t="s">
        <v>375</v>
      </c>
      <c r="C3" s="59" t="s">
        <v>927</v>
      </c>
    </row>
    <row r="4" spans="1:3" s="5" customFormat="1" x14ac:dyDescent="0.25">
      <c r="A4" s="141"/>
      <c r="B4" s="143"/>
      <c r="C4" s="60" t="s">
        <v>920</v>
      </c>
    </row>
    <row r="5" spans="1:3" x14ac:dyDescent="0.25">
      <c r="A5" s="49"/>
      <c r="B5" s="50"/>
      <c r="C5" s="51"/>
    </row>
    <row r="6" spans="1:3" ht="30" customHeight="1" x14ac:dyDescent="0.25">
      <c r="A6" s="147" t="s">
        <v>970</v>
      </c>
      <c r="B6" s="52" t="s">
        <v>376</v>
      </c>
      <c r="C6" s="48" t="s">
        <v>973</v>
      </c>
    </row>
    <row r="7" spans="1:3" x14ac:dyDescent="0.25">
      <c r="A7" s="148"/>
      <c r="B7" s="124" t="s">
        <v>377</v>
      </c>
      <c r="C7" s="48" t="s">
        <v>378</v>
      </c>
    </row>
    <row r="8" spans="1:3" s="5" customFormat="1" ht="30" x14ac:dyDescent="0.25">
      <c r="A8" s="148"/>
      <c r="B8" s="132" t="s">
        <v>975</v>
      </c>
      <c r="C8" s="127" t="s">
        <v>974</v>
      </c>
    </row>
    <row r="9" spans="1:3" s="5" customFormat="1" ht="30" x14ac:dyDescent="0.25">
      <c r="A9" s="148"/>
      <c r="B9" s="131" t="s">
        <v>1006</v>
      </c>
      <c r="C9" s="128" t="s">
        <v>1007</v>
      </c>
    </row>
    <row r="10" spans="1:3" s="5" customFormat="1" ht="45" x14ac:dyDescent="0.25">
      <c r="A10" s="148"/>
      <c r="B10" s="125" t="s">
        <v>976</v>
      </c>
      <c r="C10" s="128" t="s">
        <v>971</v>
      </c>
    </row>
    <row r="11" spans="1:3" s="5" customFormat="1" ht="30" x14ac:dyDescent="0.25">
      <c r="A11" s="149"/>
      <c r="B11" s="126" t="s">
        <v>977</v>
      </c>
      <c r="C11" s="129" t="s">
        <v>972</v>
      </c>
    </row>
    <row r="12" spans="1:3" s="5" customFormat="1" x14ac:dyDescent="0.25">
      <c r="A12" s="49"/>
      <c r="B12" s="50"/>
      <c r="C12" s="51"/>
    </row>
    <row r="13" spans="1:3" ht="210" x14ac:dyDescent="0.25">
      <c r="A13" s="150" t="s">
        <v>969</v>
      </c>
      <c r="B13" s="54" t="s">
        <v>958</v>
      </c>
      <c r="C13" s="69" t="s">
        <v>1009</v>
      </c>
    </row>
    <row r="14" spans="1:3" s="5" customFormat="1" ht="30" x14ac:dyDescent="0.25">
      <c r="A14" s="151"/>
      <c r="B14" s="54" t="s">
        <v>960</v>
      </c>
      <c r="C14" s="55"/>
    </row>
    <row r="15" spans="1:3" ht="90" x14ac:dyDescent="0.25">
      <c r="A15" s="151"/>
      <c r="B15" s="98" t="s">
        <v>959</v>
      </c>
      <c r="C15" s="96" t="s">
        <v>961</v>
      </c>
    </row>
    <row r="16" spans="1:3" s="5" customFormat="1" x14ac:dyDescent="0.25">
      <c r="A16" s="151"/>
      <c r="B16" s="99"/>
      <c r="C16" s="133" t="s">
        <v>1008</v>
      </c>
    </row>
    <row r="17" spans="1:3" x14ac:dyDescent="0.25">
      <c r="A17" s="151"/>
      <c r="B17" s="54" t="s">
        <v>978</v>
      </c>
      <c r="C17" s="55"/>
    </row>
    <row r="18" spans="1:3" s="5" customFormat="1" ht="30" x14ac:dyDescent="0.25">
      <c r="A18" s="151"/>
      <c r="B18" s="54" t="s">
        <v>979</v>
      </c>
      <c r="C18" s="55"/>
    </row>
    <row r="19" spans="1:3" ht="30" x14ac:dyDescent="0.25">
      <c r="A19" s="151"/>
      <c r="B19" s="54" t="s">
        <v>991</v>
      </c>
      <c r="C19" s="55" t="s">
        <v>381</v>
      </c>
    </row>
    <row r="20" spans="1:3" ht="135" x14ac:dyDescent="0.25">
      <c r="A20" s="151"/>
      <c r="B20" s="54" t="s">
        <v>1010</v>
      </c>
      <c r="C20" s="130" t="s">
        <v>1005</v>
      </c>
    </row>
    <row r="21" spans="1:3" ht="90" x14ac:dyDescent="0.25">
      <c r="A21" s="151"/>
      <c r="B21" s="54" t="s">
        <v>992</v>
      </c>
      <c r="C21" s="55" t="s">
        <v>1011</v>
      </c>
    </row>
    <row r="22" spans="1:3" ht="30" x14ac:dyDescent="0.25">
      <c r="A22" s="151"/>
      <c r="B22" s="54" t="s">
        <v>993</v>
      </c>
      <c r="C22" s="55" t="s">
        <v>980</v>
      </c>
    </row>
    <row r="23" spans="1:3" ht="45" x14ac:dyDescent="0.25">
      <c r="A23" s="151"/>
      <c r="B23" s="54" t="s">
        <v>994</v>
      </c>
      <c r="C23" s="55" t="s">
        <v>921</v>
      </c>
    </row>
    <row r="24" spans="1:3" ht="30" x14ac:dyDescent="0.25">
      <c r="A24" s="151"/>
      <c r="B24" s="54" t="s">
        <v>995</v>
      </c>
      <c r="C24" s="55"/>
    </row>
    <row r="25" spans="1:3" s="5" customFormat="1" ht="30" x14ac:dyDescent="0.25">
      <c r="A25" s="151"/>
      <c r="B25" s="54" t="s">
        <v>996</v>
      </c>
      <c r="C25" s="55" t="s">
        <v>1012</v>
      </c>
    </row>
    <row r="26" spans="1:3" s="5" customFormat="1" ht="165" x14ac:dyDescent="0.25">
      <c r="A26" s="151"/>
      <c r="B26" s="98" t="s">
        <v>997</v>
      </c>
      <c r="C26" s="96" t="s">
        <v>922</v>
      </c>
    </row>
    <row r="27" spans="1:3" s="5" customFormat="1" x14ac:dyDescent="0.25">
      <c r="A27" s="151"/>
      <c r="B27" s="99"/>
      <c r="C27" s="97" t="s">
        <v>923</v>
      </c>
    </row>
    <row r="28" spans="1:3" s="5" customFormat="1" ht="45" x14ac:dyDescent="0.25">
      <c r="A28" s="151"/>
      <c r="B28" s="99" t="s">
        <v>998</v>
      </c>
      <c r="C28" s="100"/>
    </row>
    <row r="29" spans="1:3" s="5" customFormat="1" ht="45" x14ac:dyDescent="0.25">
      <c r="A29" s="151"/>
      <c r="B29" s="54" t="s">
        <v>999</v>
      </c>
      <c r="C29" s="138" t="s">
        <v>990</v>
      </c>
    </row>
    <row r="30" spans="1:3" s="5" customFormat="1" ht="95.25" customHeight="1" x14ac:dyDescent="0.25">
      <c r="A30" s="151"/>
      <c r="B30" s="54" t="s">
        <v>1000</v>
      </c>
      <c r="C30" s="139"/>
    </row>
    <row r="31" spans="1:3" s="5" customFormat="1" ht="48.75" customHeight="1" x14ac:dyDescent="0.25">
      <c r="A31" s="151"/>
      <c r="B31" s="54" t="s">
        <v>1001</v>
      </c>
      <c r="C31" s="58" t="s">
        <v>924</v>
      </c>
    </row>
    <row r="32" spans="1:3" ht="30" x14ac:dyDescent="0.25">
      <c r="A32" s="152"/>
      <c r="B32" s="53" t="s">
        <v>1002</v>
      </c>
      <c r="C32" s="55"/>
    </row>
    <row r="33" spans="1:3" s="5" customFormat="1" x14ac:dyDescent="0.25">
      <c r="A33" s="49"/>
      <c r="B33" s="50"/>
      <c r="C33" s="51"/>
    </row>
    <row r="34" spans="1:3" s="5" customFormat="1" ht="81.75" customHeight="1" x14ac:dyDescent="0.25">
      <c r="A34" s="144" t="s">
        <v>964</v>
      </c>
      <c r="B34" s="54" t="s">
        <v>982</v>
      </c>
      <c r="C34" s="55" t="s">
        <v>981</v>
      </c>
    </row>
    <row r="35" spans="1:3" s="5" customFormat="1" ht="140.25" customHeight="1" x14ac:dyDescent="0.25">
      <c r="A35" s="145"/>
      <c r="B35" s="54" t="s">
        <v>965</v>
      </c>
      <c r="C35" s="55" t="s">
        <v>986</v>
      </c>
    </row>
    <row r="36" spans="1:3" s="5" customFormat="1" ht="65.25" customHeight="1" x14ac:dyDescent="0.25">
      <c r="A36" s="145"/>
      <c r="B36" s="54" t="s">
        <v>1013</v>
      </c>
      <c r="C36" s="55" t="s">
        <v>966</v>
      </c>
    </row>
    <row r="37" spans="1:3" s="5" customFormat="1" ht="65.25" customHeight="1" x14ac:dyDescent="0.25">
      <c r="A37" s="145"/>
      <c r="B37" s="54" t="s">
        <v>967</v>
      </c>
      <c r="C37" s="55"/>
    </row>
    <row r="38" spans="1:3" s="5" customFormat="1" ht="113.25" customHeight="1" x14ac:dyDescent="0.25">
      <c r="A38" s="145"/>
      <c r="B38" s="54" t="s">
        <v>968</v>
      </c>
      <c r="C38" s="55" t="s">
        <v>987</v>
      </c>
    </row>
    <row r="39" spans="1:3" s="5" customFormat="1" ht="85.5" customHeight="1" x14ac:dyDescent="0.25">
      <c r="A39" s="146"/>
      <c r="B39" s="54" t="s">
        <v>988</v>
      </c>
      <c r="C39" s="55" t="s">
        <v>983</v>
      </c>
    </row>
    <row r="40" spans="1:3" x14ac:dyDescent="0.25">
      <c r="A40" s="49"/>
      <c r="B40" s="50"/>
      <c r="C40" s="51"/>
    </row>
    <row r="41" spans="1:3" ht="30.75" thickBot="1" x14ac:dyDescent="0.3">
      <c r="A41" s="105" t="s">
        <v>379</v>
      </c>
      <c r="B41" s="56" t="s">
        <v>383</v>
      </c>
      <c r="C41" s="57" t="s">
        <v>380</v>
      </c>
    </row>
    <row r="44" spans="1:3" x14ac:dyDescent="0.25">
      <c r="A44" s="134" t="s">
        <v>954</v>
      </c>
      <c r="B44" s="134"/>
      <c r="C44" s="134"/>
    </row>
    <row r="45" spans="1:3" x14ac:dyDescent="0.25">
      <c r="A45" s="101" t="s">
        <v>43</v>
      </c>
      <c r="B45" s="101" t="s">
        <v>385</v>
      </c>
      <c r="C45" s="101" t="s">
        <v>929</v>
      </c>
    </row>
    <row r="46" spans="1:3" ht="30" x14ac:dyDescent="0.25">
      <c r="A46" s="106" t="s">
        <v>930</v>
      </c>
      <c r="B46" s="102" t="s">
        <v>931</v>
      </c>
      <c r="C46" s="102" t="s">
        <v>951</v>
      </c>
    </row>
    <row r="47" spans="1:3" ht="30" x14ac:dyDescent="0.25">
      <c r="A47" s="106" t="s">
        <v>930</v>
      </c>
      <c r="B47" s="102" t="s">
        <v>932</v>
      </c>
      <c r="C47" s="102" t="s">
        <v>933</v>
      </c>
    </row>
    <row r="48" spans="1:3" ht="30" x14ac:dyDescent="0.25">
      <c r="A48" s="106" t="s">
        <v>930</v>
      </c>
      <c r="B48" s="102" t="s">
        <v>934</v>
      </c>
      <c r="C48" s="102" t="s">
        <v>951</v>
      </c>
    </row>
    <row r="49" spans="1:3" x14ac:dyDescent="0.25">
      <c r="A49" s="106" t="s">
        <v>930</v>
      </c>
      <c r="B49" s="102" t="s">
        <v>935</v>
      </c>
      <c r="C49" s="102" t="s">
        <v>936</v>
      </c>
    </row>
    <row r="50" spans="1:3" x14ac:dyDescent="0.25">
      <c r="A50" s="107" t="s">
        <v>388</v>
      </c>
      <c r="B50" s="103" t="s">
        <v>937</v>
      </c>
      <c r="C50" s="103" t="s">
        <v>952</v>
      </c>
    </row>
    <row r="51" spans="1:3" x14ac:dyDescent="0.25">
      <c r="A51" s="107" t="s">
        <v>388</v>
      </c>
      <c r="B51" s="103" t="s">
        <v>938</v>
      </c>
      <c r="C51" s="103" t="s">
        <v>952</v>
      </c>
    </row>
    <row r="52" spans="1:3" ht="30" x14ac:dyDescent="0.25">
      <c r="A52" s="107" t="s">
        <v>388</v>
      </c>
      <c r="B52" s="103" t="s">
        <v>939</v>
      </c>
      <c r="C52" s="103" t="s">
        <v>940</v>
      </c>
    </row>
    <row r="53" spans="1:3" ht="30" x14ac:dyDescent="0.25">
      <c r="A53" s="107" t="s">
        <v>388</v>
      </c>
      <c r="B53" s="103" t="s">
        <v>941</v>
      </c>
      <c r="C53" s="103" t="s">
        <v>942</v>
      </c>
    </row>
    <row r="54" spans="1:3" ht="30" x14ac:dyDescent="0.25">
      <c r="A54" s="107" t="s">
        <v>388</v>
      </c>
      <c r="B54" s="103" t="s">
        <v>943</v>
      </c>
      <c r="C54" s="103" t="s">
        <v>942</v>
      </c>
    </row>
    <row r="55" spans="1:3" ht="30" x14ac:dyDescent="0.25">
      <c r="A55" s="107" t="s">
        <v>388</v>
      </c>
      <c r="B55" s="103" t="s">
        <v>944</v>
      </c>
      <c r="C55" s="103" t="s">
        <v>942</v>
      </c>
    </row>
    <row r="56" spans="1:3" ht="30" x14ac:dyDescent="0.25">
      <c r="A56" s="107" t="s">
        <v>388</v>
      </c>
      <c r="B56" s="103" t="s">
        <v>945</v>
      </c>
      <c r="C56" s="103" t="s">
        <v>942</v>
      </c>
    </row>
    <row r="57" spans="1:3" ht="30" x14ac:dyDescent="0.25">
      <c r="A57" s="107" t="s">
        <v>388</v>
      </c>
      <c r="B57" s="103" t="s">
        <v>389</v>
      </c>
      <c r="C57" s="103" t="s">
        <v>955</v>
      </c>
    </row>
    <row r="58" spans="1:3" ht="30" x14ac:dyDescent="0.25">
      <c r="A58" s="107" t="s">
        <v>388</v>
      </c>
      <c r="B58" s="103" t="s">
        <v>946</v>
      </c>
      <c r="C58" s="103" t="s">
        <v>953</v>
      </c>
    </row>
    <row r="59" spans="1:3" ht="30" x14ac:dyDescent="0.25">
      <c r="A59" s="107" t="s">
        <v>388</v>
      </c>
      <c r="B59" s="103" t="s">
        <v>947</v>
      </c>
      <c r="C59" s="103" t="s">
        <v>948</v>
      </c>
    </row>
    <row r="60" spans="1:3" ht="30" x14ac:dyDescent="0.25">
      <c r="A60" s="107" t="s">
        <v>388</v>
      </c>
      <c r="B60" s="103" t="s">
        <v>949</v>
      </c>
      <c r="C60" s="103" t="s">
        <v>950</v>
      </c>
    </row>
  </sheetData>
  <sheetProtection sheet="1" objects="1" scenarios="1"/>
  <mergeCells count="8">
    <mergeCell ref="A44:C44"/>
    <mergeCell ref="A1:C1"/>
    <mergeCell ref="C29:C30"/>
    <mergeCell ref="A3:A4"/>
    <mergeCell ref="B3:B4"/>
    <mergeCell ref="A34:A39"/>
    <mergeCell ref="A6:A11"/>
    <mergeCell ref="A13:A32"/>
  </mergeCells>
  <hyperlinks>
    <hyperlink ref="C4" r:id="rId1" xr:uid="{00000000-0004-0000-0000-000001000000}"/>
    <hyperlink ref="C16" r:id="rId2" xr:uid="{00000000-0004-0000-0000-000002000000}"/>
    <hyperlink ref="C27" r:id="rId3" xr:uid="{00000000-0004-0000-0000-000003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BQ102"/>
  <sheetViews>
    <sheetView topLeftCell="F1" zoomScaleNormal="100" workbookViewId="0">
      <pane ySplit="1" topLeftCell="A2" activePane="bottomLeft" state="frozen"/>
      <selection activeCell="F1" sqref="F1"/>
      <selection pane="bottomLeft" activeCell="X28" sqref="X28"/>
    </sheetView>
  </sheetViews>
  <sheetFormatPr defaultColWidth="9.140625" defaultRowHeight="15" x14ac:dyDescent="0.25"/>
  <cols>
    <col min="1" max="1" width="13.28515625" style="5" hidden="1" customWidth="1"/>
    <col min="2" max="2" width="13.7109375" style="5" hidden="1" customWidth="1"/>
    <col min="3" max="3" width="13.85546875" style="5" hidden="1" customWidth="1"/>
    <col min="4" max="4" width="12.5703125" style="5" hidden="1" customWidth="1"/>
    <col min="5" max="5" width="20.42578125" style="5" hidden="1" customWidth="1"/>
    <col min="6" max="6" width="13.28515625" style="5" bestFit="1" customWidth="1"/>
    <col min="7" max="7" width="14.42578125" style="5" customWidth="1"/>
    <col min="8" max="8" width="11.7109375" style="5" bestFit="1" customWidth="1"/>
    <col min="9" max="9" width="8.5703125" style="5" hidden="1" customWidth="1"/>
    <col min="10" max="10" width="42.140625" style="5" customWidth="1"/>
    <col min="11" max="11" width="26.5703125" style="5" hidden="1" customWidth="1"/>
    <col min="12" max="12" width="22.42578125" style="5" hidden="1" customWidth="1"/>
    <col min="13" max="13" width="28.28515625" style="5" hidden="1" customWidth="1"/>
    <col min="14" max="14" width="26" style="5" hidden="1" customWidth="1"/>
    <col min="15" max="15" width="27.140625" style="5" hidden="1" customWidth="1"/>
    <col min="16" max="16" width="19.42578125" style="5" hidden="1" customWidth="1"/>
    <col min="17" max="17" width="25.42578125" style="30" hidden="1" customWidth="1"/>
    <col min="18" max="18" width="23.42578125" style="5" hidden="1" customWidth="1"/>
    <col min="19" max="19" width="19.5703125" style="5" hidden="1" customWidth="1"/>
    <col min="20" max="20" width="22.7109375" style="5" hidden="1" customWidth="1"/>
    <col min="21" max="21" width="25" style="5" hidden="1" customWidth="1"/>
    <col min="22" max="22" width="24.7109375" style="5" hidden="1" customWidth="1"/>
    <col min="23" max="23" width="12" style="5" bestFit="1" customWidth="1"/>
    <col min="24" max="24" width="21.5703125" style="5" bestFit="1" customWidth="1"/>
    <col min="25" max="25" width="22.7109375" style="84" bestFit="1" customWidth="1"/>
    <col min="26" max="26" width="13.42578125" style="84" bestFit="1" customWidth="1"/>
    <col min="27" max="27" width="12.140625" style="84" bestFit="1" customWidth="1"/>
    <col min="28" max="28" width="18.140625" style="84" bestFit="1" customWidth="1"/>
    <col min="29" max="29" width="27.42578125" style="5" bestFit="1" customWidth="1"/>
    <col min="30" max="30" width="23.28515625" style="5" bestFit="1" customWidth="1"/>
    <col min="31" max="32" width="19.5703125" style="5" bestFit="1" customWidth="1"/>
    <col min="33" max="33" width="10.5703125" style="5" bestFit="1" customWidth="1"/>
    <col min="34" max="34" width="12.140625" style="5" bestFit="1" customWidth="1"/>
    <col min="35" max="35" width="15" style="5" hidden="1" customWidth="1"/>
    <col min="36" max="36" width="15.7109375" style="5" hidden="1" customWidth="1"/>
    <col min="37" max="37" width="10.5703125" style="5" hidden="1" customWidth="1"/>
    <col min="38" max="38" width="13.42578125" style="5" hidden="1" customWidth="1"/>
    <col min="39" max="39" width="14.5703125" style="5" hidden="1" customWidth="1"/>
    <col min="40" max="40" width="15.85546875" style="65" bestFit="1" customWidth="1"/>
    <col min="41" max="41" width="13.140625" style="65" hidden="1" customWidth="1"/>
    <col min="42" max="42" width="18.85546875" style="65" hidden="1" customWidth="1"/>
    <col min="43" max="43" width="12.42578125" style="65" customWidth="1"/>
    <col min="44" max="44" width="15.28515625" style="65" hidden="1" customWidth="1"/>
    <col min="45" max="45" width="13.28515625" style="65" bestFit="1" customWidth="1"/>
    <col min="46" max="46" width="8.7109375" style="65" bestFit="1" customWidth="1"/>
    <col min="47" max="47" width="23.28515625" style="65" hidden="1" customWidth="1"/>
    <col min="48" max="48" width="21.85546875" style="65" hidden="1" customWidth="1"/>
    <col min="49" max="49" width="25.140625" style="65" hidden="1" customWidth="1"/>
    <col min="50" max="50" width="20.42578125" style="65" hidden="1" customWidth="1"/>
    <col min="51" max="51" width="12.140625" style="5" customWidth="1"/>
    <col min="52" max="52" width="16.7109375" style="5" hidden="1" customWidth="1"/>
    <col min="53" max="53" width="16.5703125" style="5" hidden="1" customWidth="1"/>
    <col min="54" max="54" width="16.5703125" style="5" bestFit="1" customWidth="1"/>
    <col min="55" max="55" width="13.42578125" style="5" bestFit="1" customWidth="1"/>
    <col min="56" max="56" width="25.85546875" style="5" bestFit="1" customWidth="1"/>
    <col min="57" max="57" width="21.5703125" style="5" bestFit="1" customWidth="1"/>
    <col min="58" max="58" width="21.7109375" style="5" bestFit="1" customWidth="1"/>
    <col min="59" max="59" width="18.28515625" style="5" bestFit="1" customWidth="1"/>
    <col min="60" max="60" width="23.28515625" style="5" bestFit="1" customWidth="1"/>
    <col min="61" max="61" width="17.28515625" style="5" bestFit="1" customWidth="1"/>
    <col min="62" max="62" width="19.85546875" style="5" bestFit="1" customWidth="1"/>
    <col min="63" max="63" width="21" style="5" hidden="1" customWidth="1"/>
    <col min="64" max="64" width="19.7109375" style="5" hidden="1" customWidth="1"/>
    <col min="65" max="65" width="21.28515625" style="70" customWidth="1"/>
    <col min="66" max="66" width="23.7109375" style="43" hidden="1" customWidth="1"/>
    <col min="67" max="67" width="23.7109375" style="38" hidden="1" customWidth="1"/>
    <col min="68" max="68" width="8.5703125" style="34" hidden="1" customWidth="1"/>
    <col min="69" max="69" width="36.7109375" style="5" bestFit="1" customWidth="1"/>
    <col min="70" max="16384" width="9.140625" style="5"/>
  </cols>
  <sheetData>
    <row r="1" spans="1:69" s="122" customFormat="1" ht="30" customHeight="1" x14ac:dyDescent="0.25">
      <c r="A1" s="81" t="s">
        <v>989</v>
      </c>
      <c r="B1" s="81" t="s">
        <v>385</v>
      </c>
      <c r="C1" s="81" t="s">
        <v>386</v>
      </c>
      <c r="D1" s="81" t="s">
        <v>517</v>
      </c>
      <c r="E1" s="81" t="s">
        <v>387</v>
      </c>
      <c r="F1" s="108" t="s">
        <v>43</v>
      </c>
      <c r="G1" s="109" t="s">
        <v>44</v>
      </c>
      <c r="H1" s="110" t="s">
        <v>46</v>
      </c>
      <c r="I1" s="111" t="s">
        <v>755</v>
      </c>
      <c r="J1" s="112" t="s">
        <v>35</v>
      </c>
      <c r="K1" s="111" t="s">
        <v>743</v>
      </c>
      <c r="L1" s="111" t="s">
        <v>744</v>
      </c>
      <c r="M1" s="111" t="s">
        <v>745</v>
      </c>
      <c r="N1" s="111" t="s">
        <v>746</v>
      </c>
      <c r="O1" s="113" t="s">
        <v>45</v>
      </c>
      <c r="P1" s="113" t="s">
        <v>36</v>
      </c>
      <c r="Q1" s="113" t="s">
        <v>85</v>
      </c>
      <c r="R1" s="113" t="s">
        <v>37</v>
      </c>
      <c r="S1" s="113" t="s">
        <v>38</v>
      </c>
      <c r="T1" s="113" t="s">
        <v>39</v>
      </c>
      <c r="U1" s="113" t="s">
        <v>56</v>
      </c>
      <c r="V1" s="111" t="s">
        <v>756</v>
      </c>
      <c r="W1" s="108" t="s">
        <v>41</v>
      </c>
      <c r="X1" s="112" t="s">
        <v>57</v>
      </c>
      <c r="Y1" s="114" t="s">
        <v>58</v>
      </c>
      <c r="Z1" s="114" t="s">
        <v>759</v>
      </c>
      <c r="AA1" s="114" t="s">
        <v>534</v>
      </c>
      <c r="AB1" s="114" t="s">
        <v>760</v>
      </c>
      <c r="AC1" s="111" t="s">
        <v>782</v>
      </c>
      <c r="AD1" s="111" t="s">
        <v>783</v>
      </c>
      <c r="AE1" s="115" t="s">
        <v>757</v>
      </c>
      <c r="AF1" s="115" t="s">
        <v>758</v>
      </c>
      <c r="AG1" s="115" t="s">
        <v>0</v>
      </c>
      <c r="AH1" s="115" t="s">
        <v>1</v>
      </c>
      <c r="AI1" s="113" t="s">
        <v>59</v>
      </c>
      <c r="AJ1" s="113" t="s">
        <v>60</v>
      </c>
      <c r="AK1" s="113" t="s">
        <v>61</v>
      </c>
      <c r="AL1" s="113" t="s">
        <v>62</v>
      </c>
      <c r="AM1" s="113" t="s">
        <v>63</v>
      </c>
      <c r="AN1" s="115" t="s">
        <v>957</v>
      </c>
      <c r="AO1" s="116" t="s">
        <v>53</v>
      </c>
      <c r="AP1" s="116" t="s">
        <v>64</v>
      </c>
      <c r="AQ1" s="117" t="s">
        <v>798</v>
      </c>
      <c r="AR1" s="111" t="s">
        <v>799</v>
      </c>
      <c r="AS1" s="117" t="s">
        <v>65</v>
      </c>
      <c r="AT1" s="117" t="s">
        <v>40</v>
      </c>
      <c r="AU1" s="111" t="s">
        <v>801</v>
      </c>
      <c r="AV1" s="111" t="s">
        <v>800</v>
      </c>
      <c r="AW1" s="111" t="s">
        <v>802</v>
      </c>
      <c r="AX1" s="111" t="s">
        <v>803</v>
      </c>
      <c r="AY1" s="118" t="s">
        <v>797</v>
      </c>
      <c r="AZ1" s="119" t="s">
        <v>42</v>
      </c>
      <c r="BA1" s="119" t="s">
        <v>67</v>
      </c>
      <c r="BB1" s="115" t="s">
        <v>834</v>
      </c>
      <c r="BC1" s="115" t="s">
        <v>792</v>
      </c>
      <c r="BD1" s="115" t="s">
        <v>784</v>
      </c>
      <c r="BE1" s="115" t="s">
        <v>785</v>
      </c>
      <c r="BF1" s="115" t="s">
        <v>786</v>
      </c>
      <c r="BG1" s="115" t="s">
        <v>787</v>
      </c>
      <c r="BH1" s="115" t="s">
        <v>66</v>
      </c>
      <c r="BI1" s="115" t="s">
        <v>68</v>
      </c>
      <c r="BJ1" s="115" t="s">
        <v>69</v>
      </c>
      <c r="BK1" s="115" t="s">
        <v>71</v>
      </c>
      <c r="BL1" s="115" t="s">
        <v>70</v>
      </c>
      <c r="BM1" s="120" t="s">
        <v>86</v>
      </c>
      <c r="BN1" s="121" t="s">
        <v>87</v>
      </c>
      <c r="BO1" s="121" t="s">
        <v>19</v>
      </c>
      <c r="BP1" s="121" t="s">
        <v>23</v>
      </c>
      <c r="BQ1" s="122" t="s">
        <v>357</v>
      </c>
    </row>
    <row r="2" spans="1:69" s="17" customFormat="1" x14ac:dyDescent="0.25">
      <c r="A2" s="5"/>
      <c r="B2" s="5"/>
      <c r="C2" s="15"/>
      <c r="D2" s="15"/>
      <c r="E2" s="15"/>
      <c r="F2" s="33"/>
      <c r="G2" s="42"/>
      <c r="H2" s="37"/>
      <c r="I2" s="22" t="str">
        <f>IFERROR(INDEX(Table3[Site ID], MATCH(DC_SW153[[#This Row],[Facility Name]], Table3[Site Name], 0)), "")</f>
        <v/>
      </c>
      <c r="J2" s="22"/>
      <c r="K2" s="22" t="str">
        <f>IFERROR(INDEX(Table3[Site Address], MATCH(DC_SW153[[#This Row],[Facility Name]], Table3[Site Name], 0)), "")</f>
        <v/>
      </c>
      <c r="L2" s="22" t="str">
        <f>IFERROR(INDEX(Table3[Site X Coordinate], MATCH(DC_SW153[[#This Row],[Facility Name]], Table3[Site Name], 0)),"")</f>
        <v/>
      </c>
      <c r="M2" s="22" t="str">
        <f>IFERROR(INDEX(Table3[Site Y Coordinate], MATCH(DC_SW153[[#This Row],[Facility Name]], Table3[Site Name], 0)),"")</f>
        <v/>
      </c>
      <c r="N2" s="22" t="str">
        <f>IFERROR(INDEX(Table3[Owner/Manager], MATCH(DC_SW153[[#This Row],[Facility Name]], Table3[Site Name], 0)),"")</f>
        <v/>
      </c>
      <c r="O2" s="22"/>
      <c r="P2" s="22"/>
      <c r="Q2" s="22"/>
      <c r="R2" s="22"/>
      <c r="S2" s="22"/>
      <c r="T2" s="29"/>
      <c r="U2" s="22"/>
      <c r="V2" s="76"/>
      <c r="W2" s="33"/>
      <c r="X2" s="22"/>
      <c r="Y2" s="83"/>
      <c r="Z2" s="83"/>
      <c r="AA2" s="83"/>
      <c r="AB2" s="83"/>
      <c r="AC2" s="22"/>
      <c r="AD2" s="22"/>
      <c r="AE2" s="22"/>
      <c r="AF2" s="22"/>
      <c r="AG2" s="22"/>
      <c r="AH2" s="22"/>
      <c r="AI2" s="22"/>
      <c r="AJ2" s="22"/>
      <c r="AK2" s="22"/>
      <c r="AM2" s="22"/>
      <c r="AN2" s="22"/>
      <c r="AO2" s="64"/>
      <c r="AP2" s="64"/>
      <c r="AQ2" s="64"/>
      <c r="AR2" s="64" t="str">
        <f>IF(ISBLANK(DC_SW153[[#This Row],[Urban Acres]]), "", DC_SW153[[#This Row],[Urban Acres]]-DC_SW153[[#This Row],[Impervious Acres]]-DC_SW153[[#This Row],[Natural Acres]])</f>
        <v/>
      </c>
      <c r="AS2" s="64"/>
      <c r="AT2" s="64"/>
      <c r="AU2" s="64" t="str">
        <f>IF(ISBLANK(DC_SW153[[#This Row],[Natural Acres]]), "", DC_SW153[[#This Row],[Natural Acres]]*43560)</f>
        <v/>
      </c>
      <c r="AV2" s="64" t="str">
        <f>IFERROR(IF(ISBLANK(DC_SW153[[#This Row],[Compacted Acres]]), "", DC_SW153[[#This Row],[Compacted Acres]]*43560),"")</f>
        <v/>
      </c>
      <c r="AW2" s="64" t="str">
        <f>IF(ISBLANK(DC_SW153[[#This Row],[Impervious Acres]]), "", DC_SW153[[#This Row],[Impervious Acres]]*43560)</f>
        <v/>
      </c>
      <c r="AX2" s="64" t="str">
        <f>IF(ISBLANK(DC_SW153[[#This Row],[Urban Acres]]), "", DC_SW153[[#This Row],[Urban Acres]]*43560)</f>
        <v/>
      </c>
      <c r="AY2" s="67"/>
      <c r="AZ2" s="33"/>
      <c r="BA2" s="19"/>
      <c r="BB2" s="19"/>
      <c r="BC2" s="19"/>
      <c r="BD2" s="19"/>
      <c r="BE2" s="19"/>
      <c r="BF2" s="19"/>
      <c r="BG2" s="19"/>
      <c r="BH2" s="18"/>
      <c r="BI2" s="18"/>
      <c r="BJ2" s="18"/>
      <c r="BK2" s="22"/>
      <c r="BL2" s="18"/>
      <c r="BM2" s="72"/>
      <c r="BN2" s="22"/>
      <c r="BQ2" s="15"/>
    </row>
    <row r="3" spans="1:69" s="17" customFormat="1" x14ac:dyDescent="0.25">
      <c r="A3" s="5"/>
      <c r="B3" s="5"/>
      <c r="C3" s="15"/>
      <c r="D3" s="15"/>
      <c r="E3" s="15"/>
      <c r="F3" s="33"/>
      <c r="G3" s="42"/>
      <c r="H3" s="37"/>
      <c r="I3" s="22" t="str">
        <f>IFERROR(INDEX(Table3[Site ID], MATCH(DC_SW153[[#This Row],[Facility Name]], Table3[Site Name], 0)), "")</f>
        <v/>
      </c>
      <c r="J3" s="22"/>
      <c r="K3" s="22" t="str">
        <f>IFERROR(INDEX(Table3[Site Address], MATCH(DC_SW153[[#This Row],[Facility Name]], Table3[Site Name], 0)), "")</f>
        <v/>
      </c>
      <c r="L3" s="22" t="str">
        <f>IFERROR(INDEX(Table3[Site X Coordinate], MATCH(DC_SW153[[#This Row],[Facility Name]], Table3[Site Name], 0)),"")</f>
        <v/>
      </c>
      <c r="M3" s="22" t="str">
        <f>IFERROR(INDEX(Table3[Site Y Coordinate], MATCH(DC_SW153[[#This Row],[Facility Name]], Table3[Site Name], 0)),"")</f>
        <v/>
      </c>
      <c r="N3" s="22" t="str">
        <f>IFERROR(INDEX(Table3[Owner/Manager], MATCH(DC_SW153[[#This Row],[Facility Name]], Table3[Site Name], 0)),"")</f>
        <v/>
      </c>
      <c r="O3" s="22"/>
      <c r="P3" s="22"/>
      <c r="Q3" s="22"/>
      <c r="R3" s="22"/>
      <c r="S3" s="22"/>
      <c r="T3" s="29"/>
      <c r="U3" s="22"/>
      <c r="V3" s="76"/>
      <c r="W3" s="33"/>
      <c r="X3" s="22"/>
      <c r="Y3" s="83"/>
      <c r="Z3" s="83"/>
      <c r="AA3" s="83"/>
      <c r="AB3" s="83"/>
      <c r="AC3" s="22"/>
      <c r="AD3" s="22"/>
      <c r="AE3" s="22"/>
      <c r="AF3" s="22"/>
      <c r="AG3" s="22"/>
      <c r="AH3" s="22"/>
      <c r="AI3" s="22"/>
      <c r="AJ3" s="22"/>
      <c r="AK3" s="22"/>
      <c r="AM3" s="22"/>
      <c r="AN3" s="22"/>
      <c r="AO3" s="64"/>
      <c r="AP3" s="64"/>
      <c r="AQ3" s="64"/>
      <c r="AR3" s="64" t="str">
        <f>IF(ISBLANK(DC_SW153[[#This Row],[Urban Acres]]), "", DC_SW153[[#This Row],[Urban Acres]]-DC_SW153[[#This Row],[Impervious Acres]]-DC_SW153[[#This Row],[Natural Acres]])</f>
        <v/>
      </c>
      <c r="AS3" s="64"/>
      <c r="AT3" s="64"/>
      <c r="AU3" s="64" t="str">
        <f>IF(ISBLANK(DC_SW153[[#This Row],[Natural Acres]]), "", DC_SW153[[#This Row],[Natural Acres]]*43560)</f>
        <v/>
      </c>
      <c r="AV3" s="64" t="str">
        <f>IFERROR(IF(ISBLANK(DC_SW153[[#This Row],[Compacted Acres]]), "", DC_SW153[[#This Row],[Compacted Acres]]*43560),"")</f>
        <v/>
      </c>
      <c r="AW3" s="64" t="str">
        <f>IF(ISBLANK(DC_SW153[[#This Row],[Impervious Acres]]), "", DC_SW153[[#This Row],[Impervious Acres]]*43560)</f>
        <v/>
      </c>
      <c r="AX3" s="64" t="str">
        <f>IF(ISBLANK(DC_SW153[[#This Row],[Urban Acres]]), "", DC_SW153[[#This Row],[Urban Acres]]*43560)</f>
        <v/>
      </c>
      <c r="AY3" s="67"/>
      <c r="AZ3" s="33"/>
      <c r="BA3" s="19"/>
      <c r="BB3" s="19"/>
      <c r="BC3" s="19"/>
      <c r="BD3" s="19"/>
      <c r="BE3" s="19"/>
      <c r="BF3" s="19"/>
      <c r="BG3" s="19"/>
      <c r="BH3" s="18"/>
      <c r="BI3" s="18"/>
      <c r="BJ3" s="18"/>
      <c r="BK3" s="22"/>
      <c r="BL3" s="18"/>
      <c r="BM3" s="72"/>
      <c r="BN3" s="22"/>
      <c r="BQ3" s="15"/>
    </row>
    <row r="4" spans="1:69" s="17" customFormat="1" x14ac:dyDescent="0.25">
      <c r="A4" s="5"/>
      <c r="B4" s="5"/>
      <c r="C4" s="15"/>
      <c r="D4" s="15"/>
      <c r="E4" s="15"/>
      <c r="F4" s="33"/>
      <c r="G4" s="42"/>
      <c r="H4" s="37"/>
      <c r="I4" s="22" t="str">
        <f>IFERROR(INDEX(Table3[Site ID], MATCH(DC_SW153[[#This Row],[Facility Name]], Table3[Site Name], 0)), "")</f>
        <v/>
      </c>
      <c r="J4" s="22"/>
      <c r="K4" s="22" t="str">
        <f>IFERROR(INDEX(Table3[Site Address], MATCH(DC_SW153[[#This Row],[Facility Name]], Table3[Site Name], 0)), "")</f>
        <v/>
      </c>
      <c r="L4" s="22" t="str">
        <f>IFERROR(INDEX(Table3[Site X Coordinate], MATCH(DC_SW153[[#This Row],[Facility Name]], Table3[Site Name], 0)),"")</f>
        <v/>
      </c>
      <c r="M4" s="22" t="str">
        <f>IFERROR(INDEX(Table3[Site Y Coordinate], MATCH(DC_SW153[[#This Row],[Facility Name]], Table3[Site Name], 0)),"")</f>
        <v/>
      </c>
      <c r="N4" s="22" t="str">
        <f>IFERROR(INDEX(Table3[Owner/Manager], MATCH(DC_SW153[[#This Row],[Facility Name]], Table3[Site Name], 0)),"")</f>
        <v/>
      </c>
      <c r="O4" s="22"/>
      <c r="P4" s="22"/>
      <c r="Q4" s="22"/>
      <c r="R4" s="22"/>
      <c r="S4" s="22"/>
      <c r="T4" s="29"/>
      <c r="U4" s="22"/>
      <c r="V4" s="76"/>
      <c r="W4" s="33"/>
      <c r="X4" s="22"/>
      <c r="Y4" s="83"/>
      <c r="Z4" s="83"/>
      <c r="AA4" s="83"/>
      <c r="AB4" s="83"/>
      <c r="AC4" s="22"/>
      <c r="AD4" s="22"/>
      <c r="AE4" s="22"/>
      <c r="AF4" s="22"/>
      <c r="AG4" s="22"/>
      <c r="AH4" s="22"/>
      <c r="AI4" s="22"/>
      <c r="AJ4" s="22"/>
      <c r="AK4" s="22"/>
      <c r="AM4" s="22"/>
      <c r="AN4" s="22"/>
      <c r="AO4" s="64"/>
      <c r="AP4" s="64"/>
      <c r="AQ4" s="64"/>
      <c r="AR4" s="64" t="str">
        <f>IF(ISBLANK(DC_SW153[[#This Row],[Urban Acres]]), "", DC_SW153[[#This Row],[Urban Acres]]-DC_SW153[[#This Row],[Impervious Acres]]-DC_SW153[[#This Row],[Natural Acres]])</f>
        <v/>
      </c>
      <c r="AS4" s="64"/>
      <c r="AT4" s="64"/>
      <c r="AU4" s="64" t="str">
        <f>IF(ISBLANK(DC_SW153[[#This Row],[Natural Acres]]), "", DC_SW153[[#This Row],[Natural Acres]]*43560)</f>
        <v/>
      </c>
      <c r="AV4" s="64" t="str">
        <f>IFERROR(IF(ISBLANK(DC_SW153[[#This Row],[Compacted Acres]]), "", DC_SW153[[#This Row],[Compacted Acres]]*43560),"")</f>
        <v/>
      </c>
      <c r="AW4" s="64" t="str">
        <f>IF(ISBLANK(DC_SW153[[#This Row],[Impervious Acres]]), "", DC_SW153[[#This Row],[Impervious Acres]]*43560)</f>
        <v/>
      </c>
      <c r="AX4" s="64" t="str">
        <f>IF(ISBLANK(DC_SW153[[#This Row],[Urban Acres]]), "", DC_SW153[[#This Row],[Urban Acres]]*43560)</f>
        <v/>
      </c>
      <c r="AY4" s="67"/>
      <c r="AZ4" s="33"/>
      <c r="BA4" s="19"/>
      <c r="BB4" s="19"/>
      <c r="BC4" s="19"/>
      <c r="BD4" s="19"/>
      <c r="BE4" s="19"/>
      <c r="BF4" s="19"/>
      <c r="BG4" s="19"/>
      <c r="BH4" s="18"/>
      <c r="BI4" s="18"/>
      <c r="BJ4" s="18"/>
      <c r="BK4" s="22"/>
      <c r="BL4" s="18"/>
      <c r="BM4" s="72"/>
      <c r="BN4" s="22"/>
      <c r="BQ4" s="15"/>
    </row>
    <row r="5" spans="1:69" s="17" customFormat="1" x14ac:dyDescent="0.25">
      <c r="A5" s="5"/>
      <c r="B5" s="5"/>
      <c r="C5" s="15"/>
      <c r="D5" s="15"/>
      <c r="E5" s="15"/>
      <c r="F5" s="33"/>
      <c r="G5" s="42"/>
      <c r="H5" s="37"/>
      <c r="I5" s="22" t="str">
        <f>IFERROR(INDEX(Table3[Site ID], MATCH(DC_SW153[[#This Row],[Facility Name]], Table3[Site Name], 0)), "")</f>
        <v/>
      </c>
      <c r="J5" s="22"/>
      <c r="K5" s="22" t="str">
        <f>IFERROR(INDEX(Table3[Site Address], MATCH(DC_SW153[[#This Row],[Facility Name]], Table3[Site Name], 0)), "")</f>
        <v/>
      </c>
      <c r="L5" s="22" t="str">
        <f>IFERROR(INDEX(Table3[Site X Coordinate], MATCH(DC_SW153[[#This Row],[Facility Name]], Table3[Site Name], 0)),"")</f>
        <v/>
      </c>
      <c r="M5" s="22" t="str">
        <f>IFERROR(INDEX(Table3[Site Y Coordinate], MATCH(DC_SW153[[#This Row],[Facility Name]], Table3[Site Name], 0)),"")</f>
        <v/>
      </c>
      <c r="N5" s="22" t="str">
        <f>IFERROR(INDEX(Table3[Owner/Manager], MATCH(DC_SW153[[#This Row],[Facility Name]], Table3[Site Name], 0)),"")</f>
        <v/>
      </c>
      <c r="O5" s="22"/>
      <c r="P5" s="22"/>
      <c r="Q5" s="22"/>
      <c r="R5" s="22"/>
      <c r="S5" s="22"/>
      <c r="T5" s="29"/>
      <c r="U5" s="22"/>
      <c r="V5" s="76"/>
      <c r="W5" s="33"/>
      <c r="X5" s="22"/>
      <c r="Y5" s="83"/>
      <c r="Z5" s="83"/>
      <c r="AA5" s="83"/>
      <c r="AB5" s="83"/>
      <c r="AC5" s="22"/>
      <c r="AD5" s="22"/>
      <c r="AE5" s="22"/>
      <c r="AF5" s="22"/>
      <c r="AG5" s="22"/>
      <c r="AH5" s="22"/>
      <c r="AI5" s="22"/>
      <c r="AJ5" s="22"/>
      <c r="AK5" s="22"/>
      <c r="AM5" s="22"/>
      <c r="AN5" s="22"/>
      <c r="AO5" s="64"/>
      <c r="AP5" s="64"/>
      <c r="AQ5" s="64"/>
      <c r="AR5" s="64" t="str">
        <f>IF(ISBLANK(DC_SW153[[#This Row],[Urban Acres]]), "", DC_SW153[[#This Row],[Urban Acres]]-DC_SW153[[#This Row],[Impervious Acres]]-DC_SW153[[#This Row],[Natural Acres]])</f>
        <v/>
      </c>
      <c r="AS5" s="64"/>
      <c r="AT5" s="64"/>
      <c r="AU5" s="64" t="str">
        <f>IF(ISBLANK(DC_SW153[[#This Row],[Natural Acres]]), "", DC_SW153[[#This Row],[Natural Acres]]*43560)</f>
        <v/>
      </c>
      <c r="AV5" s="64" t="str">
        <f>IFERROR(IF(ISBLANK(DC_SW153[[#This Row],[Compacted Acres]]), "", DC_SW153[[#This Row],[Compacted Acres]]*43560),"")</f>
        <v/>
      </c>
      <c r="AW5" s="64" t="str">
        <f>IF(ISBLANK(DC_SW153[[#This Row],[Impervious Acres]]), "", DC_SW153[[#This Row],[Impervious Acres]]*43560)</f>
        <v/>
      </c>
      <c r="AX5" s="64" t="str">
        <f>IF(ISBLANK(DC_SW153[[#This Row],[Urban Acres]]), "", DC_SW153[[#This Row],[Urban Acres]]*43560)</f>
        <v/>
      </c>
      <c r="AY5" s="67"/>
      <c r="AZ5" s="33"/>
      <c r="BA5" s="19"/>
      <c r="BB5" s="19"/>
      <c r="BC5" s="19"/>
      <c r="BD5" s="19"/>
      <c r="BE5" s="19"/>
      <c r="BF5" s="19"/>
      <c r="BG5" s="19"/>
      <c r="BH5" s="18"/>
      <c r="BI5" s="18"/>
      <c r="BJ5" s="18"/>
      <c r="BK5" s="22"/>
      <c r="BL5" s="18"/>
      <c r="BM5" s="72"/>
      <c r="BN5" s="22"/>
      <c r="BQ5" s="15"/>
    </row>
    <row r="6" spans="1:69" s="17" customFormat="1" x14ac:dyDescent="0.25">
      <c r="A6" s="5"/>
      <c r="B6" s="5"/>
      <c r="C6" s="15"/>
      <c r="D6" s="15"/>
      <c r="E6" s="15"/>
      <c r="F6" s="33"/>
      <c r="G6" s="42"/>
      <c r="H6" s="37"/>
      <c r="I6" s="22" t="str">
        <f>IFERROR(INDEX(Table3[Site ID], MATCH(DC_SW153[[#This Row],[Facility Name]], Table3[Site Name], 0)), "")</f>
        <v/>
      </c>
      <c r="J6" s="22"/>
      <c r="K6" s="22" t="str">
        <f>IFERROR(INDEX(Table3[Site Address], MATCH(DC_SW153[[#This Row],[Facility Name]], Table3[Site Name], 0)), "")</f>
        <v/>
      </c>
      <c r="L6" s="22" t="str">
        <f>IFERROR(INDEX(Table3[Site X Coordinate], MATCH(DC_SW153[[#This Row],[Facility Name]], Table3[Site Name], 0)),"")</f>
        <v/>
      </c>
      <c r="M6" s="22" t="str">
        <f>IFERROR(INDEX(Table3[Site Y Coordinate], MATCH(DC_SW153[[#This Row],[Facility Name]], Table3[Site Name], 0)),"")</f>
        <v/>
      </c>
      <c r="N6" s="22" t="str">
        <f>IFERROR(INDEX(Table3[Owner/Manager], MATCH(DC_SW153[[#This Row],[Facility Name]], Table3[Site Name], 0)),"")</f>
        <v/>
      </c>
      <c r="O6" s="22"/>
      <c r="P6" s="22"/>
      <c r="Q6" s="22"/>
      <c r="R6" s="22"/>
      <c r="S6" s="22"/>
      <c r="T6" s="29"/>
      <c r="U6" s="22"/>
      <c r="V6" s="76"/>
      <c r="W6" s="33"/>
      <c r="X6" s="22"/>
      <c r="Y6" s="83"/>
      <c r="Z6" s="83"/>
      <c r="AA6" s="83"/>
      <c r="AB6" s="83"/>
      <c r="AC6" s="22"/>
      <c r="AD6" s="22"/>
      <c r="AE6" s="22"/>
      <c r="AF6" s="22"/>
      <c r="AG6" s="22"/>
      <c r="AH6" s="22"/>
      <c r="AI6" s="22"/>
      <c r="AJ6" s="22"/>
      <c r="AK6" s="22"/>
      <c r="AM6" s="22"/>
      <c r="AN6" s="22"/>
      <c r="AO6" s="64"/>
      <c r="AP6" s="64"/>
      <c r="AQ6" s="64"/>
      <c r="AR6" s="64" t="str">
        <f>IF(ISBLANK(DC_SW153[[#This Row],[Urban Acres]]), "", DC_SW153[[#This Row],[Urban Acres]]-DC_SW153[[#This Row],[Impervious Acres]]-DC_SW153[[#This Row],[Natural Acres]])</f>
        <v/>
      </c>
      <c r="AS6" s="64"/>
      <c r="AT6" s="64"/>
      <c r="AU6" s="64" t="str">
        <f>IF(ISBLANK(DC_SW153[[#This Row],[Natural Acres]]), "", DC_SW153[[#This Row],[Natural Acres]]*43560)</f>
        <v/>
      </c>
      <c r="AV6" s="64" t="str">
        <f>IFERROR(IF(ISBLANK(DC_SW153[[#This Row],[Compacted Acres]]), "", DC_SW153[[#This Row],[Compacted Acres]]*43560),"")</f>
        <v/>
      </c>
      <c r="AW6" s="64" t="str">
        <f>IF(ISBLANK(DC_SW153[[#This Row],[Impervious Acres]]), "", DC_SW153[[#This Row],[Impervious Acres]]*43560)</f>
        <v/>
      </c>
      <c r="AX6" s="64" t="str">
        <f>IF(ISBLANK(DC_SW153[[#This Row],[Urban Acres]]), "", DC_SW153[[#This Row],[Urban Acres]]*43560)</f>
        <v/>
      </c>
      <c r="AY6" s="67"/>
      <c r="AZ6" s="33"/>
      <c r="BA6" s="19"/>
      <c r="BB6" s="19"/>
      <c r="BC6" s="19"/>
      <c r="BD6" s="19"/>
      <c r="BE6" s="19"/>
      <c r="BF6" s="19"/>
      <c r="BG6" s="19"/>
      <c r="BH6" s="18"/>
      <c r="BI6" s="18"/>
      <c r="BJ6" s="18"/>
      <c r="BK6" s="22"/>
      <c r="BL6" s="18"/>
      <c r="BM6" s="72"/>
      <c r="BN6" s="22"/>
      <c r="BQ6" s="15"/>
    </row>
    <row r="7" spans="1:69" s="17" customFormat="1" x14ac:dyDescent="0.25">
      <c r="A7" s="5"/>
      <c r="B7" s="5"/>
      <c r="C7" s="15"/>
      <c r="D7" s="15"/>
      <c r="E7" s="15"/>
      <c r="F7" s="33"/>
      <c r="G7" s="42"/>
      <c r="H7" s="37"/>
      <c r="I7" s="22" t="str">
        <f>IFERROR(INDEX(Table3[Site ID], MATCH(DC_SW153[[#This Row],[Facility Name]], Table3[Site Name], 0)), "")</f>
        <v/>
      </c>
      <c r="J7" s="22"/>
      <c r="K7" s="22" t="str">
        <f>IFERROR(INDEX(Table3[Site Address], MATCH(DC_SW153[[#This Row],[Facility Name]], Table3[Site Name], 0)), "")</f>
        <v/>
      </c>
      <c r="L7" s="22" t="str">
        <f>IFERROR(INDEX(Table3[Site X Coordinate], MATCH(DC_SW153[[#This Row],[Facility Name]], Table3[Site Name], 0)),"")</f>
        <v/>
      </c>
      <c r="M7" s="22" t="str">
        <f>IFERROR(INDEX(Table3[Site Y Coordinate], MATCH(DC_SW153[[#This Row],[Facility Name]], Table3[Site Name], 0)),"")</f>
        <v/>
      </c>
      <c r="N7" s="22" t="str">
        <f>IFERROR(INDEX(Table3[Owner/Manager], MATCH(DC_SW153[[#This Row],[Facility Name]], Table3[Site Name], 0)),"")</f>
        <v/>
      </c>
      <c r="O7" s="22"/>
      <c r="P7" s="22"/>
      <c r="Q7" s="22"/>
      <c r="R7" s="22"/>
      <c r="S7" s="22"/>
      <c r="T7" s="29"/>
      <c r="U7" s="22"/>
      <c r="V7" s="76"/>
      <c r="W7" s="33"/>
      <c r="X7" s="22"/>
      <c r="Y7" s="83"/>
      <c r="Z7" s="83"/>
      <c r="AA7" s="83"/>
      <c r="AB7" s="83"/>
      <c r="AC7" s="22"/>
      <c r="AD7" s="22"/>
      <c r="AE7" s="22"/>
      <c r="AF7" s="22"/>
      <c r="AG7" s="22"/>
      <c r="AH7" s="22"/>
      <c r="AI7" s="22"/>
      <c r="AJ7" s="22"/>
      <c r="AK7" s="22"/>
      <c r="AM7" s="22"/>
      <c r="AN7" s="22"/>
      <c r="AO7" s="64"/>
      <c r="AP7" s="64"/>
      <c r="AQ7" s="64"/>
      <c r="AR7" s="64" t="str">
        <f>IF(ISBLANK(DC_SW153[[#This Row],[Urban Acres]]), "", DC_SW153[[#This Row],[Urban Acres]]-DC_SW153[[#This Row],[Impervious Acres]]-DC_SW153[[#This Row],[Natural Acres]])</f>
        <v/>
      </c>
      <c r="AS7" s="64"/>
      <c r="AT7" s="64"/>
      <c r="AU7" s="64" t="str">
        <f>IF(ISBLANK(DC_SW153[[#This Row],[Natural Acres]]), "", DC_SW153[[#This Row],[Natural Acres]]*43560)</f>
        <v/>
      </c>
      <c r="AV7" s="64" t="str">
        <f>IFERROR(IF(ISBLANK(DC_SW153[[#This Row],[Compacted Acres]]), "", DC_SW153[[#This Row],[Compacted Acres]]*43560),"")</f>
        <v/>
      </c>
      <c r="AW7" s="64" t="str">
        <f>IF(ISBLANK(DC_SW153[[#This Row],[Impervious Acres]]), "", DC_SW153[[#This Row],[Impervious Acres]]*43560)</f>
        <v/>
      </c>
      <c r="AX7" s="64" t="str">
        <f>IF(ISBLANK(DC_SW153[[#This Row],[Urban Acres]]), "", DC_SW153[[#This Row],[Urban Acres]]*43560)</f>
        <v/>
      </c>
      <c r="AY7" s="67"/>
      <c r="AZ7" s="33"/>
      <c r="BA7" s="19"/>
      <c r="BB7" s="19"/>
      <c r="BC7" s="19"/>
      <c r="BD7" s="19"/>
      <c r="BE7" s="19"/>
      <c r="BF7" s="19"/>
      <c r="BG7" s="19"/>
      <c r="BH7" s="18"/>
      <c r="BI7" s="18"/>
      <c r="BJ7" s="18"/>
      <c r="BK7" s="22"/>
      <c r="BL7" s="18"/>
      <c r="BM7" s="72"/>
      <c r="BN7" s="22"/>
      <c r="BQ7" s="15"/>
    </row>
    <row r="8" spans="1:69" s="17" customFormat="1" x14ac:dyDescent="0.25">
      <c r="A8" s="5"/>
      <c r="B8" s="5"/>
      <c r="C8" s="15"/>
      <c r="D8" s="15"/>
      <c r="E8" s="15"/>
      <c r="F8" s="33"/>
      <c r="G8" s="42"/>
      <c r="H8" s="37"/>
      <c r="I8" s="22" t="str">
        <f>IFERROR(INDEX(Table3[Site ID], MATCH(DC_SW153[[#This Row],[Facility Name]], Table3[Site Name], 0)), "")</f>
        <v/>
      </c>
      <c r="J8" s="22"/>
      <c r="K8" s="22" t="str">
        <f>IFERROR(INDEX(Table3[Site Address], MATCH(DC_SW153[[#This Row],[Facility Name]], Table3[Site Name], 0)), "")</f>
        <v/>
      </c>
      <c r="L8" s="22" t="str">
        <f>IFERROR(INDEX(Table3[Site X Coordinate], MATCH(DC_SW153[[#This Row],[Facility Name]], Table3[Site Name], 0)),"")</f>
        <v/>
      </c>
      <c r="M8" s="22" t="str">
        <f>IFERROR(INDEX(Table3[Site Y Coordinate], MATCH(DC_SW153[[#This Row],[Facility Name]], Table3[Site Name], 0)),"")</f>
        <v/>
      </c>
      <c r="N8" s="22" t="str">
        <f>IFERROR(INDEX(Table3[Owner/Manager], MATCH(DC_SW153[[#This Row],[Facility Name]], Table3[Site Name], 0)),"")</f>
        <v/>
      </c>
      <c r="O8" s="22"/>
      <c r="P8" s="22"/>
      <c r="Q8" s="22"/>
      <c r="R8" s="22"/>
      <c r="S8" s="22"/>
      <c r="T8" s="29"/>
      <c r="U8" s="22"/>
      <c r="V8" s="76"/>
      <c r="W8" s="33"/>
      <c r="X8" s="22"/>
      <c r="Y8" s="83"/>
      <c r="Z8" s="83"/>
      <c r="AA8" s="83"/>
      <c r="AB8" s="83"/>
      <c r="AC8" s="22"/>
      <c r="AD8" s="22"/>
      <c r="AE8" s="22"/>
      <c r="AF8" s="22"/>
      <c r="AG8" s="22"/>
      <c r="AH8" s="22"/>
      <c r="AI8" s="22"/>
      <c r="AJ8" s="22"/>
      <c r="AK8" s="22"/>
      <c r="AM8" s="22"/>
      <c r="AN8" s="22"/>
      <c r="AO8" s="64"/>
      <c r="AP8" s="64"/>
      <c r="AQ8" s="64"/>
      <c r="AR8" s="64" t="str">
        <f>IF(ISBLANK(DC_SW153[[#This Row],[Urban Acres]]), "", DC_SW153[[#This Row],[Urban Acres]]-DC_SW153[[#This Row],[Impervious Acres]]-DC_SW153[[#This Row],[Natural Acres]])</f>
        <v/>
      </c>
      <c r="AS8" s="64"/>
      <c r="AT8" s="64"/>
      <c r="AU8" s="64" t="str">
        <f>IF(ISBLANK(DC_SW153[[#This Row],[Natural Acres]]), "", DC_SW153[[#This Row],[Natural Acres]]*43560)</f>
        <v/>
      </c>
      <c r="AV8" s="64" t="str">
        <f>IFERROR(IF(ISBLANK(DC_SW153[[#This Row],[Compacted Acres]]), "", DC_SW153[[#This Row],[Compacted Acres]]*43560),"")</f>
        <v/>
      </c>
      <c r="AW8" s="64" t="str">
        <f>IF(ISBLANK(DC_SW153[[#This Row],[Impervious Acres]]), "", DC_SW153[[#This Row],[Impervious Acres]]*43560)</f>
        <v/>
      </c>
      <c r="AX8" s="64" t="str">
        <f>IF(ISBLANK(DC_SW153[[#This Row],[Urban Acres]]), "", DC_SW153[[#This Row],[Urban Acres]]*43560)</f>
        <v/>
      </c>
      <c r="AY8" s="67"/>
      <c r="AZ8" s="33"/>
      <c r="BA8" s="19"/>
      <c r="BB8" s="19"/>
      <c r="BC8" s="19"/>
      <c r="BD8" s="19"/>
      <c r="BE8" s="19"/>
      <c r="BF8" s="19"/>
      <c r="BG8" s="19"/>
      <c r="BH8" s="18"/>
      <c r="BI8" s="18"/>
      <c r="BJ8" s="18"/>
      <c r="BK8" s="22"/>
      <c r="BL8" s="18"/>
      <c r="BM8" s="72"/>
      <c r="BN8" s="22"/>
      <c r="BQ8" s="15"/>
    </row>
    <row r="9" spans="1:69" s="17" customFormat="1" x14ac:dyDescent="0.25">
      <c r="A9" s="5"/>
      <c r="B9" s="5"/>
      <c r="C9" s="15"/>
      <c r="D9" s="15"/>
      <c r="E9" s="15"/>
      <c r="F9" s="33"/>
      <c r="G9" s="42"/>
      <c r="H9" s="37"/>
      <c r="I9" s="22" t="str">
        <f>IFERROR(INDEX(Table3[Site ID], MATCH(DC_SW153[[#This Row],[Facility Name]], Table3[Site Name], 0)), "")</f>
        <v/>
      </c>
      <c r="J9" s="22"/>
      <c r="K9" s="22" t="str">
        <f>IFERROR(INDEX(Table3[Site Address], MATCH(DC_SW153[[#This Row],[Facility Name]], Table3[Site Name], 0)), "")</f>
        <v/>
      </c>
      <c r="L9" s="22" t="str">
        <f>IFERROR(INDEX(Table3[Site X Coordinate], MATCH(DC_SW153[[#This Row],[Facility Name]], Table3[Site Name], 0)),"")</f>
        <v/>
      </c>
      <c r="M9" s="22" t="str">
        <f>IFERROR(INDEX(Table3[Site Y Coordinate], MATCH(DC_SW153[[#This Row],[Facility Name]], Table3[Site Name], 0)),"")</f>
        <v/>
      </c>
      <c r="N9" s="22" t="str">
        <f>IFERROR(INDEX(Table3[Owner/Manager], MATCH(DC_SW153[[#This Row],[Facility Name]], Table3[Site Name], 0)),"")</f>
        <v/>
      </c>
      <c r="O9" s="22"/>
      <c r="P9" s="22"/>
      <c r="Q9" s="22"/>
      <c r="R9" s="22"/>
      <c r="S9" s="22"/>
      <c r="T9" s="29"/>
      <c r="U9" s="22"/>
      <c r="V9" s="76"/>
      <c r="W9" s="33"/>
      <c r="X9" s="22"/>
      <c r="Y9" s="83"/>
      <c r="Z9" s="83"/>
      <c r="AA9" s="83"/>
      <c r="AB9" s="83"/>
      <c r="AC9" s="22"/>
      <c r="AD9" s="22"/>
      <c r="AE9" s="22"/>
      <c r="AF9" s="22"/>
      <c r="AG9" s="22"/>
      <c r="AH9" s="22"/>
      <c r="AI9" s="22"/>
      <c r="AJ9" s="22"/>
      <c r="AK9" s="22"/>
      <c r="AM9" s="22"/>
      <c r="AN9" s="22"/>
      <c r="AO9" s="64"/>
      <c r="AP9" s="64"/>
      <c r="AQ9" s="64"/>
      <c r="AR9" s="64" t="str">
        <f>IF(ISBLANK(DC_SW153[[#This Row],[Urban Acres]]), "", DC_SW153[[#This Row],[Urban Acres]]-DC_SW153[[#This Row],[Impervious Acres]]-DC_SW153[[#This Row],[Natural Acres]])</f>
        <v/>
      </c>
      <c r="AS9" s="64"/>
      <c r="AT9" s="64"/>
      <c r="AU9" s="64" t="str">
        <f>IF(ISBLANK(DC_SW153[[#This Row],[Natural Acres]]), "", DC_SW153[[#This Row],[Natural Acres]]*43560)</f>
        <v/>
      </c>
      <c r="AV9" s="64" t="str">
        <f>IFERROR(IF(ISBLANK(DC_SW153[[#This Row],[Compacted Acres]]), "", DC_SW153[[#This Row],[Compacted Acres]]*43560),"")</f>
        <v/>
      </c>
      <c r="AW9" s="64" t="str">
        <f>IF(ISBLANK(DC_SW153[[#This Row],[Impervious Acres]]), "", DC_SW153[[#This Row],[Impervious Acres]]*43560)</f>
        <v/>
      </c>
      <c r="AX9" s="64" t="str">
        <f>IF(ISBLANK(DC_SW153[[#This Row],[Urban Acres]]), "", DC_SW153[[#This Row],[Urban Acres]]*43560)</f>
        <v/>
      </c>
      <c r="AY9" s="67"/>
      <c r="AZ9" s="33"/>
      <c r="BA9" s="19"/>
      <c r="BB9" s="19"/>
      <c r="BC9" s="19"/>
      <c r="BD9" s="19"/>
      <c r="BE9" s="19"/>
      <c r="BF9" s="19"/>
      <c r="BG9" s="19"/>
      <c r="BH9" s="18"/>
      <c r="BI9" s="18"/>
      <c r="BJ9" s="18"/>
      <c r="BK9" s="22"/>
      <c r="BL9" s="18"/>
      <c r="BM9" s="72"/>
      <c r="BN9" s="22"/>
      <c r="BQ9" s="15"/>
    </row>
    <row r="10" spans="1:69" s="17" customFormat="1" x14ac:dyDescent="0.25">
      <c r="A10" s="5"/>
      <c r="B10" s="5"/>
      <c r="C10" s="15"/>
      <c r="D10" s="15"/>
      <c r="E10" s="15"/>
      <c r="F10" s="33"/>
      <c r="G10" s="42"/>
      <c r="H10" s="37"/>
      <c r="I10" s="22" t="str">
        <f>IFERROR(INDEX(Table3[Site ID], MATCH(DC_SW153[[#This Row],[Facility Name]], Table3[Site Name], 0)), "")</f>
        <v/>
      </c>
      <c r="J10" s="22"/>
      <c r="K10" s="22" t="str">
        <f>IFERROR(INDEX(Table3[Site Address], MATCH(DC_SW153[[#This Row],[Facility Name]], Table3[Site Name], 0)), "")</f>
        <v/>
      </c>
      <c r="L10" s="22" t="str">
        <f>IFERROR(INDEX(Table3[Site X Coordinate], MATCH(DC_SW153[[#This Row],[Facility Name]], Table3[Site Name], 0)),"")</f>
        <v/>
      </c>
      <c r="M10" s="22" t="str">
        <f>IFERROR(INDEX(Table3[Site Y Coordinate], MATCH(DC_SW153[[#This Row],[Facility Name]], Table3[Site Name], 0)),"")</f>
        <v/>
      </c>
      <c r="N10" s="22" t="str">
        <f>IFERROR(INDEX(Table3[Owner/Manager], MATCH(DC_SW153[[#This Row],[Facility Name]], Table3[Site Name], 0)),"")</f>
        <v/>
      </c>
      <c r="O10" s="22"/>
      <c r="P10" s="22"/>
      <c r="Q10" s="22"/>
      <c r="R10" s="22"/>
      <c r="S10" s="22"/>
      <c r="T10" s="29"/>
      <c r="U10" s="22"/>
      <c r="V10" s="76"/>
      <c r="W10" s="33"/>
      <c r="X10" s="22"/>
      <c r="Y10" s="83"/>
      <c r="Z10" s="83"/>
      <c r="AA10" s="83"/>
      <c r="AB10" s="83"/>
      <c r="AC10" s="22"/>
      <c r="AD10" s="22"/>
      <c r="AE10" s="22"/>
      <c r="AF10" s="22"/>
      <c r="AG10" s="22"/>
      <c r="AH10" s="22"/>
      <c r="AI10" s="22"/>
      <c r="AJ10" s="22"/>
      <c r="AK10" s="22"/>
      <c r="AM10" s="22"/>
      <c r="AN10" s="22"/>
      <c r="AO10" s="64"/>
      <c r="AP10" s="64"/>
      <c r="AQ10" s="64"/>
      <c r="AR10" s="64" t="str">
        <f>IF(ISBLANK(DC_SW153[[#This Row],[Urban Acres]]), "", DC_SW153[[#This Row],[Urban Acres]]-DC_SW153[[#This Row],[Impervious Acres]]-DC_SW153[[#This Row],[Natural Acres]])</f>
        <v/>
      </c>
      <c r="AS10" s="64"/>
      <c r="AT10" s="64"/>
      <c r="AU10" s="64" t="str">
        <f>IF(ISBLANK(DC_SW153[[#This Row],[Natural Acres]]), "", DC_SW153[[#This Row],[Natural Acres]]*43560)</f>
        <v/>
      </c>
      <c r="AV10" s="64" t="str">
        <f>IFERROR(IF(ISBLANK(DC_SW153[[#This Row],[Compacted Acres]]), "", DC_SW153[[#This Row],[Compacted Acres]]*43560),"")</f>
        <v/>
      </c>
      <c r="AW10" s="64" t="str">
        <f>IF(ISBLANK(DC_SW153[[#This Row],[Impervious Acres]]), "", DC_SW153[[#This Row],[Impervious Acres]]*43560)</f>
        <v/>
      </c>
      <c r="AX10" s="64" t="str">
        <f>IF(ISBLANK(DC_SW153[[#This Row],[Urban Acres]]), "", DC_SW153[[#This Row],[Urban Acres]]*43560)</f>
        <v/>
      </c>
      <c r="AY10" s="67"/>
      <c r="AZ10" s="33"/>
      <c r="BA10" s="19"/>
      <c r="BB10" s="19"/>
      <c r="BC10" s="19"/>
      <c r="BD10" s="19"/>
      <c r="BE10" s="19"/>
      <c r="BF10" s="19"/>
      <c r="BG10" s="19"/>
      <c r="BH10" s="18"/>
      <c r="BI10" s="18"/>
      <c r="BJ10" s="18"/>
      <c r="BK10" s="22"/>
      <c r="BL10" s="18"/>
      <c r="BM10" s="72"/>
      <c r="BN10" s="22"/>
      <c r="BQ10" s="15"/>
    </row>
    <row r="11" spans="1:69" x14ac:dyDescent="0.25">
      <c r="C11" s="15"/>
      <c r="D11" s="15"/>
      <c r="E11" s="15"/>
      <c r="F11" s="33"/>
      <c r="G11" s="42"/>
      <c r="H11" s="37"/>
      <c r="I11" s="22" t="str">
        <f>IFERROR(INDEX(Table3[Site ID], MATCH(DC_SW153[[#This Row],[Facility Name]], Table3[Site Name], 0)), "")</f>
        <v/>
      </c>
      <c r="J11" s="22"/>
      <c r="K11" s="22" t="str">
        <f>IFERROR(INDEX(Table3[Site Address], MATCH(DC_SW153[[#This Row],[Facility Name]], Table3[Site Name], 0)), "")</f>
        <v/>
      </c>
      <c r="L11" s="22" t="str">
        <f>IFERROR(INDEX(Table3[Site X Coordinate], MATCH(DC_SW153[[#This Row],[Facility Name]], Table3[Site Name], 0)),"")</f>
        <v/>
      </c>
      <c r="M11" s="22" t="str">
        <f>IFERROR(INDEX(Table3[Site Y Coordinate], MATCH(DC_SW153[[#This Row],[Facility Name]], Table3[Site Name], 0)),"")</f>
        <v/>
      </c>
      <c r="N11" s="22" t="str">
        <f>IFERROR(INDEX(Table3[Owner/Manager], MATCH(DC_SW153[[#This Row],[Facility Name]], Table3[Site Name], 0)),"")</f>
        <v/>
      </c>
      <c r="O11" s="22"/>
      <c r="P11" s="22"/>
      <c r="Q11" s="22"/>
      <c r="R11" s="22"/>
      <c r="S11" s="22"/>
      <c r="T11" s="29"/>
      <c r="U11" s="22"/>
      <c r="V11" s="77"/>
      <c r="W11" s="33"/>
      <c r="X11" s="22"/>
      <c r="Y11" s="83"/>
      <c r="Z11" s="83"/>
      <c r="AA11" s="83"/>
      <c r="AB11" s="83"/>
      <c r="AC11" s="22"/>
      <c r="AD11" s="22"/>
      <c r="AE11" s="22"/>
      <c r="AF11" s="22"/>
      <c r="AG11" s="22"/>
      <c r="AH11" s="22"/>
      <c r="AI11" s="22"/>
      <c r="AJ11" s="22"/>
      <c r="AK11" s="22"/>
      <c r="AL11" s="17"/>
      <c r="AM11" s="22"/>
      <c r="AN11" s="22"/>
      <c r="AO11" s="64"/>
      <c r="AP11" s="64"/>
      <c r="AQ11" s="64"/>
      <c r="AR11" s="64" t="str">
        <f>IF(ISBLANK(DC_SW153[[#This Row],[Urban Acres]]), "", DC_SW153[[#This Row],[Urban Acres]]-DC_SW153[[#This Row],[Impervious Acres]]-DC_SW153[[#This Row],[Natural Acres]])</f>
        <v/>
      </c>
      <c r="AS11" s="64"/>
      <c r="AT11" s="64"/>
      <c r="AU11" s="64" t="str">
        <f>IF(ISBLANK(DC_SW153[[#This Row],[Natural Acres]]), "", DC_SW153[[#This Row],[Natural Acres]]*43560)</f>
        <v/>
      </c>
      <c r="AV11" s="64" t="str">
        <f>IFERROR(IF(ISBLANK(DC_SW153[[#This Row],[Compacted Acres]]), "", DC_SW153[[#This Row],[Compacted Acres]]*43560),"")</f>
        <v/>
      </c>
      <c r="AW11" s="64" t="str">
        <f>IF(ISBLANK(DC_SW153[[#This Row],[Impervious Acres]]), "", DC_SW153[[#This Row],[Impervious Acres]]*43560)</f>
        <v/>
      </c>
      <c r="AX11" s="64" t="str">
        <f>IF(ISBLANK(DC_SW153[[#This Row],[Urban Acres]]), "", DC_SW153[[#This Row],[Urban Acres]]*43560)</f>
        <v/>
      </c>
      <c r="AY11" s="67"/>
      <c r="AZ11" s="33"/>
      <c r="BA11" s="19"/>
      <c r="BB11" s="19"/>
      <c r="BC11" s="19"/>
      <c r="BD11" s="19"/>
      <c r="BE11" s="19"/>
      <c r="BF11" s="19"/>
      <c r="BG11" s="19"/>
      <c r="BH11" s="18"/>
      <c r="BI11" s="18"/>
      <c r="BJ11" s="18"/>
      <c r="BK11" s="22"/>
      <c r="BL11" s="18"/>
      <c r="BM11" s="72"/>
      <c r="BN11" s="22"/>
      <c r="BO11" s="17"/>
      <c r="BP11" s="17"/>
      <c r="BQ11" s="15"/>
    </row>
    <row r="12" spans="1:69" x14ac:dyDescent="0.25">
      <c r="C12" s="15"/>
      <c r="D12" s="15"/>
      <c r="E12" s="15"/>
      <c r="F12" s="33"/>
      <c r="G12" s="42"/>
      <c r="H12" s="37"/>
      <c r="I12" s="22" t="str">
        <f>IFERROR(INDEX(Table3[Site ID], MATCH(DC_SW153[[#This Row],[Facility Name]], Table3[Site Name], 0)), "")</f>
        <v/>
      </c>
      <c r="J12" s="22"/>
      <c r="K12" s="22" t="str">
        <f>IFERROR(INDEX(Table3[Site Address], MATCH(DC_SW153[[#This Row],[Facility Name]], Table3[Site Name], 0)), "")</f>
        <v/>
      </c>
      <c r="L12" s="22" t="str">
        <f>IFERROR(INDEX(Table3[Site X Coordinate], MATCH(DC_SW153[[#This Row],[Facility Name]], Table3[Site Name], 0)),"")</f>
        <v/>
      </c>
      <c r="M12" s="22" t="str">
        <f>IFERROR(INDEX(Table3[Site Y Coordinate], MATCH(DC_SW153[[#This Row],[Facility Name]], Table3[Site Name], 0)),"")</f>
        <v/>
      </c>
      <c r="N12" s="22" t="str">
        <f>IFERROR(INDEX(Table3[Owner/Manager], MATCH(DC_SW153[[#This Row],[Facility Name]], Table3[Site Name], 0)),"")</f>
        <v/>
      </c>
      <c r="O12" s="22"/>
      <c r="P12" s="22"/>
      <c r="Q12" s="22"/>
      <c r="R12" s="22"/>
      <c r="S12" s="22"/>
      <c r="T12" s="29"/>
      <c r="U12" s="22"/>
      <c r="V12" s="77"/>
      <c r="W12" s="33"/>
      <c r="X12" s="22"/>
      <c r="Y12" s="83"/>
      <c r="Z12" s="83"/>
      <c r="AA12" s="83"/>
      <c r="AB12" s="83"/>
      <c r="AC12" s="22"/>
      <c r="AD12" s="22"/>
      <c r="AE12" s="22"/>
      <c r="AF12" s="22"/>
      <c r="AG12" s="22"/>
      <c r="AH12" s="22"/>
      <c r="AI12" s="22"/>
      <c r="AJ12" s="22"/>
      <c r="AK12" s="22"/>
      <c r="AL12" s="17"/>
      <c r="AM12" s="22"/>
      <c r="AN12" s="22"/>
      <c r="AO12" s="64"/>
      <c r="AP12" s="64"/>
      <c r="AQ12" s="64"/>
      <c r="AR12" s="64" t="str">
        <f>IF(ISBLANK(DC_SW153[[#This Row],[Urban Acres]]), "", DC_SW153[[#This Row],[Urban Acres]]-DC_SW153[[#This Row],[Impervious Acres]]-DC_SW153[[#This Row],[Natural Acres]])</f>
        <v/>
      </c>
      <c r="AS12" s="64"/>
      <c r="AT12" s="64"/>
      <c r="AU12" s="64" t="str">
        <f>IF(ISBLANK(DC_SW153[[#This Row],[Natural Acres]]), "", DC_SW153[[#This Row],[Natural Acres]]*43560)</f>
        <v/>
      </c>
      <c r="AV12" s="64" t="str">
        <f>IFERROR(IF(ISBLANK(DC_SW153[[#This Row],[Compacted Acres]]), "", DC_SW153[[#This Row],[Compacted Acres]]*43560),"")</f>
        <v/>
      </c>
      <c r="AW12" s="64" t="str">
        <f>IF(ISBLANK(DC_SW153[[#This Row],[Impervious Acres]]), "", DC_SW153[[#This Row],[Impervious Acres]]*43560)</f>
        <v/>
      </c>
      <c r="AX12" s="64" t="str">
        <f>IF(ISBLANK(DC_SW153[[#This Row],[Urban Acres]]), "", DC_SW153[[#This Row],[Urban Acres]]*43560)</f>
        <v/>
      </c>
      <c r="AY12" s="67"/>
      <c r="AZ12" s="33"/>
      <c r="BA12" s="19"/>
      <c r="BB12" s="19"/>
      <c r="BC12" s="19"/>
      <c r="BD12" s="19"/>
      <c r="BE12" s="19"/>
      <c r="BF12" s="19"/>
      <c r="BG12" s="19"/>
      <c r="BH12" s="18"/>
      <c r="BI12" s="18"/>
      <c r="BJ12" s="18"/>
      <c r="BK12" s="22"/>
      <c r="BL12" s="18"/>
      <c r="BM12" s="72"/>
      <c r="BN12" s="22"/>
      <c r="BO12" s="17"/>
      <c r="BP12" s="17"/>
      <c r="BQ12" s="15"/>
    </row>
    <row r="13" spans="1:69" x14ac:dyDescent="0.25">
      <c r="C13" s="17"/>
      <c r="D13" s="17"/>
      <c r="E13" s="17"/>
      <c r="F13" s="16"/>
      <c r="G13" s="40"/>
      <c r="H13" s="20"/>
      <c r="I13" s="17" t="str">
        <f>IFERROR(INDEX(Table3[Site ID], MATCH(DC_SW153[[#This Row],[Facility Name]], Table3[Site Name], 0)), "")</f>
        <v/>
      </c>
      <c r="J13" s="17"/>
      <c r="K13" s="17" t="str">
        <f>IFERROR(INDEX(Table3[Site Address], MATCH(DC_SW153[[#This Row],[Facility Name]], Table3[Site Name], 0)), "")</f>
        <v/>
      </c>
      <c r="L13" s="17" t="str">
        <f>IFERROR(INDEX(Table3[Site X Coordinate], MATCH(DC_SW153[[#This Row],[Facility Name]], Table3[Site Name], 0)),"")</f>
        <v/>
      </c>
      <c r="M13" s="17" t="str">
        <f>IFERROR(INDEX(Table3[Site Y Coordinate], MATCH(DC_SW153[[#This Row],[Facility Name]], Table3[Site Name], 0)),"")</f>
        <v/>
      </c>
      <c r="N13" s="17" t="str">
        <f>IFERROR(INDEX(Table3[Owner/Manager], MATCH(DC_SW153[[#This Row],[Facility Name]], Table3[Site Name], 0)),"")</f>
        <v/>
      </c>
      <c r="O13" s="17"/>
      <c r="P13" s="17"/>
      <c r="Q13" s="17"/>
      <c r="R13" s="17"/>
      <c r="S13" s="17"/>
      <c r="T13" s="27"/>
      <c r="U13" s="17"/>
      <c r="V13" s="77"/>
      <c r="W13" s="18"/>
      <c r="X13" s="17"/>
      <c r="Y13" s="83"/>
      <c r="Z13" s="83"/>
      <c r="AA13" s="83"/>
      <c r="AB13" s="83"/>
      <c r="AC13" s="17"/>
      <c r="AD13" s="17"/>
      <c r="AE13" s="17"/>
      <c r="AF13" s="17"/>
      <c r="AG13" s="17"/>
      <c r="AH13" s="17"/>
      <c r="AI13" s="17"/>
      <c r="AJ13" s="17"/>
      <c r="AK13" s="17"/>
      <c r="AL13" s="17"/>
      <c r="AM13" s="17"/>
      <c r="AN13" s="17"/>
      <c r="AO13" s="62"/>
      <c r="AP13" s="62"/>
      <c r="AQ13" s="62"/>
      <c r="AR13" s="62" t="str">
        <f>IF(ISBLANK(DC_SW153[[#This Row],[Urban Acres]]), "", DC_SW153[[#This Row],[Urban Acres]]-DC_SW153[[#This Row],[Impervious Acres]]-DC_SW153[[#This Row],[Natural Acres]])</f>
        <v/>
      </c>
      <c r="AS13" s="62"/>
      <c r="AT13" s="62"/>
      <c r="AU13" s="62" t="str">
        <f>IF(ISBLANK(DC_SW153[[#This Row],[Natural Acres]]), "", DC_SW153[[#This Row],[Natural Acres]]*43560)</f>
        <v/>
      </c>
      <c r="AV13" s="62" t="str">
        <f>IFERROR(IF(ISBLANK(DC_SW153[[#This Row],[Compacted Acres]]), "", DC_SW153[[#This Row],[Compacted Acres]]*43560),"")</f>
        <v/>
      </c>
      <c r="AW13" s="62" t="str">
        <f>IF(ISBLANK(DC_SW153[[#This Row],[Impervious Acres]]), "", DC_SW153[[#This Row],[Impervious Acres]]*43560)</f>
        <v/>
      </c>
      <c r="AX13" s="62" t="str">
        <f>IF(ISBLANK(DC_SW153[[#This Row],[Urban Acres]]), "", DC_SW153[[#This Row],[Urban Acres]]*43560)</f>
        <v/>
      </c>
      <c r="AY13" s="62"/>
      <c r="AZ13" s="18"/>
      <c r="BA13" s="19"/>
      <c r="BB13" s="19"/>
      <c r="BC13" s="19"/>
      <c r="BD13" s="19"/>
      <c r="BE13" s="19"/>
      <c r="BF13" s="19"/>
      <c r="BG13" s="19"/>
      <c r="BH13" s="18"/>
      <c r="BI13" s="18"/>
      <c r="BJ13" s="18"/>
      <c r="BK13" s="17"/>
      <c r="BL13" s="18"/>
      <c r="BM13" s="72"/>
      <c r="BN13" s="17"/>
      <c r="BO13" s="17"/>
      <c r="BP13" s="17"/>
      <c r="BQ13" s="14"/>
    </row>
    <row r="14" spans="1:69" x14ac:dyDescent="0.25">
      <c r="C14" s="17"/>
      <c r="D14" s="17"/>
      <c r="E14" s="17"/>
      <c r="F14" s="18"/>
      <c r="G14" s="40"/>
      <c r="H14" s="20"/>
      <c r="I14" s="17" t="str">
        <f>IFERROR(INDEX(Table3[Site ID], MATCH(DC_SW153[[#This Row],[Facility Name]], Table3[Site Name], 0)), "")</f>
        <v/>
      </c>
      <c r="J14" s="17"/>
      <c r="K14" s="17" t="str">
        <f>IFERROR(INDEX(Table3[Site Address], MATCH(DC_SW153[[#This Row],[Facility Name]], Table3[Site Name], 0)), "")</f>
        <v/>
      </c>
      <c r="L14" s="17" t="str">
        <f>IFERROR(INDEX(Table3[Site X Coordinate], MATCH(DC_SW153[[#This Row],[Facility Name]], Table3[Site Name], 0)),"")</f>
        <v/>
      </c>
      <c r="M14" s="17" t="str">
        <f>IFERROR(INDEX(Table3[Site Y Coordinate], MATCH(DC_SW153[[#This Row],[Facility Name]], Table3[Site Name], 0)),"")</f>
        <v/>
      </c>
      <c r="N14" s="17" t="str">
        <f>IFERROR(INDEX(Table3[Owner/Manager], MATCH(DC_SW153[[#This Row],[Facility Name]], Table3[Site Name], 0)),"")</f>
        <v/>
      </c>
      <c r="O14" s="17"/>
      <c r="P14" s="17"/>
      <c r="Q14" s="17"/>
      <c r="R14" s="17"/>
      <c r="S14" s="17"/>
      <c r="T14" s="27"/>
      <c r="U14" s="17"/>
      <c r="V14" s="77"/>
      <c r="W14" s="18"/>
      <c r="X14" s="17"/>
      <c r="Y14" s="83"/>
      <c r="Z14" s="83"/>
      <c r="AA14" s="83"/>
      <c r="AB14" s="83"/>
      <c r="AC14" s="17"/>
      <c r="AD14" s="17"/>
      <c r="AE14" s="17"/>
      <c r="AF14" s="17"/>
      <c r="AG14" s="17"/>
      <c r="AH14" s="17"/>
      <c r="AI14" s="17"/>
      <c r="AJ14" s="17"/>
      <c r="AK14" s="17"/>
      <c r="AL14" s="17"/>
      <c r="AM14" s="17"/>
      <c r="AN14" s="17"/>
      <c r="AO14" s="62"/>
      <c r="AP14" s="62"/>
      <c r="AQ14" s="62"/>
      <c r="AR14" s="62" t="str">
        <f>IF(ISBLANK(DC_SW153[[#This Row],[Urban Acres]]), "", DC_SW153[[#This Row],[Urban Acres]]-DC_SW153[[#This Row],[Impervious Acres]]-DC_SW153[[#This Row],[Natural Acres]])</f>
        <v/>
      </c>
      <c r="AS14" s="62"/>
      <c r="AT14" s="62"/>
      <c r="AU14" s="62" t="str">
        <f>IF(ISBLANK(DC_SW153[[#This Row],[Natural Acres]]), "", DC_SW153[[#This Row],[Natural Acres]]*43560)</f>
        <v/>
      </c>
      <c r="AV14" s="62" t="str">
        <f>IFERROR(IF(ISBLANK(DC_SW153[[#This Row],[Compacted Acres]]), "", DC_SW153[[#This Row],[Compacted Acres]]*43560),"")</f>
        <v/>
      </c>
      <c r="AW14" s="62" t="str">
        <f>IF(ISBLANK(DC_SW153[[#This Row],[Impervious Acres]]), "", DC_SW153[[#This Row],[Impervious Acres]]*43560)</f>
        <v/>
      </c>
      <c r="AX14" s="62" t="str">
        <f>IF(ISBLANK(DC_SW153[[#This Row],[Urban Acres]]), "", DC_SW153[[#This Row],[Urban Acres]]*43560)</f>
        <v/>
      </c>
      <c r="AY14" s="62"/>
      <c r="AZ14" s="18"/>
      <c r="BA14" s="19"/>
      <c r="BB14" s="19"/>
      <c r="BC14" s="19"/>
      <c r="BD14" s="19"/>
      <c r="BE14" s="19"/>
      <c r="BF14" s="19"/>
      <c r="BG14" s="19"/>
      <c r="BH14" s="18"/>
      <c r="BI14" s="18"/>
      <c r="BJ14" s="18"/>
      <c r="BK14" s="17"/>
      <c r="BL14" s="18"/>
      <c r="BM14" s="72"/>
      <c r="BN14" s="17"/>
      <c r="BO14" s="17"/>
      <c r="BP14" s="17"/>
      <c r="BQ14" s="17"/>
    </row>
    <row r="15" spans="1:69" x14ac:dyDescent="0.25">
      <c r="C15" s="17"/>
      <c r="D15" s="17"/>
      <c r="E15" s="17"/>
      <c r="F15" s="18"/>
      <c r="G15" s="40"/>
      <c r="H15" s="20"/>
      <c r="I15" s="17" t="str">
        <f>IFERROR(INDEX(Table3[Site ID], MATCH(DC_SW153[[#This Row],[Facility Name]], Table3[Site Name], 0)), "")</f>
        <v/>
      </c>
      <c r="J15" s="17"/>
      <c r="K15" s="17" t="str">
        <f>IFERROR(INDEX(Table3[Site Address], MATCH(DC_SW153[[#This Row],[Facility Name]], Table3[Site Name], 0)), "")</f>
        <v/>
      </c>
      <c r="L15" s="17" t="str">
        <f>IFERROR(INDEX(Table3[Site X Coordinate], MATCH(DC_SW153[[#This Row],[Facility Name]], Table3[Site Name], 0)),"")</f>
        <v/>
      </c>
      <c r="M15" s="17" t="str">
        <f>IFERROR(INDEX(Table3[Site Y Coordinate], MATCH(DC_SW153[[#This Row],[Facility Name]], Table3[Site Name], 0)),"")</f>
        <v/>
      </c>
      <c r="N15" s="17" t="str">
        <f>IFERROR(INDEX(Table3[Owner/Manager], MATCH(DC_SW153[[#This Row],[Facility Name]], Table3[Site Name], 0)),"")</f>
        <v/>
      </c>
      <c r="O15" s="17"/>
      <c r="P15" s="17"/>
      <c r="Q15" s="17"/>
      <c r="R15" s="17"/>
      <c r="S15" s="17"/>
      <c r="T15" s="27"/>
      <c r="U15" s="17"/>
      <c r="V15" s="77"/>
      <c r="W15" s="18"/>
      <c r="X15" s="17"/>
      <c r="Y15" s="83"/>
      <c r="Z15" s="83"/>
      <c r="AA15" s="83"/>
      <c r="AB15" s="83"/>
      <c r="AC15" s="17"/>
      <c r="AD15" s="17"/>
      <c r="AE15" s="17"/>
      <c r="AF15" s="17"/>
      <c r="AG15" s="17"/>
      <c r="AH15" s="17"/>
      <c r="AI15" s="17"/>
      <c r="AJ15" s="17"/>
      <c r="AK15" s="17"/>
      <c r="AL15" s="17"/>
      <c r="AM15" s="17"/>
      <c r="AN15" s="17"/>
      <c r="AO15" s="62"/>
      <c r="AP15" s="62"/>
      <c r="AQ15" s="62"/>
      <c r="AR15" s="62" t="str">
        <f>IF(ISBLANK(DC_SW153[[#This Row],[Urban Acres]]), "", DC_SW153[[#This Row],[Urban Acres]]-DC_SW153[[#This Row],[Impervious Acres]]-DC_SW153[[#This Row],[Natural Acres]])</f>
        <v/>
      </c>
      <c r="AS15" s="62"/>
      <c r="AT15" s="62"/>
      <c r="AU15" s="62" t="str">
        <f>IF(ISBLANK(DC_SW153[[#This Row],[Natural Acres]]), "", DC_SW153[[#This Row],[Natural Acres]]*43560)</f>
        <v/>
      </c>
      <c r="AV15" s="62" t="str">
        <f>IFERROR(IF(ISBLANK(DC_SW153[[#This Row],[Compacted Acres]]), "", DC_SW153[[#This Row],[Compacted Acres]]*43560),"")</f>
        <v/>
      </c>
      <c r="AW15" s="62" t="str">
        <f>IF(ISBLANK(DC_SW153[[#This Row],[Impervious Acres]]), "", DC_SW153[[#This Row],[Impervious Acres]]*43560)</f>
        <v/>
      </c>
      <c r="AX15" s="62" t="str">
        <f>IF(ISBLANK(DC_SW153[[#This Row],[Urban Acres]]), "", DC_SW153[[#This Row],[Urban Acres]]*43560)</f>
        <v/>
      </c>
      <c r="AY15" s="62"/>
      <c r="AZ15" s="18"/>
      <c r="BA15" s="19"/>
      <c r="BB15" s="19"/>
      <c r="BC15" s="19"/>
      <c r="BD15" s="19"/>
      <c r="BE15" s="19"/>
      <c r="BF15" s="19"/>
      <c r="BG15" s="19"/>
      <c r="BH15" s="18"/>
      <c r="BI15" s="18"/>
      <c r="BJ15" s="18"/>
      <c r="BK15" s="17"/>
      <c r="BL15" s="18"/>
      <c r="BM15" s="72"/>
      <c r="BN15" s="17"/>
      <c r="BO15" s="17"/>
      <c r="BP15" s="17"/>
      <c r="BQ15" s="17"/>
    </row>
    <row r="16" spans="1:69" x14ac:dyDescent="0.25">
      <c r="C16" s="17"/>
      <c r="D16" s="17"/>
      <c r="E16" s="17"/>
      <c r="F16" s="18"/>
      <c r="G16" s="40"/>
      <c r="H16" s="20"/>
      <c r="I16" s="17" t="str">
        <f>IFERROR(INDEX(Table3[Site ID], MATCH(DC_SW153[[#This Row],[Facility Name]], Table3[Site Name], 0)), "")</f>
        <v/>
      </c>
      <c r="J16" s="17"/>
      <c r="K16" s="17" t="str">
        <f>IFERROR(INDEX(Table3[Site Address], MATCH(DC_SW153[[#This Row],[Facility Name]], Table3[Site Name], 0)), "")</f>
        <v/>
      </c>
      <c r="L16" s="17" t="str">
        <f>IFERROR(INDEX(Table3[Site X Coordinate], MATCH(DC_SW153[[#This Row],[Facility Name]], Table3[Site Name], 0)),"")</f>
        <v/>
      </c>
      <c r="M16" s="17" t="str">
        <f>IFERROR(INDEX(Table3[Site Y Coordinate], MATCH(DC_SW153[[#This Row],[Facility Name]], Table3[Site Name], 0)),"")</f>
        <v/>
      </c>
      <c r="N16" s="17" t="str">
        <f>IFERROR(INDEX(Table3[Owner/Manager], MATCH(DC_SW153[[#This Row],[Facility Name]], Table3[Site Name], 0)),"")</f>
        <v/>
      </c>
      <c r="O16" s="17"/>
      <c r="P16" s="17"/>
      <c r="Q16" s="17"/>
      <c r="R16" s="17"/>
      <c r="S16" s="17"/>
      <c r="T16" s="27"/>
      <c r="U16" s="17"/>
      <c r="V16" s="77"/>
      <c r="W16" s="18"/>
      <c r="X16" s="17"/>
      <c r="Y16" s="83"/>
      <c r="Z16" s="83"/>
      <c r="AA16" s="83"/>
      <c r="AB16" s="83"/>
      <c r="AC16" s="17"/>
      <c r="AD16" s="17"/>
      <c r="AE16" s="17"/>
      <c r="AF16" s="17"/>
      <c r="AG16" s="17"/>
      <c r="AH16" s="17"/>
      <c r="AI16" s="17"/>
      <c r="AJ16" s="17"/>
      <c r="AK16" s="17"/>
      <c r="AL16" s="17"/>
      <c r="AM16" s="17"/>
      <c r="AN16" s="17"/>
      <c r="AO16" s="62"/>
      <c r="AP16" s="62"/>
      <c r="AQ16" s="62"/>
      <c r="AR16" s="62" t="str">
        <f>IF(ISBLANK(DC_SW153[[#This Row],[Urban Acres]]), "", DC_SW153[[#This Row],[Urban Acres]]-DC_SW153[[#This Row],[Impervious Acres]]-DC_SW153[[#This Row],[Natural Acres]])</f>
        <v/>
      </c>
      <c r="AS16" s="62"/>
      <c r="AT16" s="62"/>
      <c r="AU16" s="62" t="str">
        <f>IF(ISBLANK(DC_SW153[[#This Row],[Natural Acres]]), "", DC_SW153[[#This Row],[Natural Acres]]*43560)</f>
        <v/>
      </c>
      <c r="AV16" s="62" t="str">
        <f>IFERROR(IF(ISBLANK(DC_SW153[[#This Row],[Compacted Acres]]), "", DC_SW153[[#This Row],[Compacted Acres]]*43560),"")</f>
        <v/>
      </c>
      <c r="AW16" s="62" t="str">
        <f>IF(ISBLANK(DC_SW153[[#This Row],[Impervious Acres]]), "", DC_SW153[[#This Row],[Impervious Acres]]*43560)</f>
        <v/>
      </c>
      <c r="AX16" s="62" t="str">
        <f>IF(ISBLANK(DC_SW153[[#This Row],[Urban Acres]]), "", DC_SW153[[#This Row],[Urban Acres]]*43560)</f>
        <v/>
      </c>
      <c r="AY16" s="62"/>
      <c r="AZ16" s="18"/>
      <c r="BA16" s="19"/>
      <c r="BB16" s="19"/>
      <c r="BC16" s="19"/>
      <c r="BD16" s="19"/>
      <c r="BE16" s="19"/>
      <c r="BF16" s="19"/>
      <c r="BG16" s="19"/>
      <c r="BH16" s="18"/>
      <c r="BI16" s="18"/>
      <c r="BJ16" s="18"/>
      <c r="BK16" s="17"/>
      <c r="BL16" s="18"/>
      <c r="BM16" s="72"/>
      <c r="BN16" s="17"/>
      <c r="BO16" s="17"/>
      <c r="BP16" s="17"/>
      <c r="BQ16" s="17"/>
    </row>
    <row r="17" spans="3:69" x14ac:dyDescent="0.25">
      <c r="C17" s="17"/>
      <c r="D17" s="17"/>
      <c r="E17" s="17"/>
      <c r="F17" s="18"/>
      <c r="G17" s="40"/>
      <c r="H17" s="20"/>
      <c r="I17" s="17" t="str">
        <f>IFERROR(INDEX(Table3[Site ID], MATCH(DC_SW153[[#This Row],[Facility Name]], Table3[Site Name], 0)), "")</f>
        <v/>
      </c>
      <c r="J17" s="17"/>
      <c r="K17" s="17" t="str">
        <f>IFERROR(INDEX(Table3[Site Address], MATCH(DC_SW153[[#This Row],[Facility Name]], Table3[Site Name], 0)), "")</f>
        <v/>
      </c>
      <c r="L17" s="17" t="str">
        <f>IFERROR(INDEX(Table3[Site X Coordinate], MATCH(DC_SW153[[#This Row],[Facility Name]], Table3[Site Name], 0)),"")</f>
        <v/>
      </c>
      <c r="M17" s="17" t="str">
        <f>IFERROR(INDEX(Table3[Site Y Coordinate], MATCH(DC_SW153[[#This Row],[Facility Name]], Table3[Site Name], 0)),"")</f>
        <v/>
      </c>
      <c r="N17" s="17" t="str">
        <f>IFERROR(INDEX(Table3[Owner/Manager], MATCH(DC_SW153[[#This Row],[Facility Name]], Table3[Site Name], 0)),"")</f>
        <v/>
      </c>
      <c r="O17" s="17"/>
      <c r="P17" s="17"/>
      <c r="Q17" s="17"/>
      <c r="R17" s="17"/>
      <c r="S17" s="17"/>
      <c r="T17" s="27"/>
      <c r="U17" s="17"/>
      <c r="V17" s="77"/>
      <c r="W17" s="18"/>
      <c r="X17" s="17"/>
      <c r="Y17" s="83"/>
      <c r="Z17" s="83"/>
      <c r="AA17" s="83"/>
      <c r="AB17" s="83"/>
      <c r="AC17" s="17"/>
      <c r="AD17" s="17"/>
      <c r="AE17" s="17"/>
      <c r="AF17" s="17"/>
      <c r="AG17" s="17"/>
      <c r="AH17" s="17"/>
      <c r="AI17" s="17"/>
      <c r="AJ17" s="17"/>
      <c r="AK17" s="17"/>
      <c r="AL17" s="17"/>
      <c r="AM17" s="17"/>
      <c r="AN17" s="17"/>
      <c r="AO17" s="62"/>
      <c r="AP17" s="62"/>
      <c r="AQ17" s="62"/>
      <c r="AR17" s="62" t="str">
        <f>IF(ISBLANK(DC_SW153[[#This Row],[Urban Acres]]), "", DC_SW153[[#This Row],[Urban Acres]]-DC_SW153[[#This Row],[Impervious Acres]]-DC_SW153[[#This Row],[Natural Acres]])</f>
        <v/>
      </c>
      <c r="AS17" s="62"/>
      <c r="AT17" s="62"/>
      <c r="AU17" s="62" t="str">
        <f>IF(ISBLANK(DC_SW153[[#This Row],[Natural Acres]]), "", DC_SW153[[#This Row],[Natural Acres]]*43560)</f>
        <v/>
      </c>
      <c r="AV17" s="62" t="str">
        <f>IFERROR(IF(ISBLANK(DC_SW153[[#This Row],[Compacted Acres]]), "", DC_SW153[[#This Row],[Compacted Acres]]*43560),"")</f>
        <v/>
      </c>
      <c r="AW17" s="62" t="str">
        <f>IF(ISBLANK(DC_SW153[[#This Row],[Impervious Acres]]), "", DC_SW153[[#This Row],[Impervious Acres]]*43560)</f>
        <v/>
      </c>
      <c r="AX17" s="62" t="str">
        <f>IF(ISBLANK(DC_SW153[[#This Row],[Urban Acres]]), "", DC_SW153[[#This Row],[Urban Acres]]*43560)</f>
        <v/>
      </c>
      <c r="AY17" s="62"/>
      <c r="AZ17" s="18"/>
      <c r="BA17" s="19"/>
      <c r="BB17" s="19"/>
      <c r="BC17" s="19"/>
      <c r="BD17" s="19"/>
      <c r="BE17" s="19"/>
      <c r="BF17" s="19"/>
      <c r="BG17" s="19"/>
      <c r="BH17" s="18"/>
      <c r="BI17" s="18"/>
      <c r="BJ17" s="18"/>
      <c r="BK17" s="17"/>
      <c r="BL17" s="18"/>
      <c r="BM17" s="72"/>
      <c r="BN17" s="17"/>
      <c r="BO17" s="17"/>
      <c r="BP17" s="17"/>
      <c r="BQ17" s="17"/>
    </row>
    <row r="18" spans="3:69" x14ac:dyDescent="0.25">
      <c r="C18" s="17"/>
      <c r="D18" s="17"/>
      <c r="E18" s="17"/>
      <c r="F18" s="18"/>
      <c r="G18" s="40"/>
      <c r="H18" s="20"/>
      <c r="I18" s="17" t="str">
        <f>IFERROR(INDEX(Table3[Site ID], MATCH(DC_SW153[[#This Row],[Facility Name]], Table3[Site Name], 0)), "")</f>
        <v/>
      </c>
      <c r="J18" s="17"/>
      <c r="K18" s="17" t="str">
        <f>IFERROR(INDEX(Table3[Site Address], MATCH(DC_SW153[[#This Row],[Facility Name]], Table3[Site Name], 0)), "")</f>
        <v/>
      </c>
      <c r="L18" s="17" t="str">
        <f>IFERROR(INDEX(Table3[Site X Coordinate], MATCH(DC_SW153[[#This Row],[Facility Name]], Table3[Site Name], 0)),"")</f>
        <v/>
      </c>
      <c r="M18" s="17" t="str">
        <f>IFERROR(INDEX(Table3[Site Y Coordinate], MATCH(DC_SW153[[#This Row],[Facility Name]], Table3[Site Name], 0)),"")</f>
        <v/>
      </c>
      <c r="N18" s="17" t="str">
        <f>IFERROR(INDEX(Table3[Owner/Manager], MATCH(DC_SW153[[#This Row],[Facility Name]], Table3[Site Name], 0)),"")</f>
        <v/>
      </c>
      <c r="O18" s="17"/>
      <c r="P18" s="17"/>
      <c r="Q18" s="17"/>
      <c r="R18" s="17"/>
      <c r="S18" s="17"/>
      <c r="T18" s="27"/>
      <c r="U18" s="17"/>
      <c r="V18" s="77"/>
      <c r="W18" s="18"/>
      <c r="X18" s="17"/>
      <c r="Y18" s="83"/>
      <c r="Z18" s="83"/>
      <c r="AA18" s="83"/>
      <c r="AB18" s="83"/>
      <c r="AC18" s="17"/>
      <c r="AD18" s="17"/>
      <c r="AE18" s="17"/>
      <c r="AF18" s="17"/>
      <c r="AG18" s="17"/>
      <c r="AH18" s="17"/>
      <c r="AI18" s="17"/>
      <c r="AJ18" s="17"/>
      <c r="AK18" s="17"/>
      <c r="AL18" s="17"/>
      <c r="AM18" s="17"/>
      <c r="AN18" s="17"/>
      <c r="AO18" s="62"/>
      <c r="AP18" s="62"/>
      <c r="AQ18" s="62"/>
      <c r="AR18" s="62" t="str">
        <f>IF(ISBLANK(DC_SW153[[#This Row],[Urban Acres]]), "", DC_SW153[[#This Row],[Urban Acres]]-DC_SW153[[#This Row],[Impervious Acres]]-DC_SW153[[#This Row],[Natural Acres]])</f>
        <v/>
      </c>
      <c r="AS18" s="62"/>
      <c r="AT18" s="62"/>
      <c r="AU18" s="62" t="str">
        <f>IF(ISBLANK(DC_SW153[[#This Row],[Natural Acres]]), "", DC_SW153[[#This Row],[Natural Acres]]*43560)</f>
        <v/>
      </c>
      <c r="AV18" s="62" t="str">
        <f>IFERROR(IF(ISBLANK(DC_SW153[[#This Row],[Compacted Acres]]), "", DC_SW153[[#This Row],[Compacted Acres]]*43560),"")</f>
        <v/>
      </c>
      <c r="AW18" s="62" t="str">
        <f>IF(ISBLANK(DC_SW153[[#This Row],[Impervious Acres]]), "", DC_SW153[[#This Row],[Impervious Acres]]*43560)</f>
        <v/>
      </c>
      <c r="AX18" s="62" t="str">
        <f>IF(ISBLANK(DC_SW153[[#This Row],[Urban Acres]]), "", DC_SW153[[#This Row],[Urban Acres]]*43560)</f>
        <v/>
      </c>
      <c r="AY18" s="62"/>
      <c r="AZ18" s="18"/>
      <c r="BA18" s="19"/>
      <c r="BB18" s="19"/>
      <c r="BC18" s="19"/>
      <c r="BD18" s="19"/>
      <c r="BE18" s="19"/>
      <c r="BF18" s="19"/>
      <c r="BG18" s="19"/>
      <c r="BH18" s="18"/>
      <c r="BI18" s="18"/>
      <c r="BJ18" s="18"/>
      <c r="BK18" s="17"/>
      <c r="BL18" s="18"/>
      <c r="BM18" s="72"/>
      <c r="BN18" s="17"/>
      <c r="BO18" s="17"/>
      <c r="BP18" s="17"/>
      <c r="BQ18" s="17"/>
    </row>
    <row r="19" spans="3:69" x14ac:dyDescent="0.25">
      <c r="C19" s="17"/>
      <c r="D19" s="17"/>
      <c r="E19" s="17"/>
      <c r="F19" s="18"/>
      <c r="G19" s="40"/>
      <c r="H19" s="20"/>
      <c r="I19" s="17" t="str">
        <f>IFERROR(INDEX(Table3[Site ID], MATCH(DC_SW153[[#This Row],[Facility Name]], Table3[Site Name], 0)), "")</f>
        <v/>
      </c>
      <c r="J19" s="17"/>
      <c r="K19" s="17" t="str">
        <f>IFERROR(INDEX(Table3[Site Address], MATCH(DC_SW153[[#This Row],[Facility Name]], Table3[Site Name], 0)), "")</f>
        <v/>
      </c>
      <c r="L19" s="17" t="str">
        <f>IFERROR(INDEX(Table3[Site X Coordinate], MATCH(DC_SW153[[#This Row],[Facility Name]], Table3[Site Name], 0)),"")</f>
        <v/>
      </c>
      <c r="M19" s="17" t="str">
        <f>IFERROR(INDEX(Table3[Site Y Coordinate], MATCH(DC_SW153[[#This Row],[Facility Name]], Table3[Site Name], 0)),"")</f>
        <v/>
      </c>
      <c r="N19" s="17" t="str">
        <f>IFERROR(INDEX(Table3[Owner/Manager], MATCH(DC_SW153[[#This Row],[Facility Name]], Table3[Site Name], 0)),"")</f>
        <v/>
      </c>
      <c r="O19" s="17"/>
      <c r="P19" s="17"/>
      <c r="Q19" s="17"/>
      <c r="R19" s="17"/>
      <c r="S19" s="17"/>
      <c r="T19" s="27"/>
      <c r="U19" s="17"/>
      <c r="V19" s="77"/>
      <c r="W19" s="18"/>
      <c r="X19" s="17"/>
      <c r="Y19" s="83"/>
      <c r="Z19" s="83"/>
      <c r="AA19" s="83"/>
      <c r="AB19" s="83"/>
      <c r="AC19" s="17"/>
      <c r="AD19" s="17"/>
      <c r="AE19" s="17"/>
      <c r="AF19" s="17"/>
      <c r="AG19" s="17"/>
      <c r="AH19" s="17"/>
      <c r="AI19" s="17"/>
      <c r="AJ19" s="17"/>
      <c r="AK19" s="17"/>
      <c r="AL19" s="17"/>
      <c r="AM19" s="17"/>
      <c r="AN19" s="17"/>
      <c r="AO19" s="62"/>
      <c r="AP19" s="62"/>
      <c r="AQ19" s="62"/>
      <c r="AR19" s="62" t="str">
        <f>IF(ISBLANK(DC_SW153[[#This Row],[Urban Acres]]), "", DC_SW153[[#This Row],[Urban Acres]]-DC_SW153[[#This Row],[Impervious Acres]]-DC_SW153[[#This Row],[Natural Acres]])</f>
        <v/>
      </c>
      <c r="AS19" s="62"/>
      <c r="AT19" s="62"/>
      <c r="AU19" s="62" t="str">
        <f>IF(ISBLANK(DC_SW153[[#This Row],[Natural Acres]]), "", DC_SW153[[#This Row],[Natural Acres]]*43560)</f>
        <v/>
      </c>
      <c r="AV19" s="62" t="str">
        <f>IFERROR(IF(ISBLANK(DC_SW153[[#This Row],[Compacted Acres]]), "", DC_SW153[[#This Row],[Compacted Acres]]*43560),"")</f>
        <v/>
      </c>
      <c r="AW19" s="62" t="str">
        <f>IF(ISBLANK(DC_SW153[[#This Row],[Impervious Acres]]), "", DC_SW153[[#This Row],[Impervious Acres]]*43560)</f>
        <v/>
      </c>
      <c r="AX19" s="62" t="str">
        <f>IF(ISBLANK(DC_SW153[[#This Row],[Urban Acres]]), "", DC_SW153[[#This Row],[Urban Acres]]*43560)</f>
        <v/>
      </c>
      <c r="AY19" s="62"/>
      <c r="AZ19" s="18"/>
      <c r="BA19" s="19"/>
      <c r="BB19" s="19"/>
      <c r="BC19" s="19"/>
      <c r="BD19" s="19"/>
      <c r="BE19" s="19"/>
      <c r="BF19" s="19"/>
      <c r="BG19" s="19"/>
      <c r="BH19" s="18"/>
      <c r="BI19" s="18"/>
      <c r="BJ19" s="18"/>
      <c r="BK19" s="17"/>
      <c r="BL19" s="18"/>
      <c r="BM19" s="72"/>
      <c r="BN19" s="17"/>
      <c r="BO19" s="17"/>
      <c r="BP19" s="17"/>
      <c r="BQ19" s="17"/>
    </row>
    <row r="20" spans="3:69" x14ac:dyDescent="0.25">
      <c r="C20" s="15"/>
      <c r="D20" s="15"/>
      <c r="E20" s="15"/>
      <c r="F20" s="33"/>
      <c r="G20" s="42"/>
      <c r="H20" s="37"/>
      <c r="I20" s="22" t="str">
        <f>IFERROR(INDEX(Table3[Site ID], MATCH(DC_SW153[[#This Row],[Facility Name]], Table3[Site Name], 0)), "")</f>
        <v/>
      </c>
      <c r="J20" s="22"/>
      <c r="K20" s="22" t="str">
        <f>IFERROR(INDEX(Table3[Site Address], MATCH(DC_SW153[[#This Row],[Facility Name]], Table3[Site Name], 0)), "")</f>
        <v/>
      </c>
      <c r="L20" s="22" t="str">
        <f>IFERROR(INDEX(Table3[Site X Coordinate], MATCH(DC_SW153[[#This Row],[Facility Name]], Table3[Site Name], 0)),"")</f>
        <v/>
      </c>
      <c r="M20" s="22" t="str">
        <f>IFERROR(INDEX(Table3[Site Y Coordinate], MATCH(DC_SW153[[#This Row],[Facility Name]], Table3[Site Name], 0)),"")</f>
        <v/>
      </c>
      <c r="N20" s="22" t="str">
        <f>IFERROR(INDEX(Table3[Owner/Manager], MATCH(DC_SW153[[#This Row],[Facility Name]], Table3[Site Name], 0)),"")</f>
        <v/>
      </c>
      <c r="O20" s="22"/>
      <c r="P20" s="22"/>
      <c r="Q20" s="22"/>
      <c r="R20" s="22"/>
      <c r="S20" s="22"/>
      <c r="T20" s="29"/>
      <c r="U20" s="22"/>
      <c r="V20" s="77"/>
      <c r="W20" s="33"/>
      <c r="X20" s="22"/>
      <c r="Y20" s="83"/>
      <c r="Z20" s="83"/>
      <c r="AA20" s="83"/>
      <c r="AB20" s="83"/>
      <c r="AC20" s="22"/>
      <c r="AD20" s="22"/>
      <c r="AE20" s="22"/>
      <c r="AF20" s="22"/>
      <c r="AG20" s="22"/>
      <c r="AH20" s="22"/>
      <c r="AI20" s="22"/>
      <c r="AJ20" s="22"/>
      <c r="AK20" s="22"/>
      <c r="AL20" s="17"/>
      <c r="AM20" s="22"/>
      <c r="AN20" s="22"/>
      <c r="AO20" s="64"/>
      <c r="AP20" s="64"/>
      <c r="AQ20" s="64"/>
      <c r="AR20" s="64" t="str">
        <f>IF(ISBLANK(DC_SW153[[#This Row],[Urban Acres]]), "", DC_SW153[[#This Row],[Urban Acres]]-DC_SW153[[#This Row],[Impervious Acres]]-DC_SW153[[#This Row],[Natural Acres]])</f>
        <v/>
      </c>
      <c r="AS20" s="64"/>
      <c r="AT20" s="64"/>
      <c r="AU20" s="64" t="str">
        <f>IF(ISBLANK(DC_SW153[[#This Row],[Natural Acres]]), "", DC_SW153[[#This Row],[Natural Acres]]*43560)</f>
        <v/>
      </c>
      <c r="AV20" s="64" t="str">
        <f>IFERROR(IF(ISBLANK(DC_SW153[[#This Row],[Compacted Acres]]), "", DC_SW153[[#This Row],[Compacted Acres]]*43560),"")</f>
        <v/>
      </c>
      <c r="AW20" s="64" t="str">
        <f>IF(ISBLANK(DC_SW153[[#This Row],[Impervious Acres]]), "", DC_SW153[[#This Row],[Impervious Acres]]*43560)</f>
        <v/>
      </c>
      <c r="AX20" s="64" t="str">
        <f>IF(ISBLANK(DC_SW153[[#This Row],[Urban Acres]]), "", DC_SW153[[#This Row],[Urban Acres]]*43560)</f>
        <v/>
      </c>
      <c r="AY20" s="67"/>
      <c r="AZ20" s="33"/>
      <c r="BA20" s="19"/>
      <c r="BB20" s="19"/>
      <c r="BC20" s="19"/>
      <c r="BD20" s="19"/>
      <c r="BE20" s="19"/>
      <c r="BF20" s="19"/>
      <c r="BG20" s="19"/>
      <c r="BH20" s="18"/>
      <c r="BI20" s="18"/>
      <c r="BJ20" s="18"/>
      <c r="BK20" s="22"/>
      <c r="BL20" s="18"/>
      <c r="BM20" s="72"/>
      <c r="BN20" s="22"/>
      <c r="BO20" s="17"/>
      <c r="BP20" s="17"/>
      <c r="BQ20" s="15"/>
    </row>
    <row r="21" spans="3:69" x14ac:dyDescent="0.25">
      <c r="C21" s="17"/>
      <c r="D21" s="17"/>
      <c r="E21" s="17"/>
      <c r="F21" s="18"/>
      <c r="G21" s="40"/>
      <c r="H21" s="20"/>
      <c r="I21" s="17" t="str">
        <f>IFERROR(INDEX(Table3[Site ID], MATCH(DC_SW153[[#This Row],[Facility Name]], Table3[Site Name], 0)), "")</f>
        <v/>
      </c>
      <c r="J21" s="17"/>
      <c r="K21" s="17" t="str">
        <f>IFERROR(INDEX(Table3[Site Address], MATCH(DC_SW153[[#This Row],[Facility Name]], Table3[Site Name], 0)), "")</f>
        <v/>
      </c>
      <c r="L21" s="17" t="str">
        <f>IFERROR(INDEX(Table3[Site X Coordinate], MATCH(DC_SW153[[#This Row],[Facility Name]], Table3[Site Name], 0)),"")</f>
        <v/>
      </c>
      <c r="M21" s="17" t="str">
        <f>IFERROR(INDEX(Table3[Site Y Coordinate], MATCH(DC_SW153[[#This Row],[Facility Name]], Table3[Site Name], 0)),"")</f>
        <v/>
      </c>
      <c r="N21" s="17" t="str">
        <f>IFERROR(INDEX(Table3[Owner/Manager], MATCH(DC_SW153[[#This Row],[Facility Name]], Table3[Site Name], 0)),"")</f>
        <v/>
      </c>
      <c r="O21" s="17"/>
      <c r="P21" s="17"/>
      <c r="Q21" s="17"/>
      <c r="R21" s="17"/>
      <c r="S21" s="17"/>
      <c r="T21" s="27"/>
      <c r="U21" s="17"/>
      <c r="V21" s="77"/>
      <c r="W21" s="18"/>
      <c r="X21" s="17"/>
      <c r="Y21" s="83"/>
      <c r="Z21" s="83"/>
      <c r="AA21" s="83"/>
      <c r="AB21" s="83"/>
      <c r="AC21" s="17"/>
      <c r="AD21" s="17"/>
      <c r="AE21" s="17"/>
      <c r="AF21" s="17"/>
      <c r="AG21" s="17"/>
      <c r="AH21" s="17"/>
      <c r="AI21" s="17"/>
      <c r="AJ21" s="17"/>
      <c r="AK21" s="17"/>
      <c r="AL21" s="17"/>
      <c r="AM21" s="17"/>
      <c r="AN21" s="17"/>
      <c r="AO21" s="62"/>
      <c r="AP21" s="62"/>
      <c r="AQ21" s="62"/>
      <c r="AR21" s="62" t="str">
        <f>IF(ISBLANK(DC_SW153[[#This Row],[Urban Acres]]), "", DC_SW153[[#This Row],[Urban Acres]]-DC_SW153[[#This Row],[Impervious Acres]]-DC_SW153[[#This Row],[Natural Acres]])</f>
        <v/>
      </c>
      <c r="AS21" s="62"/>
      <c r="AT21" s="62"/>
      <c r="AU21" s="62" t="str">
        <f>IF(ISBLANK(DC_SW153[[#This Row],[Natural Acres]]), "", DC_SW153[[#This Row],[Natural Acres]]*43560)</f>
        <v/>
      </c>
      <c r="AV21" s="62" t="str">
        <f>IFERROR(IF(ISBLANK(DC_SW153[[#This Row],[Compacted Acres]]), "", DC_SW153[[#This Row],[Compacted Acres]]*43560),"")</f>
        <v/>
      </c>
      <c r="AW21" s="62" t="str">
        <f>IF(ISBLANK(DC_SW153[[#This Row],[Impervious Acres]]), "", DC_SW153[[#This Row],[Impervious Acres]]*43560)</f>
        <v/>
      </c>
      <c r="AX21" s="62" t="str">
        <f>IF(ISBLANK(DC_SW153[[#This Row],[Urban Acres]]), "", DC_SW153[[#This Row],[Urban Acres]]*43560)</f>
        <v/>
      </c>
      <c r="AY21" s="62"/>
      <c r="AZ21" s="18"/>
      <c r="BA21" s="19"/>
      <c r="BB21" s="19"/>
      <c r="BC21" s="19"/>
      <c r="BD21" s="19"/>
      <c r="BE21" s="19"/>
      <c r="BF21" s="19"/>
      <c r="BG21" s="19"/>
      <c r="BH21" s="18"/>
      <c r="BI21" s="18"/>
      <c r="BJ21" s="18"/>
      <c r="BK21" s="17"/>
      <c r="BL21" s="18"/>
      <c r="BM21" s="72"/>
      <c r="BN21" s="17"/>
      <c r="BO21" s="17"/>
      <c r="BP21" s="17"/>
      <c r="BQ21" s="17"/>
    </row>
    <row r="22" spans="3:69" x14ac:dyDescent="0.25">
      <c r="C22" s="15"/>
      <c r="D22" s="15"/>
      <c r="E22" s="15"/>
      <c r="F22" s="33"/>
      <c r="G22" s="42"/>
      <c r="H22" s="37"/>
      <c r="I22" s="22" t="str">
        <f>IFERROR(INDEX(Table3[Site ID], MATCH(DC_SW153[[#This Row],[Facility Name]], Table3[Site Name], 0)), "")</f>
        <v/>
      </c>
      <c r="J22" s="22"/>
      <c r="K22" s="22" t="str">
        <f>IFERROR(INDEX(Table3[Site Address], MATCH(DC_SW153[[#This Row],[Facility Name]], Table3[Site Name], 0)), "")</f>
        <v/>
      </c>
      <c r="L22" s="22" t="str">
        <f>IFERROR(INDEX(Table3[Site X Coordinate], MATCH(DC_SW153[[#This Row],[Facility Name]], Table3[Site Name], 0)),"")</f>
        <v/>
      </c>
      <c r="M22" s="22" t="str">
        <f>IFERROR(INDEX(Table3[Site Y Coordinate], MATCH(DC_SW153[[#This Row],[Facility Name]], Table3[Site Name], 0)),"")</f>
        <v/>
      </c>
      <c r="N22" s="22" t="str">
        <f>IFERROR(INDEX(Table3[Owner/Manager], MATCH(DC_SW153[[#This Row],[Facility Name]], Table3[Site Name], 0)),"")</f>
        <v/>
      </c>
      <c r="O22" s="22"/>
      <c r="P22" s="22"/>
      <c r="Q22" s="22"/>
      <c r="R22" s="22"/>
      <c r="S22" s="22"/>
      <c r="T22" s="29"/>
      <c r="U22" s="22"/>
      <c r="V22" s="77"/>
      <c r="W22" s="33"/>
      <c r="X22" s="22"/>
      <c r="Y22" s="83"/>
      <c r="Z22" s="83"/>
      <c r="AA22" s="83"/>
      <c r="AB22" s="83"/>
      <c r="AC22" s="22"/>
      <c r="AD22" s="22"/>
      <c r="AE22" s="22"/>
      <c r="AF22" s="22"/>
      <c r="AG22" s="22"/>
      <c r="AH22" s="22"/>
      <c r="AI22" s="22"/>
      <c r="AJ22" s="22"/>
      <c r="AK22" s="22"/>
      <c r="AL22" s="17"/>
      <c r="AM22" s="22"/>
      <c r="AN22" s="22"/>
      <c r="AO22" s="64"/>
      <c r="AP22" s="64"/>
      <c r="AQ22" s="64"/>
      <c r="AR22" s="64" t="str">
        <f>IF(ISBLANK(DC_SW153[[#This Row],[Urban Acres]]), "", DC_SW153[[#This Row],[Urban Acres]]-DC_SW153[[#This Row],[Impervious Acres]]-DC_SW153[[#This Row],[Natural Acres]])</f>
        <v/>
      </c>
      <c r="AS22" s="64"/>
      <c r="AT22" s="64"/>
      <c r="AU22" s="64" t="str">
        <f>IF(ISBLANK(DC_SW153[[#This Row],[Natural Acres]]), "", DC_SW153[[#This Row],[Natural Acres]]*43560)</f>
        <v/>
      </c>
      <c r="AV22" s="64" t="str">
        <f>IFERROR(IF(ISBLANK(DC_SW153[[#This Row],[Compacted Acres]]), "", DC_SW153[[#This Row],[Compacted Acres]]*43560),"")</f>
        <v/>
      </c>
      <c r="AW22" s="64" t="str">
        <f>IF(ISBLANK(DC_SW153[[#This Row],[Impervious Acres]]), "", DC_SW153[[#This Row],[Impervious Acres]]*43560)</f>
        <v/>
      </c>
      <c r="AX22" s="64" t="str">
        <f>IF(ISBLANK(DC_SW153[[#This Row],[Urban Acres]]), "", DC_SW153[[#This Row],[Urban Acres]]*43560)</f>
        <v/>
      </c>
      <c r="AY22" s="67"/>
      <c r="AZ22" s="33"/>
      <c r="BA22" s="19"/>
      <c r="BB22" s="19"/>
      <c r="BC22" s="19"/>
      <c r="BD22" s="19"/>
      <c r="BE22" s="19"/>
      <c r="BF22" s="19"/>
      <c r="BG22" s="19"/>
      <c r="BH22" s="18"/>
      <c r="BI22" s="18"/>
      <c r="BJ22" s="18"/>
      <c r="BK22" s="22"/>
      <c r="BL22" s="18"/>
      <c r="BM22" s="72"/>
      <c r="BN22" s="22"/>
      <c r="BO22" s="17"/>
      <c r="BP22" s="17"/>
      <c r="BQ22" s="15"/>
    </row>
    <row r="23" spans="3:69" x14ac:dyDescent="0.25">
      <c r="C23" s="15"/>
      <c r="D23" s="15"/>
      <c r="E23" s="15"/>
      <c r="F23" s="33"/>
      <c r="G23" s="42"/>
      <c r="H23" s="37"/>
      <c r="I23" s="22" t="str">
        <f>IFERROR(INDEX(Table3[Site ID], MATCH(DC_SW153[[#This Row],[Facility Name]], Table3[Site Name], 0)), "")</f>
        <v/>
      </c>
      <c r="J23" s="22"/>
      <c r="K23" s="22" t="str">
        <f>IFERROR(INDEX(Table3[Site Address], MATCH(DC_SW153[[#This Row],[Facility Name]], Table3[Site Name], 0)), "")</f>
        <v/>
      </c>
      <c r="L23" s="22" t="str">
        <f>IFERROR(INDEX(Table3[Site X Coordinate], MATCH(DC_SW153[[#This Row],[Facility Name]], Table3[Site Name], 0)),"")</f>
        <v/>
      </c>
      <c r="M23" s="22" t="str">
        <f>IFERROR(INDEX(Table3[Site Y Coordinate], MATCH(DC_SW153[[#This Row],[Facility Name]], Table3[Site Name], 0)),"")</f>
        <v/>
      </c>
      <c r="N23" s="22" t="str">
        <f>IFERROR(INDEX(Table3[Owner/Manager], MATCH(DC_SW153[[#This Row],[Facility Name]], Table3[Site Name], 0)),"")</f>
        <v/>
      </c>
      <c r="O23" s="22"/>
      <c r="P23" s="22"/>
      <c r="Q23" s="22"/>
      <c r="R23" s="22"/>
      <c r="S23" s="22"/>
      <c r="T23" s="29"/>
      <c r="U23" s="22"/>
      <c r="V23" s="77"/>
      <c r="W23" s="33"/>
      <c r="X23" s="22"/>
      <c r="Y23" s="83"/>
      <c r="Z23" s="83"/>
      <c r="AA23" s="83"/>
      <c r="AB23" s="83"/>
      <c r="AC23" s="22"/>
      <c r="AD23" s="22"/>
      <c r="AE23" s="22"/>
      <c r="AF23" s="22"/>
      <c r="AG23" s="22"/>
      <c r="AH23" s="22"/>
      <c r="AI23" s="22"/>
      <c r="AJ23" s="22"/>
      <c r="AK23" s="22"/>
      <c r="AL23" s="17"/>
      <c r="AM23" s="22"/>
      <c r="AN23" s="22"/>
      <c r="AO23" s="64"/>
      <c r="AP23" s="64"/>
      <c r="AQ23" s="64"/>
      <c r="AR23" s="64" t="str">
        <f>IF(ISBLANK(DC_SW153[[#This Row],[Urban Acres]]), "", DC_SW153[[#This Row],[Urban Acres]]-DC_SW153[[#This Row],[Impervious Acres]]-DC_SW153[[#This Row],[Natural Acres]])</f>
        <v/>
      </c>
      <c r="AS23" s="64"/>
      <c r="AT23" s="64"/>
      <c r="AU23" s="64" t="str">
        <f>IF(ISBLANK(DC_SW153[[#This Row],[Natural Acres]]), "", DC_SW153[[#This Row],[Natural Acres]]*43560)</f>
        <v/>
      </c>
      <c r="AV23" s="64" t="str">
        <f>IFERROR(IF(ISBLANK(DC_SW153[[#This Row],[Compacted Acres]]), "", DC_SW153[[#This Row],[Compacted Acres]]*43560),"")</f>
        <v/>
      </c>
      <c r="AW23" s="64" t="str">
        <f>IF(ISBLANK(DC_SW153[[#This Row],[Impervious Acres]]), "", DC_SW153[[#This Row],[Impervious Acres]]*43560)</f>
        <v/>
      </c>
      <c r="AX23" s="64" t="str">
        <f>IF(ISBLANK(DC_SW153[[#This Row],[Urban Acres]]), "", DC_SW153[[#This Row],[Urban Acres]]*43560)</f>
        <v/>
      </c>
      <c r="AY23" s="67"/>
      <c r="AZ23" s="33"/>
      <c r="BA23" s="19"/>
      <c r="BB23" s="19"/>
      <c r="BC23" s="19"/>
      <c r="BD23" s="19"/>
      <c r="BE23" s="19"/>
      <c r="BF23" s="19"/>
      <c r="BG23" s="19"/>
      <c r="BH23" s="18"/>
      <c r="BI23" s="18"/>
      <c r="BJ23" s="18"/>
      <c r="BK23" s="22"/>
      <c r="BL23" s="18"/>
      <c r="BM23" s="72"/>
      <c r="BN23" s="22"/>
      <c r="BO23" s="17"/>
      <c r="BP23" s="17"/>
      <c r="BQ23" s="15"/>
    </row>
    <row r="24" spans="3:69" x14ac:dyDescent="0.25">
      <c r="C24" s="15"/>
      <c r="D24" s="15"/>
      <c r="E24" s="15"/>
      <c r="F24" s="33"/>
      <c r="G24" s="42"/>
      <c r="H24" s="37"/>
      <c r="I24" s="22" t="str">
        <f>IFERROR(INDEX(Table3[Site ID], MATCH(DC_SW153[[#This Row],[Facility Name]], Table3[Site Name], 0)), "")</f>
        <v/>
      </c>
      <c r="J24" s="22"/>
      <c r="K24" s="22" t="str">
        <f>IFERROR(INDEX(Table3[Site Address], MATCH(DC_SW153[[#This Row],[Facility Name]], Table3[Site Name], 0)), "")</f>
        <v/>
      </c>
      <c r="L24" s="22" t="str">
        <f>IFERROR(INDEX(Table3[Site X Coordinate], MATCH(DC_SW153[[#This Row],[Facility Name]], Table3[Site Name], 0)),"")</f>
        <v/>
      </c>
      <c r="M24" s="22" t="str">
        <f>IFERROR(INDEX(Table3[Site Y Coordinate], MATCH(DC_SW153[[#This Row],[Facility Name]], Table3[Site Name], 0)),"")</f>
        <v/>
      </c>
      <c r="N24" s="22" t="str">
        <f>IFERROR(INDEX(Table3[Owner/Manager], MATCH(DC_SW153[[#This Row],[Facility Name]], Table3[Site Name], 0)),"")</f>
        <v/>
      </c>
      <c r="O24" s="22"/>
      <c r="P24" s="22"/>
      <c r="Q24" s="22"/>
      <c r="R24" s="22"/>
      <c r="S24" s="22"/>
      <c r="T24" s="29"/>
      <c r="U24" s="22"/>
      <c r="V24" s="77"/>
      <c r="W24" s="33"/>
      <c r="X24" s="22"/>
      <c r="Y24" s="83"/>
      <c r="Z24" s="83"/>
      <c r="AA24" s="83"/>
      <c r="AB24" s="83"/>
      <c r="AC24" s="22"/>
      <c r="AD24" s="22"/>
      <c r="AE24" s="22"/>
      <c r="AF24" s="22"/>
      <c r="AG24" s="22"/>
      <c r="AH24" s="22"/>
      <c r="AI24" s="22"/>
      <c r="AJ24" s="22"/>
      <c r="AK24" s="22"/>
      <c r="AL24" s="17"/>
      <c r="AM24" s="22"/>
      <c r="AN24" s="22"/>
      <c r="AO24" s="64"/>
      <c r="AP24" s="64"/>
      <c r="AQ24" s="64"/>
      <c r="AR24" s="64" t="str">
        <f>IF(ISBLANK(DC_SW153[[#This Row],[Urban Acres]]), "", DC_SW153[[#This Row],[Urban Acres]]-DC_SW153[[#This Row],[Impervious Acres]]-DC_SW153[[#This Row],[Natural Acres]])</f>
        <v/>
      </c>
      <c r="AS24" s="64"/>
      <c r="AT24" s="64"/>
      <c r="AU24" s="64" t="str">
        <f>IF(ISBLANK(DC_SW153[[#This Row],[Natural Acres]]), "", DC_SW153[[#This Row],[Natural Acres]]*43560)</f>
        <v/>
      </c>
      <c r="AV24" s="64" t="str">
        <f>IFERROR(IF(ISBLANK(DC_SW153[[#This Row],[Compacted Acres]]), "", DC_SW153[[#This Row],[Compacted Acres]]*43560),"")</f>
        <v/>
      </c>
      <c r="AW24" s="64" t="str">
        <f>IF(ISBLANK(DC_SW153[[#This Row],[Impervious Acres]]), "", DC_SW153[[#This Row],[Impervious Acres]]*43560)</f>
        <v/>
      </c>
      <c r="AX24" s="64" t="str">
        <f>IF(ISBLANK(DC_SW153[[#This Row],[Urban Acres]]), "", DC_SW153[[#This Row],[Urban Acres]]*43560)</f>
        <v/>
      </c>
      <c r="AY24" s="67"/>
      <c r="AZ24" s="33"/>
      <c r="BA24" s="19"/>
      <c r="BB24" s="19"/>
      <c r="BC24" s="19"/>
      <c r="BD24" s="19"/>
      <c r="BE24" s="19"/>
      <c r="BF24" s="19"/>
      <c r="BG24" s="19"/>
      <c r="BH24" s="18"/>
      <c r="BI24" s="18"/>
      <c r="BJ24" s="18"/>
      <c r="BK24" s="22"/>
      <c r="BL24" s="18"/>
      <c r="BM24" s="72"/>
      <c r="BN24" s="22"/>
      <c r="BO24" s="17"/>
      <c r="BP24" s="17"/>
      <c r="BQ24" s="15"/>
    </row>
    <row r="25" spans="3:69" x14ac:dyDescent="0.25">
      <c r="C25" s="15"/>
      <c r="D25" s="15"/>
      <c r="E25" s="15"/>
      <c r="F25" s="33"/>
      <c r="G25" s="42"/>
      <c r="H25" s="37"/>
      <c r="I25" s="22" t="str">
        <f>IFERROR(INDEX(Table3[Site ID], MATCH(DC_SW153[[#This Row],[Facility Name]], Table3[Site Name], 0)), "")</f>
        <v/>
      </c>
      <c r="J25" s="22"/>
      <c r="K25" s="22" t="str">
        <f>IFERROR(INDEX(Table3[Site Address], MATCH(DC_SW153[[#This Row],[Facility Name]], Table3[Site Name], 0)), "")</f>
        <v/>
      </c>
      <c r="L25" s="22" t="str">
        <f>IFERROR(INDEX(Table3[Site X Coordinate], MATCH(DC_SW153[[#This Row],[Facility Name]], Table3[Site Name], 0)),"")</f>
        <v/>
      </c>
      <c r="M25" s="22" t="str">
        <f>IFERROR(INDEX(Table3[Site Y Coordinate], MATCH(DC_SW153[[#This Row],[Facility Name]], Table3[Site Name], 0)),"")</f>
        <v/>
      </c>
      <c r="N25" s="22" t="str">
        <f>IFERROR(INDEX(Table3[Owner/Manager], MATCH(DC_SW153[[#This Row],[Facility Name]], Table3[Site Name], 0)),"")</f>
        <v/>
      </c>
      <c r="O25" s="22"/>
      <c r="P25" s="22"/>
      <c r="Q25" s="22"/>
      <c r="R25" s="22"/>
      <c r="S25" s="22"/>
      <c r="T25" s="29"/>
      <c r="U25" s="22"/>
      <c r="V25" s="77"/>
      <c r="W25" s="33"/>
      <c r="X25" s="22"/>
      <c r="Y25" s="83"/>
      <c r="Z25" s="83"/>
      <c r="AA25" s="83"/>
      <c r="AB25" s="83"/>
      <c r="AC25" s="22"/>
      <c r="AD25" s="22"/>
      <c r="AE25" s="22"/>
      <c r="AF25" s="22"/>
      <c r="AG25" s="22"/>
      <c r="AH25" s="22"/>
      <c r="AI25" s="22"/>
      <c r="AJ25" s="22"/>
      <c r="AK25" s="22"/>
      <c r="AL25" s="17"/>
      <c r="AM25" s="22"/>
      <c r="AN25" s="22"/>
      <c r="AO25" s="64"/>
      <c r="AP25" s="64"/>
      <c r="AQ25" s="64"/>
      <c r="AR25" s="64" t="str">
        <f>IF(ISBLANK(DC_SW153[[#This Row],[Urban Acres]]), "", DC_SW153[[#This Row],[Urban Acres]]-DC_SW153[[#This Row],[Impervious Acres]]-DC_SW153[[#This Row],[Natural Acres]])</f>
        <v/>
      </c>
      <c r="AS25" s="64"/>
      <c r="AT25" s="64"/>
      <c r="AU25" s="64" t="str">
        <f>IF(ISBLANK(DC_SW153[[#This Row],[Natural Acres]]), "", DC_SW153[[#This Row],[Natural Acres]]*43560)</f>
        <v/>
      </c>
      <c r="AV25" s="64" t="str">
        <f>IFERROR(IF(ISBLANK(DC_SW153[[#This Row],[Compacted Acres]]), "", DC_SW153[[#This Row],[Compacted Acres]]*43560),"")</f>
        <v/>
      </c>
      <c r="AW25" s="64" t="str">
        <f>IF(ISBLANK(DC_SW153[[#This Row],[Impervious Acres]]), "", DC_SW153[[#This Row],[Impervious Acres]]*43560)</f>
        <v/>
      </c>
      <c r="AX25" s="64" t="str">
        <f>IF(ISBLANK(DC_SW153[[#This Row],[Urban Acres]]), "", DC_SW153[[#This Row],[Urban Acres]]*43560)</f>
        <v/>
      </c>
      <c r="AY25" s="67"/>
      <c r="AZ25" s="33"/>
      <c r="BA25" s="19"/>
      <c r="BB25" s="19"/>
      <c r="BC25" s="19"/>
      <c r="BD25" s="19"/>
      <c r="BE25" s="19"/>
      <c r="BF25" s="19"/>
      <c r="BG25" s="19"/>
      <c r="BH25" s="18"/>
      <c r="BI25" s="18"/>
      <c r="BJ25" s="18"/>
      <c r="BK25" s="22"/>
      <c r="BL25" s="18"/>
      <c r="BM25" s="72"/>
      <c r="BN25" s="22"/>
      <c r="BO25" s="17"/>
      <c r="BP25" s="17"/>
      <c r="BQ25" s="15"/>
    </row>
    <row r="26" spans="3:69" x14ac:dyDescent="0.25">
      <c r="C26" s="15"/>
      <c r="D26" s="15"/>
      <c r="E26" s="15"/>
      <c r="F26" s="33"/>
      <c r="G26" s="42"/>
      <c r="H26" s="37"/>
      <c r="I26" s="22" t="str">
        <f>IFERROR(INDEX(Table3[Site ID], MATCH(DC_SW153[[#This Row],[Facility Name]], Table3[Site Name], 0)), "")</f>
        <v/>
      </c>
      <c r="J26" s="22"/>
      <c r="K26" s="22" t="str">
        <f>IFERROR(INDEX(Table3[Site Address], MATCH(DC_SW153[[#This Row],[Facility Name]], Table3[Site Name], 0)), "")</f>
        <v/>
      </c>
      <c r="L26" s="22" t="str">
        <f>IFERROR(INDEX(Table3[Site X Coordinate], MATCH(DC_SW153[[#This Row],[Facility Name]], Table3[Site Name], 0)),"")</f>
        <v/>
      </c>
      <c r="M26" s="22" t="str">
        <f>IFERROR(INDEX(Table3[Site Y Coordinate], MATCH(DC_SW153[[#This Row],[Facility Name]], Table3[Site Name], 0)),"")</f>
        <v/>
      </c>
      <c r="N26" s="22" t="str">
        <f>IFERROR(INDEX(Table3[Owner/Manager], MATCH(DC_SW153[[#This Row],[Facility Name]], Table3[Site Name], 0)),"")</f>
        <v/>
      </c>
      <c r="O26" s="22"/>
      <c r="P26" s="22"/>
      <c r="Q26" s="22"/>
      <c r="R26" s="22"/>
      <c r="S26" s="22"/>
      <c r="T26" s="29"/>
      <c r="U26" s="22"/>
      <c r="V26" s="77"/>
      <c r="W26" s="33"/>
      <c r="X26" s="22"/>
      <c r="Y26" s="83"/>
      <c r="Z26" s="83"/>
      <c r="AA26" s="83"/>
      <c r="AB26" s="83"/>
      <c r="AC26" s="22"/>
      <c r="AD26" s="22"/>
      <c r="AE26" s="22"/>
      <c r="AF26" s="22"/>
      <c r="AG26" s="22"/>
      <c r="AH26" s="22"/>
      <c r="AI26" s="22"/>
      <c r="AJ26" s="22"/>
      <c r="AK26" s="22"/>
      <c r="AL26" s="17"/>
      <c r="AM26" s="22"/>
      <c r="AN26" s="22"/>
      <c r="AO26" s="64"/>
      <c r="AP26" s="64"/>
      <c r="AQ26" s="64"/>
      <c r="AR26" s="64" t="str">
        <f>IF(ISBLANK(DC_SW153[[#This Row],[Urban Acres]]), "", DC_SW153[[#This Row],[Urban Acres]]-DC_SW153[[#This Row],[Impervious Acres]]-DC_SW153[[#This Row],[Natural Acres]])</f>
        <v/>
      </c>
      <c r="AS26" s="64"/>
      <c r="AT26" s="64"/>
      <c r="AU26" s="64" t="str">
        <f>IF(ISBLANK(DC_SW153[[#This Row],[Natural Acres]]), "", DC_SW153[[#This Row],[Natural Acres]]*43560)</f>
        <v/>
      </c>
      <c r="AV26" s="64" t="str">
        <f>IFERROR(IF(ISBLANK(DC_SW153[[#This Row],[Compacted Acres]]), "", DC_SW153[[#This Row],[Compacted Acres]]*43560),"")</f>
        <v/>
      </c>
      <c r="AW26" s="64" t="str">
        <f>IF(ISBLANK(DC_SW153[[#This Row],[Impervious Acres]]), "", DC_SW153[[#This Row],[Impervious Acres]]*43560)</f>
        <v/>
      </c>
      <c r="AX26" s="64" t="str">
        <f>IF(ISBLANK(DC_SW153[[#This Row],[Urban Acres]]), "", DC_SW153[[#This Row],[Urban Acres]]*43560)</f>
        <v/>
      </c>
      <c r="AY26" s="67"/>
      <c r="AZ26" s="33"/>
      <c r="BA26" s="19"/>
      <c r="BB26" s="19"/>
      <c r="BC26" s="19"/>
      <c r="BD26" s="19"/>
      <c r="BE26" s="19"/>
      <c r="BF26" s="19"/>
      <c r="BG26" s="19"/>
      <c r="BH26" s="18"/>
      <c r="BI26" s="18"/>
      <c r="BJ26" s="18"/>
      <c r="BK26" s="22"/>
      <c r="BL26" s="18"/>
      <c r="BM26" s="72"/>
      <c r="BN26" s="22"/>
      <c r="BO26" s="17"/>
      <c r="BP26" s="17"/>
      <c r="BQ26" s="15"/>
    </row>
    <row r="27" spans="3:69" x14ac:dyDescent="0.25">
      <c r="C27" s="15"/>
      <c r="D27" s="15"/>
      <c r="E27" s="15"/>
      <c r="F27" s="33"/>
      <c r="G27" s="42"/>
      <c r="H27" s="37"/>
      <c r="I27" s="22" t="str">
        <f>IFERROR(INDEX(Table3[Site ID], MATCH(DC_SW153[[#This Row],[Facility Name]], Table3[Site Name], 0)), "")</f>
        <v/>
      </c>
      <c r="J27" s="22"/>
      <c r="K27" s="22" t="str">
        <f>IFERROR(INDEX(Table3[Site Address], MATCH(DC_SW153[[#This Row],[Facility Name]], Table3[Site Name], 0)), "")</f>
        <v/>
      </c>
      <c r="L27" s="22" t="str">
        <f>IFERROR(INDEX(Table3[Site X Coordinate], MATCH(DC_SW153[[#This Row],[Facility Name]], Table3[Site Name], 0)),"")</f>
        <v/>
      </c>
      <c r="M27" s="22" t="str">
        <f>IFERROR(INDEX(Table3[Site Y Coordinate], MATCH(DC_SW153[[#This Row],[Facility Name]], Table3[Site Name], 0)),"")</f>
        <v/>
      </c>
      <c r="N27" s="22" t="str">
        <f>IFERROR(INDEX(Table3[Owner/Manager], MATCH(DC_SW153[[#This Row],[Facility Name]], Table3[Site Name], 0)),"")</f>
        <v/>
      </c>
      <c r="O27" s="22"/>
      <c r="P27" s="22"/>
      <c r="Q27" s="22"/>
      <c r="R27" s="22"/>
      <c r="S27" s="22"/>
      <c r="T27" s="29"/>
      <c r="U27" s="22"/>
      <c r="V27" s="77"/>
      <c r="W27" s="33"/>
      <c r="X27" s="22"/>
      <c r="Y27" s="83"/>
      <c r="Z27" s="83"/>
      <c r="AA27" s="83"/>
      <c r="AB27" s="83"/>
      <c r="AC27" s="22"/>
      <c r="AD27" s="22"/>
      <c r="AE27" s="22"/>
      <c r="AF27" s="22"/>
      <c r="AG27" s="22"/>
      <c r="AH27" s="22"/>
      <c r="AI27" s="22"/>
      <c r="AJ27" s="22"/>
      <c r="AK27" s="22"/>
      <c r="AL27" s="17"/>
      <c r="AM27" s="22"/>
      <c r="AN27" s="22"/>
      <c r="AO27" s="64"/>
      <c r="AP27" s="64"/>
      <c r="AQ27" s="64"/>
      <c r="AR27" s="64" t="str">
        <f>IF(ISBLANK(DC_SW153[[#This Row],[Urban Acres]]), "", DC_SW153[[#This Row],[Urban Acres]]-DC_SW153[[#This Row],[Impervious Acres]]-DC_SW153[[#This Row],[Natural Acres]])</f>
        <v/>
      </c>
      <c r="AS27" s="64"/>
      <c r="AT27" s="64"/>
      <c r="AU27" s="64" t="str">
        <f>IF(ISBLANK(DC_SW153[[#This Row],[Natural Acres]]), "", DC_SW153[[#This Row],[Natural Acres]]*43560)</f>
        <v/>
      </c>
      <c r="AV27" s="64" t="str">
        <f>IFERROR(IF(ISBLANK(DC_SW153[[#This Row],[Compacted Acres]]), "", DC_SW153[[#This Row],[Compacted Acres]]*43560),"")</f>
        <v/>
      </c>
      <c r="AW27" s="64" t="str">
        <f>IF(ISBLANK(DC_SW153[[#This Row],[Impervious Acres]]), "", DC_SW153[[#This Row],[Impervious Acres]]*43560)</f>
        <v/>
      </c>
      <c r="AX27" s="64" t="str">
        <f>IF(ISBLANK(DC_SW153[[#This Row],[Urban Acres]]), "", DC_SW153[[#This Row],[Urban Acres]]*43560)</f>
        <v/>
      </c>
      <c r="AY27" s="67"/>
      <c r="AZ27" s="33"/>
      <c r="BA27" s="19"/>
      <c r="BB27" s="19"/>
      <c r="BC27" s="19"/>
      <c r="BD27" s="19"/>
      <c r="BE27" s="19"/>
      <c r="BF27" s="19"/>
      <c r="BG27" s="19"/>
      <c r="BH27" s="18"/>
      <c r="BI27" s="18"/>
      <c r="BJ27" s="18"/>
      <c r="BK27" s="22"/>
      <c r="BL27" s="18"/>
      <c r="BM27" s="72"/>
      <c r="BN27" s="22"/>
      <c r="BO27" s="17"/>
      <c r="BP27" s="17"/>
      <c r="BQ27" s="15"/>
    </row>
    <row r="28" spans="3:69" x14ac:dyDescent="0.25">
      <c r="C28" s="15"/>
      <c r="D28" s="15"/>
      <c r="E28" s="15"/>
      <c r="F28" s="33"/>
      <c r="G28" s="42"/>
      <c r="H28" s="37"/>
      <c r="I28" s="22" t="str">
        <f>IFERROR(INDEX(Table3[Site ID], MATCH(DC_SW153[[#This Row],[Facility Name]], Table3[Site Name], 0)), "")</f>
        <v/>
      </c>
      <c r="J28" s="22"/>
      <c r="K28" s="22" t="str">
        <f>IFERROR(INDEX(Table3[Site Address], MATCH(DC_SW153[[#This Row],[Facility Name]], Table3[Site Name], 0)), "")</f>
        <v/>
      </c>
      <c r="L28" s="22" t="str">
        <f>IFERROR(INDEX(Table3[Site X Coordinate], MATCH(DC_SW153[[#This Row],[Facility Name]], Table3[Site Name], 0)),"")</f>
        <v/>
      </c>
      <c r="M28" s="22" t="str">
        <f>IFERROR(INDEX(Table3[Site Y Coordinate], MATCH(DC_SW153[[#This Row],[Facility Name]], Table3[Site Name], 0)),"")</f>
        <v/>
      </c>
      <c r="N28" s="22" t="str">
        <f>IFERROR(INDEX(Table3[Owner/Manager], MATCH(DC_SW153[[#This Row],[Facility Name]], Table3[Site Name], 0)),"")</f>
        <v/>
      </c>
      <c r="O28" s="22"/>
      <c r="P28" s="22"/>
      <c r="Q28" s="22"/>
      <c r="R28" s="22"/>
      <c r="S28" s="22"/>
      <c r="T28" s="29"/>
      <c r="U28" s="22"/>
      <c r="V28" s="77"/>
      <c r="W28" s="33"/>
      <c r="X28" s="22"/>
      <c r="Y28" s="83"/>
      <c r="Z28" s="83"/>
      <c r="AA28" s="83"/>
      <c r="AB28" s="83"/>
      <c r="AC28" s="22"/>
      <c r="AD28" s="22"/>
      <c r="AE28" s="22"/>
      <c r="AF28" s="22"/>
      <c r="AG28" s="22"/>
      <c r="AH28" s="22"/>
      <c r="AI28" s="22"/>
      <c r="AJ28" s="22"/>
      <c r="AK28" s="22"/>
      <c r="AL28" s="17"/>
      <c r="AM28" s="22"/>
      <c r="AN28" s="22"/>
      <c r="AO28" s="64"/>
      <c r="AP28" s="64"/>
      <c r="AQ28" s="64"/>
      <c r="AR28" s="64" t="str">
        <f>IF(ISBLANK(DC_SW153[[#This Row],[Urban Acres]]), "", DC_SW153[[#This Row],[Urban Acres]]-DC_SW153[[#This Row],[Impervious Acres]]-DC_SW153[[#This Row],[Natural Acres]])</f>
        <v/>
      </c>
      <c r="AS28" s="64"/>
      <c r="AT28" s="64"/>
      <c r="AU28" s="64" t="str">
        <f>IF(ISBLANK(DC_SW153[[#This Row],[Natural Acres]]), "", DC_SW153[[#This Row],[Natural Acres]]*43560)</f>
        <v/>
      </c>
      <c r="AV28" s="64" t="str">
        <f>IFERROR(IF(ISBLANK(DC_SW153[[#This Row],[Compacted Acres]]), "", DC_SW153[[#This Row],[Compacted Acres]]*43560),"")</f>
        <v/>
      </c>
      <c r="AW28" s="64" t="str">
        <f>IF(ISBLANK(DC_SW153[[#This Row],[Impervious Acres]]), "", DC_SW153[[#This Row],[Impervious Acres]]*43560)</f>
        <v/>
      </c>
      <c r="AX28" s="64" t="str">
        <f>IF(ISBLANK(DC_SW153[[#This Row],[Urban Acres]]), "", DC_SW153[[#This Row],[Urban Acres]]*43560)</f>
        <v/>
      </c>
      <c r="AY28" s="67"/>
      <c r="AZ28" s="33"/>
      <c r="BA28" s="19"/>
      <c r="BB28" s="19"/>
      <c r="BC28" s="19"/>
      <c r="BD28" s="19"/>
      <c r="BE28" s="19"/>
      <c r="BF28" s="19"/>
      <c r="BG28" s="19"/>
      <c r="BH28" s="18"/>
      <c r="BI28" s="18"/>
      <c r="BJ28" s="18"/>
      <c r="BK28" s="22"/>
      <c r="BL28" s="18"/>
      <c r="BM28" s="72"/>
      <c r="BN28" s="22"/>
      <c r="BO28" s="17"/>
      <c r="BP28" s="17"/>
      <c r="BQ28" s="15"/>
    </row>
    <row r="29" spans="3:69" x14ac:dyDescent="0.25">
      <c r="C29" s="15"/>
      <c r="D29" s="15"/>
      <c r="E29" s="15"/>
      <c r="F29" s="33"/>
      <c r="G29" s="42"/>
      <c r="H29" s="37"/>
      <c r="I29" s="22" t="str">
        <f>IFERROR(INDEX(Table3[Site ID], MATCH(DC_SW153[[#This Row],[Facility Name]], Table3[Site Name], 0)), "")</f>
        <v/>
      </c>
      <c r="J29" s="22"/>
      <c r="K29" s="22" t="str">
        <f>IFERROR(INDEX(Table3[Site Address], MATCH(DC_SW153[[#This Row],[Facility Name]], Table3[Site Name], 0)), "")</f>
        <v/>
      </c>
      <c r="L29" s="22" t="str">
        <f>IFERROR(INDEX(Table3[Site X Coordinate], MATCH(DC_SW153[[#This Row],[Facility Name]], Table3[Site Name], 0)),"")</f>
        <v/>
      </c>
      <c r="M29" s="22" t="str">
        <f>IFERROR(INDEX(Table3[Site Y Coordinate], MATCH(DC_SW153[[#This Row],[Facility Name]], Table3[Site Name], 0)),"")</f>
        <v/>
      </c>
      <c r="N29" s="22" t="str">
        <f>IFERROR(INDEX(Table3[Owner/Manager], MATCH(DC_SW153[[#This Row],[Facility Name]], Table3[Site Name], 0)),"")</f>
        <v/>
      </c>
      <c r="O29" s="22"/>
      <c r="P29" s="22"/>
      <c r="Q29" s="22"/>
      <c r="R29" s="22"/>
      <c r="S29" s="22"/>
      <c r="T29" s="29"/>
      <c r="U29" s="22"/>
      <c r="V29" s="77"/>
      <c r="W29" s="33"/>
      <c r="X29" s="22"/>
      <c r="Y29" s="83"/>
      <c r="Z29" s="83"/>
      <c r="AA29" s="83"/>
      <c r="AB29" s="83"/>
      <c r="AC29" s="22"/>
      <c r="AD29" s="22"/>
      <c r="AE29" s="22"/>
      <c r="AF29" s="22"/>
      <c r="AG29" s="22"/>
      <c r="AH29" s="22"/>
      <c r="AI29" s="22"/>
      <c r="AJ29" s="22"/>
      <c r="AK29" s="22"/>
      <c r="AL29" s="17"/>
      <c r="AM29" s="22"/>
      <c r="AN29" s="22"/>
      <c r="AO29" s="64"/>
      <c r="AP29" s="64"/>
      <c r="AQ29" s="64"/>
      <c r="AR29" s="64" t="str">
        <f>IF(ISBLANK(DC_SW153[[#This Row],[Urban Acres]]), "", DC_SW153[[#This Row],[Urban Acres]]-DC_SW153[[#This Row],[Impervious Acres]]-DC_SW153[[#This Row],[Natural Acres]])</f>
        <v/>
      </c>
      <c r="AS29" s="64"/>
      <c r="AT29" s="64"/>
      <c r="AU29" s="64" t="str">
        <f>IF(ISBLANK(DC_SW153[[#This Row],[Natural Acres]]), "", DC_SW153[[#This Row],[Natural Acres]]*43560)</f>
        <v/>
      </c>
      <c r="AV29" s="64" t="str">
        <f>IFERROR(IF(ISBLANK(DC_SW153[[#This Row],[Compacted Acres]]), "", DC_SW153[[#This Row],[Compacted Acres]]*43560),"")</f>
        <v/>
      </c>
      <c r="AW29" s="64" t="str">
        <f>IF(ISBLANK(DC_SW153[[#This Row],[Impervious Acres]]), "", DC_SW153[[#This Row],[Impervious Acres]]*43560)</f>
        <v/>
      </c>
      <c r="AX29" s="64" t="str">
        <f>IF(ISBLANK(DC_SW153[[#This Row],[Urban Acres]]), "", DC_SW153[[#This Row],[Urban Acres]]*43560)</f>
        <v/>
      </c>
      <c r="AY29" s="67"/>
      <c r="AZ29" s="33"/>
      <c r="BA29" s="19"/>
      <c r="BB29" s="19"/>
      <c r="BC29" s="19"/>
      <c r="BD29" s="19"/>
      <c r="BE29" s="19"/>
      <c r="BF29" s="19"/>
      <c r="BG29" s="19"/>
      <c r="BH29" s="18"/>
      <c r="BI29" s="18"/>
      <c r="BJ29" s="18"/>
      <c r="BK29" s="22"/>
      <c r="BL29" s="18"/>
      <c r="BM29" s="72"/>
      <c r="BN29" s="22"/>
      <c r="BO29" s="17"/>
      <c r="BP29" s="17"/>
      <c r="BQ29" s="15"/>
    </row>
    <row r="30" spans="3:69" x14ac:dyDescent="0.25">
      <c r="C30" s="15"/>
      <c r="D30" s="15"/>
      <c r="E30" s="15"/>
      <c r="F30" s="33"/>
      <c r="G30" s="42"/>
      <c r="H30" s="37"/>
      <c r="I30" s="22" t="str">
        <f>IFERROR(INDEX(Table3[Site ID], MATCH(DC_SW153[[#This Row],[Facility Name]], Table3[Site Name], 0)), "")</f>
        <v/>
      </c>
      <c r="J30" s="22"/>
      <c r="K30" s="22" t="str">
        <f>IFERROR(INDEX(Table3[Site Address], MATCH(DC_SW153[[#This Row],[Facility Name]], Table3[Site Name], 0)), "")</f>
        <v/>
      </c>
      <c r="L30" s="22" t="str">
        <f>IFERROR(INDEX(Table3[Site X Coordinate], MATCH(DC_SW153[[#This Row],[Facility Name]], Table3[Site Name], 0)),"")</f>
        <v/>
      </c>
      <c r="M30" s="22" t="str">
        <f>IFERROR(INDEX(Table3[Site Y Coordinate], MATCH(DC_SW153[[#This Row],[Facility Name]], Table3[Site Name], 0)),"")</f>
        <v/>
      </c>
      <c r="N30" s="22" t="str">
        <f>IFERROR(INDEX(Table3[Owner/Manager], MATCH(DC_SW153[[#This Row],[Facility Name]], Table3[Site Name], 0)),"")</f>
        <v/>
      </c>
      <c r="O30" s="22"/>
      <c r="P30" s="22"/>
      <c r="Q30" s="22"/>
      <c r="R30" s="22"/>
      <c r="S30" s="22"/>
      <c r="T30" s="29"/>
      <c r="U30" s="22"/>
      <c r="V30" s="77"/>
      <c r="W30" s="33"/>
      <c r="X30" s="22"/>
      <c r="Y30" s="83"/>
      <c r="Z30" s="83"/>
      <c r="AA30" s="83"/>
      <c r="AB30" s="83"/>
      <c r="AC30" s="22"/>
      <c r="AD30" s="22"/>
      <c r="AE30" s="22"/>
      <c r="AF30" s="22"/>
      <c r="AG30" s="22"/>
      <c r="AH30" s="22"/>
      <c r="AI30" s="22"/>
      <c r="AJ30" s="22"/>
      <c r="AK30" s="22"/>
      <c r="AL30" s="17"/>
      <c r="AM30" s="22"/>
      <c r="AN30" s="22"/>
      <c r="AO30" s="64"/>
      <c r="AP30" s="64"/>
      <c r="AQ30" s="64"/>
      <c r="AR30" s="64" t="str">
        <f>IF(ISBLANK(DC_SW153[[#This Row],[Urban Acres]]), "", DC_SW153[[#This Row],[Urban Acres]]-DC_SW153[[#This Row],[Impervious Acres]]-DC_SW153[[#This Row],[Natural Acres]])</f>
        <v/>
      </c>
      <c r="AS30" s="64"/>
      <c r="AT30" s="64"/>
      <c r="AU30" s="64" t="str">
        <f>IF(ISBLANK(DC_SW153[[#This Row],[Natural Acres]]), "", DC_SW153[[#This Row],[Natural Acres]]*43560)</f>
        <v/>
      </c>
      <c r="AV30" s="64" t="str">
        <f>IFERROR(IF(ISBLANK(DC_SW153[[#This Row],[Compacted Acres]]), "", DC_SW153[[#This Row],[Compacted Acres]]*43560),"")</f>
        <v/>
      </c>
      <c r="AW30" s="64" t="str">
        <f>IF(ISBLANK(DC_SW153[[#This Row],[Impervious Acres]]), "", DC_SW153[[#This Row],[Impervious Acres]]*43560)</f>
        <v/>
      </c>
      <c r="AX30" s="64" t="str">
        <f>IF(ISBLANK(DC_SW153[[#This Row],[Urban Acres]]), "", DC_SW153[[#This Row],[Urban Acres]]*43560)</f>
        <v/>
      </c>
      <c r="AY30" s="67"/>
      <c r="AZ30" s="33"/>
      <c r="BA30" s="19"/>
      <c r="BB30" s="19"/>
      <c r="BC30" s="19"/>
      <c r="BD30" s="19"/>
      <c r="BE30" s="19"/>
      <c r="BF30" s="19"/>
      <c r="BG30" s="19"/>
      <c r="BH30" s="18"/>
      <c r="BI30" s="18"/>
      <c r="BJ30" s="18"/>
      <c r="BK30" s="22"/>
      <c r="BL30" s="18"/>
      <c r="BM30" s="72"/>
      <c r="BN30" s="22"/>
      <c r="BO30" s="17"/>
      <c r="BP30" s="17"/>
      <c r="BQ30" s="15"/>
    </row>
    <row r="31" spans="3:69" x14ac:dyDescent="0.25">
      <c r="C31" s="17"/>
      <c r="D31" s="17"/>
      <c r="E31" s="17"/>
      <c r="F31" s="18"/>
      <c r="G31" s="40"/>
      <c r="H31" s="20"/>
      <c r="I31" s="17" t="str">
        <f>IFERROR(INDEX(Table3[Site ID], MATCH(DC_SW153[[#This Row],[Facility Name]], Table3[Site Name], 0)), "")</f>
        <v/>
      </c>
      <c r="J31" s="17"/>
      <c r="K31" s="17" t="str">
        <f>IFERROR(INDEX(Table3[Site Address], MATCH(DC_SW153[[#This Row],[Facility Name]], Table3[Site Name], 0)), "")</f>
        <v/>
      </c>
      <c r="L31" s="17" t="str">
        <f>IFERROR(INDEX(Table3[Site X Coordinate], MATCH(DC_SW153[[#This Row],[Facility Name]], Table3[Site Name], 0)),"")</f>
        <v/>
      </c>
      <c r="M31" s="17" t="str">
        <f>IFERROR(INDEX(Table3[Site Y Coordinate], MATCH(DC_SW153[[#This Row],[Facility Name]], Table3[Site Name], 0)),"")</f>
        <v/>
      </c>
      <c r="N31" s="17" t="str">
        <f>IFERROR(INDEX(Table3[Owner/Manager], MATCH(DC_SW153[[#This Row],[Facility Name]], Table3[Site Name], 0)),"")</f>
        <v/>
      </c>
      <c r="O31" s="17"/>
      <c r="P31" s="17"/>
      <c r="Q31" s="17"/>
      <c r="R31" s="17"/>
      <c r="S31" s="17"/>
      <c r="T31" s="27"/>
      <c r="U31" s="17"/>
      <c r="V31" s="77"/>
      <c r="W31" s="18"/>
      <c r="X31" s="17"/>
      <c r="Y31" s="83"/>
      <c r="Z31" s="83"/>
      <c r="AA31" s="83"/>
      <c r="AB31" s="83"/>
      <c r="AC31" s="17"/>
      <c r="AD31" s="17"/>
      <c r="AE31" s="17"/>
      <c r="AF31" s="17"/>
      <c r="AG31" s="17"/>
      <c r="AH31" s="17"/>
      <c r="AI31" s="17"/>
      <c r="AJ31" s="17"/>
      <c r="AK31" s="17"/>
      <c r="AL31" s="17"/>
      <c r="AM31" s="17"/>
      <c r="AN31" s="17"/>
      <c r="AO31" s="62"/>
      <c r="AP31" s="62"/>
      <c r="AQ31" s="62"/>
      <c r="AR31" s="62" t="str">
        <f>IF(ISBLANK(DC_SW153[[#This Row],[Urban Acres]]), "", DC_SW153[[#This Row],[Urban Acres]]-DC_SW153[[#This Row],[Impervious Acres]]-DC_SW153[[#This Row],[Natural Acres]])</f>
        <v/>
      </c>
      <c r="AS31" s="62"/>
      <c r="AT31" s="62"/>
      <c r="AU31" s="62" t="str">
        <f>IF(ISBLANK(DC_SW153[[#This Row],[Natural Acres]]), "", DC_SW153[[#This Row],[Natural Acres]]*43560)</f>
        <v/>
      </c>
      <c r="AV31" s="62" t="str">
        <f>IFERROR(IF(ISBLANK(DC_SW153[[#This Row],[Compacted Acres]]), "", DC_SW153[[#This Row],[Compacted Acres]]*43560),"")</f>
        <v/>
      </c>
      <c r="AW31" s="62" t="str">
        <f>IF(ISBLANK(DC_SW153[[#This Row],[Impervious Acres]]), "", DC_SW153[[#This Row],[Impervious Acres]]*43560)</f>
        <v/>
      </c>
      <c r="AX31" s="62" t="str">
        <f>IF(ISBLANK(DC_SW153[[#This Row],[Urban Acres]]), "", DC_SW153[[#This Row],[Urban Acres]]*43560)</f>
        <v/>
      </c>
      <c r="AY31" s="67"/>
      <c r="AZ31" s="18"/>
      <c r="BA31" s="19"/>
      <c r="BB31" s="19"/>
      <c r="BC31" s="19"/>
      <c r="BD31" s="19"/>
      <c r="BE31" s="19"/>
      <c r="BF31" s="19"/>
      <c r="BG31" s="19"/>
      <c r="BH31" s="18"/>
      <c r="BI31" s="18"/>
      <c r="BJ31" s="18"/>
      <c r="BK31" s="17"/>
      <c r="BL31" s="18"/>
      <c r="BM31" s="72"/>
      <c r="BN31" s="17"/>
      <c r="BO31" s="17"/>
      <c r="BP31" s="17"/>
      <c r="BQ31" s="17"/>
    </row>
    <row r="32" spans="3:69" x14ac:dyDescent="0.25">
      <c r="C32" s="15"/>
      <c r="D32" s="15"/>
      <c r="E32" s="15"/>
      <c r="F32" s="33"/>
      <c r="G32" s="42"/>
      <c r="H32" s="37"/>
      <c r="I32" s="22" t="str">
        <f>IFERROR(INDEX(Table3[Site ID], MATCH(DC_SW153[[#This Row],[Facility Name]], Table3[Site Name], 0)), "")</f>
        <v/>
      </c>
      <c r="J32" s="22"/>
      <c r="K32" s="22" t="str">
        <f>IFERROR(INDEX(Table3[Site Address], MATCH(DC_SW153[[#This Row],[Facility Name]], Table3[Site Name], 0)), "")</f>
        <v/>
      </c>
      <c r="L32" s="22" t="str">
        <f>IFERROR(INDEX(Table3[Site X Coordinate], MATCH(DC_SW153[[#This Row],[Facility Name]], Table3[Site Name], 0)),"")</f>
        <v/>
      </c>
      <c r="M32" s="22" t="str">
        <f>IFERROR(INDEX(Table3[Site Y Coordinate], MATCH(DC_SW153[[#This Row],[Facility Name]], Table3[Site Name], 0)),"")</f>
        <v/>
      </c>
      <c r="N32" s="22" t="str">
        <f>IFERROR(INDEX(Table3[Owner/Manager], MATCH(DC_SW153[[#This Row],[Facility Name]], Table3[Site Name], 0)),"")</f>
        <v/>
      </c>
      <c r="O32" s="22"/>
      <c r="P32" s="22"/>
      <c r="Q32" s="22"/>
      <c r="R32" s="22"/>
      <c r="S32" s="22"/>
      <c r="T32" s="29"/>
      <c r="U32" s="22"/>
      <c r="V32" s="77"/>
      <c r="W32" s="33"/>
      <c r="X32" s="22"/>
      <c r="Y32" s="83"/>
      <c r="Z32" s="83"/>
      <c r="AA32" s="83"/>
      <c r="AB32" s="83"/>
      <c r="AC32" s="22"/>
      <c r="AD32" s="22"/>
      <c r="AE32" s="22"/>
      <c r="AF32" s="22"/>
      <c r="AG32" s="22"/>
      <c r="AH32" s="22"/>
      <c r="AI32" s="22"/>
      <c r="AJ32" s="22"/>
      <c r="AK32" s="22"/>
      <c r="AL32" s="17"/>
      <c r="AM32" s="22"/>
      <c r="AN32" s="22"/>
      <c r="AO32" s="64"/>
      <c r="AP32" s="64"/>
      <c r="AQ32" s="64"/>
      <c r="AR32" s="64" t="str">
        <f>IF(ISBLANK(DC_SW153[[#This Row],[Urban Acres]]), "", DC_SW153[[#This Row],[Urban Acres]]-DC_SW153[[#This Row],[Impervious Acres]]-DC_SW153[[#This Row],[Natural Acres]])</f>
        <v/>
      </c>
      <c r="AS32" s="64"/>
      <c r="AT32" s="64"/>
      <c r="AU32" s="64" t="str">
        <f>IF(ISBLANK(DC_SW153[[#This Row],[Natural Acres]]), "", DC_SW153[[#This Row],[Natural Acres]]*43560)</f>
        <v/>
      </c>
      <c r="AV32" s="64" t="str">
        <f>IFERROR(IF(ISBLANK(DC_SW153[[#This Row],[Compacted Acres]]), "", DC_SW153[[#This Row],[Compacted Acres]]*43560),"")</f>
        <v/>
      </c>
      <c r="AW32" s="64" t="str">
        <f>IF(ISBLANK(DC_SW153[[#This Row],[Impervious Acres]]), "", DC_SW153[[#This Row],[Impervious Acres]]*43560)</f>
        <v/>
      </c>
      <c r="AX32" s="64" t="str">
        <f>IF(ISBLANK(DC_SW153[[#This Row],[Urban Acres]]), "", DC_SW153[[#This Row],[Urban Acres]]*43560)</f>
        <v/>
      </c>
      <c r="AY32" s="67"/>
      <c r="AZ32" s="33"/>
      <c r="BA32" s="19"/>
      <c r="BB32" s="19"/>
      <c r="BC32" s="19"/>
      <c r="BD32" s="19"/>
      <c r="BE32" s="19"/>
      <c r="BF32" s="19"/>
      <c r="BG32" s="19"/>
      <c r="BH32" s="18"/>
      <c r="BI32" s="18"/>
      <c r="BJ32" s="18"/>
      <c r="BK32" s="22"/>
      <c r="BL32" s="18"/>
      <c r="BM32" s="72"/>
      <c r="BN32" s="22"/>
      <c r="BO32" s="17"/>
      <c r="BP32" s="17"/>
      <c r="BQ32" s="15"/>
    </row>
    <row r="33" spans="3:69" x14ac:dyDescent="0.25">
      <c r="C33" s="15"/>
      <c r="D33" s="15"/>
      <c r="E33" s="15"/>
      <c r="F33" s="33"/>
      <c r="G33" s="42"/>
      <c r="H33" s="37"/>
      <c r="I33" s="22" t="str">
        <f>IFERROR(INDEX(Table3[Site ID], MATCH(DC_SW153[[#This Row],[Facility Name]], Table3[Site Name], 0)), "")</f>
        <v/>
      </c>
      <c r="J33" s="22"/>
      <c r="K33" s="22" t="str">
        <f>IFERROR(INDEX(Table3[Site Address], MATCH(DC_SW153[[#This Row],[Facility Name]], Table3[Site Name], 0)), "")</f>
        <v/>
      </c>
      <c r="L33" s="22" t="str">
        <f>IFERROR(INDEX(Table3[Site X Coordinate], MATCH(DC_SW153[[#This Row],[Facility Name]], Table3[Site Name], 0)),"")</f>
        <v/>
      </c>
      <c r="M33" s="22" t="str">
        <f>IFERROR(INDEX(Table3[Site Y Coordinate], MATCH(DC_SW153[[#This Row],[Facility Name]], Table3[Site Name], 0)),"")</f>
        <v/>
      </c>
      <c r="N33" s="22" t="str">
        <f>IFERROR(INDEX(Table3[Owner/Manager], MATCH(DC_SW153[[#This Row],[Facility Name]], Table3[Site Name], 0)),"")</f>
        <v/>
      </c>
      <c r="O33" s="22"/>
      <c r="P33" s="22"/>
      <c r="Q33" s="22"/>
      <c r="R33" s="22"/>
      <c r="S33" s="22"/>
      <c r="T33" s="29"/>
      <c r="U33" s="22"/>
      <c r="V33" s="77"/>
      <c r="W33" s="33"/>
      <c r="X33" s="22"/>
      <c r="Y33" s="83"/>
      <c r="Z33" s="83"/>
      <c r="AA33" s="83"/>
      <c r="AB33" s="83"/>
      <c r="AC33" s="22"/>
      <c r="AD33" s="22"/>
      <c r="AE33" s="22"/>
      <c r="AF33" s="22"/>
      <c r="AG33" s="22"/>
      <c r="AH33" s="22"/>
      <c r="AI33" s="22"/>
      <c r="AJ33" s="22"/>
      <c r="AK33" s="22"/>
      <c r="AL33" s="17"/>
      <c r="AM33" s="22"/>
      <c r="AN33" s="22"/>
      <c r="AO33" s="64"/>
      <c r="AP33" s="64"/>
      <c r="AQ33" s="64"/>
      <c r="AR33" s="64" t="str">
        <f>IF(ISBLANK(DC_SW153[[#This Row],[Urban Acres]]), "", DC_SW153[[#This Row],[Urban Acres]]-DC_SW153[[#This Row],[Impervious Acres]]-DC_SW153[[#This Row],[Natural Acres]])</f>
        <v/>
      </c>
      <c r="AS33" s="64"/>
      <c r="AT33" s="64"/>
      <c r="AU33" s="64" t="str">
        <f>IF(ISBLANK(DC_SW153[[#This Row],[Natural Acres]]), "", DC_SW153[[#This Row],[Natural Acres]]*43560)</f>
        <v/>
      </c>
      <c r="AV33" s="64" t="str">
        <f>IFERROR(IF(ISBLANK(DC_SW153[[#This Row],[Compacted Acres]]), "", DC_SW153[[#This Row],[Compacted Acres]]*43560),"")</f>
        <v/>
      </c>
      <c r="AW33" s="64" t="str">
        <f>IF(ISBLANK(DC_SW153[[#This Row],[Impervious Acres]]), "", DC_SW153[[#This Row],[Impervious Acres]]*43560)</f>
        <v/>
      </c>
      <c r="AX33" s="64" t="str">
        <f>IF(ISBLANK(DC_SW153[[#This Row],[Urban Acres]]), "", DC_SW153[[#This Row],[Urban Acres]]*43560)</f>
        <v/>
      </c>
      <c r="AY33" s="67"/>
      <c r="AZ33" s="33"/>
      <c r="BA33" s="19"/>
      <c r="BB33" s="19"/>
      <c r="BC33" s="19"/>
      <c r="BD33" s="19"/>
      <c r="BE33" s="19"/>
      <c r="BF33" s="19"/>
      <c r="BG33" s="19"/>
      <c r="BH33" s="18"/>
      <c r="BI33" s="18"/>
      <c r="BJ33" s="18"/>
      <c r="BK33" s="22"/>
      <c r="BL33" s="18"/>
      <c r="BM33" s="72"/>
      <c r="BN33" s="22"/>
      <c r="BO33" s="17"/>
      <c r="BP33" s="17"/>
      <c r="BQ33" s="15"/>
    </row>
    <row r="34" spans="3:69" x14ac:dyDescent="0.25">
      <c r="C34" s="15"/>
      <c r="D34" s="15"/>
      <c r="E34" s="15"/>
      <c r="F34" s="33"/>
      <c r="G34" s="42"/>
      <c r="H34" s="37"/>
      <c r="I34" s="22" t="str">
        <f>IFERROR(INDEX(Table3[Site ID], MATCH(DC_SW153[[#This Row],[Facility Name]], Table3[Site Name], 0)), "")</f>
        <v/>
      </c>
      <c r="J34" s="22"/>
      <c r="K34" s="22" t="str">
        <f>IFERROR(INDEX(Table3[Site Address], MATCH(DC_SW153[[#This Row],[Facility Name]], Table3[Site Name], 0)), "")</f>
        <v/>
      </c>
      <c r="L34" s="22" t="str">
        <f>IFERROR(INDEX(Table3[Site X Coordinate], MATCH(DC_SW153[[#This Row],[Facility Name]], Table3[Site Name], 0)),"")</f>
        <v/>
      </c>
      <c r="M34" s="22" t="str">
        <f>IFERROR(INDEX(Table3[Site Y Coordinate], MATCH(DC_SW153[[#This Row],[Facility Name]], Table3[Site Name], 0)),"")</f>
        <v/>
      </c>
      <c r="N34" s="22" t="str">
        <f>IFERROR(INDEX(Table3[Owner/Manager], MATCH(DC_SW153[[#This Row],[Facility Name]], Table3[Site Name], 0)),"")</f>
        <v/>
      </c>
      <c r="O34" s="22"/>
      <c r="P34" s="22"/>
      <c r="Q34" s="22"/>
      <c r="R34" s="22"/>
      <c r="S34" s="22"/>
      <c r="T34" s="29"/>
      <c r="U34" s="22"/>
      <c r="V34" s="77"/>
      <c r="W34" s="33"/>
      <c r="X34" s="22"/>
      <c r="Y34" s="83"/>
      <c r="Z34" s="83"/>
      <c r="AA34" s="83"/>
      <c r="AB34" s="83"/>
      <c r="AC34" s="22"/>
      <c r="AD34" s="22"/>
      <c r="AE34" s="22"/>
      <c r="AF34" s="22"/>
      <c r="AG34" s="22"/>
      <c r="AH34" s="22"/>
      <c r="AI34" s="22"/>
      <c r="AJ34" s="22"/>
      <c r="AK34" s="22"/>
      <c r="AL34" s="17"/>
      <c r="AM34" s="22"/>
      <c r="AN34" s="22"/>
      <c r="AO34" s="64"/>
      <c r="AP34" s="64"/>
      <c r="AQ34" s="64"/>
      <c r="AR34" s="64" t="str">
        <f>IF(ISBLANK(DC_SW153[[#This Row],[Urban Acres]]), "", DC_SW153[[#This Row],[Urban Acres]]-DC_SW153[[#This Row],[Impervious Acres]]-DC_SW153[[#This Row],[Natural Acres]])</f>
        <v/>
      </c>
      <c r="AS34" s="64"/>
      <c r="AT34" s="64"/>
      <c r="AU34" s="64" t="str">
        <f>IF(ISBLANK(DC_SW153[[#This Row],[Natural Acres]]), "", DC_SW153[[#This Row],[Natural Acres]]*43560)</f>
        <v/>
      </c>
      <c r="AV34" s="64" t="str">
        <f>IFERROR(IF(ISBLANK(DC_SW153[[#This Row],[Compacted Acres]]), "", DC_SW153[[#This Row],[Compacted Acres]]*43560),"")</f>
        <v/>
      </c>
      <c r="AW34" s="64" t="str">
        <f>IF(ISBLANK(DC_SW153[[#This Row],[Impervious Acres]]), "", DC_SW153[[#This Row],[Impervious Acres]]*43560)</f>
        <v/>
      </c>
      <c r="AX34" s="64" t="str">
        <f>IF(ISBLANK(DC_SW153[[#This Row],[Urban Acres]]), "", DC_SW153[[#This Row],[Urban Acres]]*43560)</f>
        <v/>
      </c>
      <c r="AY34" s="67"/>
      <c r="AZ34" s="33"/>
      <c r="BA34" s="19"/>
      <c r="BB34" s="19"/>
      <c r="BC34" s="19"/>
      <c r="BD34" s="19"/>
      <c r="BE34" s="19"/>
      <c r="BF34" s="19"/>
      <c r="BG34" s="19"/>
      <c r="BH34" s="18"/>
      <c r="BI34" s="18"/>
      <c r="BJ34" s="18"/>
      <c r="BK34" s="22"/>
      <c r="BL34" s="18"/>
      <c r="BM34" s="72"/>
      <c r="BN34" s="22"/>
      <c r="BO34" s="17"/>
      <c r="BP34" s="17"/>
      <c r="BQ34" s="15"/>
    </row>
    <row r="35" spans="3:69" x14ac:dyDescent="0.25">
      <c r="C35" s="15"/>
      <c r="D35" s="15"/>
      <c r="E35" s="15"/>
      <c r="F35" s="33"/>
      <c r="G35" s="42"/>
      <c r="H35" s="37"/>
      <c r="I35" s="22" t="str">
        <f>IFERROR(INDEX(Table3[Site ID], MATCH(DC_SW153[[#This Row],[Facility Name]], Table3[Site Name], 0)), "")</f>
        <v/>
      </c>
      <c r="J35" s="22"/>
      <c r="K35" s="22" t="str">
        <f>IFERROR(INDEX(Table3[Site Address], MATCH(DC_SW153[[#This Row],[Facility Name]], Table3[Site Name], 0)), "")</f>
        <v/>
      </c>
      <c r="L35" s="22" t="str">
        <f>IFERROR(INDEX(Table3[Site X Coordinate], MATCH(DC_SW153[[#This Row],[Facility Name]], Table3[Site Name], 0)),"")</f>
        <v/>
      </c>
      <c r="M35" s="22" t="str">
        <f>IFERROR(INDEX(Table3[Site Y Coordinate], MATCH(DC_SW153[[#This Row],[Facility Name]], Table3[Site Name], 0)),"")</f>
        <v/>
      </c>
      <c r="N35" s="22" t="str">
        <f>IFERROR(INDEX(Table3[Owner/Manager], MATCH(DC_SW153[[#This Row],[Facility Name]], Table3[Site Name], 0)),"")</f>
        <v/>
      </c>
      <c r="O35" s="22"/>
      <c r="P35" s="22"/>
      <c r="Q35" s="22"/>
      <c r="R35" s="22"/>
      <c r="S35" s="22"/>
      <c r="T35" s="29"/>
      <c r="U35" s="22"/>
      <c r="V35" s="77"/>
      <c r="W35" s="33"/>
      <c r="X35" s="22"/>
      <c r="Y35" s="83"/>
      <c r="Z35" s="83"/>
      <c r="AA35" s="83"/>
      <c r="AB35" s="83"/>
      <c r="AC35" s="22"/>
      <c r="AD35" s="22"/>
      <c r="AE35" s="22"/>
      <c r="AF35" s="22"/>
      <c r="AG35" s="22"/>
      <c r="AH35" s="22"/>
      <c r="AI35" s="22"/>
      <c r="AJ35" s="22"/>
      <c r="AK35" s="22"/>
      <c r="AL35" s="17"/>
      <c r="AM35" s="22"/>
      <c r="AN35" s="22"/>
      <c r="AO35" s="64"/>
      <c r="AP35" s="64"/>
      <c r="AQ35" s="64"/>
      <c r="AR35" s="64" t="str">
        <f>IF(ISBLANK(DC_SW153[[#This Row],[Urban Acres]]), "", DC_SW153[[#This Row],[Urban Acres]]-DC_SW153[[#This Row],[Impervious Acres]]-DC_SW153[[#This Row],[Natural Acres]])</f>
        <v/>
      </c>
      <c r="AS35" s="64"/>
      <c r="AT35" s="64"/>
      <c r="AU35" s="64" t="str">
        <f>IF(ISBLANK(DC_SW153[[#This Row],[Natural Acres]]), "", DC_SW153[[#This Row],[Natural Acres]]*43560)</f>
        <v/>
      </c>
      <c r="AV35" s="64" t="str">
        <f>IFERROR(IF(ISBLANK(DC_SW153[[#This Row],[Compacted Acres]]), "", DC_SW153[[#This Row],[Compacted Acres]]*43560),"")</f>
        <v/>
      </c>
      <c r="AW35" s="64" t="str">
        <f>IF(ISBLANK(DC_SW153[[#This Row],[Impervious Acres]]), "", DC_SW153[[#This Row],[Impervious Acres]]*43560)</f>
        <v/>
      </c>
      <c r="AX35" s="64" t="str">
        <f>IF(ISBLANK(DC_SW153[[#This Row],[Urban Acres]]), "", DC_SW153[[#This Row],[Urban Acres]]*43560)</f>
        <v/>
      </c>
      <c r="AY35" s="67"/>
      <c r="AZ35" s="33"/>
      <c r="BA35" s="19"/>
      <c r="BB35" s="19"/>
      <c r="BC35" s="19"/>
      <c r="BD35" s="19"/>
      <c r="BE35" s="19"/>
      <c r="BF35" s="19"/>
      <c r="BG35" s="19"/>
      <c r="BH35" s="18"/>
      <c r="BI35" s="18"/>
      <c r="BJ35" s="18"/>
      <c r="BK35" s="22"/>
      <c r="BL35" s="18"/>
      <c r="BM35" s="72"/>
      <c r="BN35" s="22"/>
      <c r="BO35" s="17"/>
      <c r="BP35" s="17"/>
      <c r="BQ35" s="15"/>
    </row>
    <row r="36" spans="3:69" x14ac:dyDescent="0.25">
      <c r="C36" s="15"/>
      <c r="D36" s="15"/>
      <c r="E36" s="15"/>
      <c r="F36" s="33"/>
      <c r="G36" s="42"/>
      <c r="H36" s="37"/>
      <c r="I36" s="22" t="str">
        <f>IFERROR(INDEX(Table3[Site ID], MATCH(DC_SW153[[#This Row],[Facility Name]], Table3[Site Name], 0)), "")</f>
        <v/>
      </c>
      <c r="J36" s="22"/>
      <c r="K36" s="22" t="str">
        <f>IFERROR(INDEX(Table3[Site Address], MATCH(DC_SW153[[#This Row],[Facility Name]], Table3[Site Name], 0)), "")</f>
        <v/>
      </c>
      <c r="L36" s="22" t="str">
        <f>IFERROR(INDEX(Table3[Site X Coordinate], MATCH(DC_SW153[[#This Row],[Facility Name]], Table3[Site Name], 0)),"")</f>
        <v/>
      </c>
      <c r="M36" s="22" t="str">
        <f>IFERROR(INDEX(Table3[Site Y Coordinate], MATCH(DC_SW153[[#This Row],[Facility Name]], Table3[Site Name], 0)),"")</f>
        <v/>
      </c>
      <c r="N36" s="22" t="str">
        <f>IFERROR(INDEX(Table3[Owner/Manager], MATCH(DC_SW153[[#This Row],[Facility Name]], Table3[Site Name], 0)),"")</f>
        <v/>
      </c>
      <c r="O36" s="22"/>
      <c r="P36" s="22"/>
      <c r="Q36" s="22"/>
      <c r="R36" s="22"/>
      <c r="S36" s="22"/>
      <c r="T36" s="29"/>
      <c r="U36" s="22"/>
      <c r="V36" s="77"/>
      <c r="W36" s="33"/>
      <c r="X36" s="22"/>
      <c r="Y36" s="83"/>
      <c r="Z36" s="83"/>
      <c r="AA36" s="83"/>
      <c r="AB36" s="83"/>
      <c r="AC36" s="22"/>
      <c r="AD36" s="22"/>
      <c r="AE36" s="22"/>
      <c r="AF36" s="22"/>
      <c r="AG36" s="22"/>
      <c r="AH36" s="22"/>
      <c r="AI36" s="22"/>
      <c r="AJ36" s="22"/>
      <c r="AK36" s="22"/>
      <c r="AL36" s="17"/>
      <c r="AM36" s="22"/>
      <c r="AN36" s="22"/>
      <c r="AO36" s="64"/>
      <c r="AP36" s="64"/>
      <c r="AQ36" s="64"/>
      <c r="AR36" s="64" t="str">
        <f>IF(ISBLANK(DC_SW153[[#This Row],[Urban Acres]]), "", DC_SW153[[#This Row],[Urban Acres]]-DC_SW153[[#This Row],[Impervious Acres]]-DC_SW153[[#This Row],[Natural Acres]])</f>
        <v/>
      </c>
      <c r="AS36" s="64"/>
      <c r="AT36" s="64"/>
      <c r="AU36" s="64" t="str">
        <f>IF(ISBLANK(DC_SW153[[#This Row],[Natural Acres]]), "", DC_SW153[[#This Row],[Natural Acres]]*43560)</f>
        <v/>
      </c>
      <c r="AV36" s="64" t="str">
        <f>IFERROR(IF(ISBLANK(DC_SW153[[#This Row],[Compacted Acres]]), "", DC_SW153[[#This Row],[Compacted Acres]]*43560),"")</f>
        <v/>
      </c>
      <c r="AW36" s="64" t="str">
        <f>IF(ISBLANK(DC_SW153[[#This Row],[Impervious Acres]]), "", DC_SW153[[#This Row],[Impervious Acres]]*43560)</f>
        <v/>
      </c>
      <c r="AX36" s="64" t="str">
        <f>IF(ISBLANK(DC_SW153[[#This Row],[Urban Acres]]), "", DC_SW153[[#This Row],[Urban Acres]]*43560)</f>
        <v/>
      </c>
      <c r="AY36" s="67"/>
      <c r="AZ36" s="33"/>
      <c r="BA36" s="19"/>
      <c r="BB36" s="19"/>
      <c r="BC36" s="19"/>
      <c r="BD36" s="19"/>
      <c r="BE36" s="19"/>
      <c r="BF36" s="19"/>
      <c r="BG36" s="19"/>
      <c r="BH36" s="18"/>
      <c r="BI36" s="18"/>
      <c r="BJ36" s="18"/>
      <c r="BK36" s="22"/>
      <c r="BL36" s="18"/>
      <c r="BM36" s="72"/>
      <c r="BN36" s="22"/>
      <c r="BO36" s="17"/>
      <c r="BP36" s="17"/>
      <c r="BQ36" s="15"/>
    </row>
    <row r="37" spans="3:69" x14ac:dyDescent="0.25">
      <c r="C37" s="17"/>
      <c r="D37" s="17"/>
      <c r="E37" s="17"/>
      <c r="F37" s="18"/>
      <c r="G37" s="40"/>
      <c r="H37" s="20"/>
      <c r="I37" s="17" t="str">
        <f>IFERROR(INDEX(Table3[Site ID], MATCH(DC_SW153[[#This Row],[Facility Name]], Table3[Site Name], 0)), "")</f>
        <v/>
      </c>
      <c r="J37" s="17"/>
      <c r="K37" s="17" t="str">
        <f>IFERROR(INDEX(Table3[Site Address], MATCH(DC_SW153[[#This Row],[Facility Name]], Table3[Site Name], 0)), "")</f>
        <v/>
      </c>
      <c r="L37" s="17" t="str">
        <f>IFERROR(INDEX(Table3[Site X Coordinate], MATCH(DC_SW153[[#This Row],[Facility Name]], Table3[Site Name], 0)),"")</f>
        <v/>
      </c>
      <c r="M37" s="17" t="str">
        <f>IFERROR(INDEX(Table3[Site Y Coordinate], MATCH(DC_SW153[[#This Row],[Facility Name]], Table3[Site Name], 0)),"")</f>
        <v/>
      </c>
      <c r="N37" s="17" t="str">
        <f>IFERROR(INDEX(Table3[Owner/Manager], MATCH(DC_SW153[[#This Row],[Facility Name]], Table3[Site Name], 0)),"")</f>
        <v/>
      </c>
      <c r="O37" s="17"/>
      <c r="P37" s="17"/>
      <c r="Q37" s="17"/>
      <c r="R37" s="17"/>
      <c r="S37" s="17"/>
      <c r="T37" s="27"/>
      <c r="U37" s="17"/>
      <c r="V37" s="77"/>
      <c r="W37" s="18"/>
      <c r="X37" s="17"/>
      <c r="Y37" s="83"/>
      <c r="Z37" s="83"/>
      <c r="AA37" s="83"/>
      <c r="AB37" s="83"/>
      <c r="AC37" s="17"/>
      <c r="AD37" s="17"/>
      <c r="AE37" s="17"/>
      <c r="AF37" s="17"/>
      <c r="AG37" s="17"/>
      <c r="AH37" s="17"/>
      <c r="AI37" s="17"/>
      <c r="AJ37" s="17"/>
      <c r="AK37" s="17"/>
      <c r="AL37" s="17"/>
      <c r="AM37" s="17"/>
      <c r="AN37" s="17"/>
      <c r="AO37" s="62"/>
      <c r="AP37" s="62"/>
      <c r="AQ37" s="62"/>
      <c r="AR37" s="62" t="str">
        <f>IF(ISBLANK(DC_SW153[[#This Row],[Urban Acres]]), "", DC_SW153[[#This Row],[Urban Acres]]-DC_SW153[[#This Row],[Impervious Acres]]-DC_SW153[[#This Row],[Natural Acres]])</f>
        <v/>
      </c>
      <c r="AS37" s="62"/>
      <c r="AT37" s="62"/>
      <c r="AU37" s="62" t="str">
        <f>IF(ISBLANK(DC_SW153[[#This Row],[Natural Acres]]), "", DC_SW153[[#This Row],[Natural Acres]]*43560)</f>
        <v/>
      </c>
      <c r="AV37" s="62" t="str">
        <f>IFERROR(IF(ISBLANK(DC_SW153[[#This Row],[Compacted Acres]]), "", DC_SW153[[#This Row],[Compacted Acres]]*43560),"")</f>
        <v/>
      </c>
      <c r="AW37" s="62" t="str">
        <f>IF(ISBLANK(DC_SW153[[#This Row],[Impervious Acres]]), "", DC_SW153[[#This Row],[Impervious Acres]]*43560)</f>
        <v/>
      </c>
      <c r="AX37" s="62" t="str">
        <f>IF(ISBLANK(DC_SW153[[#This Row],[Urban Acres]]), "", DC_SW153[[#This Row],[Urban Acres]]*43560)</f>
        <v/>
      </c>
      <c r="AY37" s="62"/>
      <c r="AZ37" s="18"/>
      <c r="BA37" s="19"/>
      <c r="BB37" s="19"/>
      <c r="BC37" s="19"/>
      <c r="BD37" s="19"/>
      <c r="BE37" s="19"/>
      <c r="BF37" s="19"/>
      <c r="BG37" s="19"/>
      <c r="BH37" s="18"/>
      <c r="BI37" s="18"/>
      <c r="BJ37" s="18"/>
      <c r="BK37" s="17"/>
      <c r="BL37" s="18"/>
      <c r="BM37" s="72"/>
      <c r="BN37" s="17"/>
      <c r="BO37" s="17"/>
      <c r="BP37" s="17"/>
      <c r="BQ37" s="17"/>
    </row>
    <row r="38" spans="3:69" x14ac:dyDescent="0.25">
      <c r="C38" s="17"/>
      <c r="D38" s="17"/>
      <c r="E38" s="17"/>
      <c r="F38" s="32"/>
      <c r="G38" s="41"/>
      <c r="H38" s="36"/>
      <c r="I38" s="21" t="str">
        <f>IFERROR(INDEX(Table3[Site ID], MATCH(DC_SW153[[#This Row],[Facility Name]], Table3[Site Name], 0)), "")</f>
        <v/>
      </c>
      <c r="J38" s="21"/>
      <c r="K38" s="21" t="str">
        <f>IFERROR(INDEX(Table3[Site Address], MATCH(DC_SW153[[#This Row],[Facility Name]], Table3[Site Name], 0)), "")</f>
        <v/>
      </c>
      <c r="L38" s="21" t="str">
        <f>IFERROR(INDEX(Table3[Site X Coordinate], MATCH(DC_SW153[[#This Row],[Facility Name]], Table3[Site Name], 0)),"")</f>
        <v/>
      </c>
      <c r="M38" s="21" t="str">
        <f>IFERROR(INDEX(Table3[Site Y Coordinate], MATCH(DC_SW153[[#This Row],[Facility Name]], Table3[Site Name], 0)),"")</f>
        <v/>
      </c>
      <c r="N38" s="21" t="str">
        <f>IFERROR(INDEX(Table3[Owner/Manager], MATCH(DC_SW153[[#This Row],[Facility Name]], Table3[Site Name], 0)),"")</f>
        <v/>
      </c>
      <c r="O38" s="21"/>
      <c r="P38" s="21"/>
      <c r="Q38" s="21"/>
      <c r="R38" s="21"/>
      <c r="S38" s="21"/>
      <c r="T38" s="28"/>
      <c r="U38" s="21"/>
      <c r="V38" s="77"/>
      <c r="W38" s="32"/>
      <c r="X38" s="21"/>
      <c r="Y38" s="83"/>
      <c r="Z38" s="83"/>
      <c r="AA38" s="83"/>
      <c r="AB38" s="83"/>
      <c r="AC38" s="21"/>
      <c r="AD38" s="21"/>
      <c r="AE38" s="21"/>
      <c r="AF38" s="21"/>
      <c r="AG38" s="21"/>
      <c r="AH38" s="21"/>
      <c r="AI38" s="21"/>
      <c r="AJ38" s="21"/>
      <c r="AK38" s="21"/>
      <c r="AL38" s="17"/>
      <c r="AM38" s="21"/>
      <c r="AN38" s="21"/>
      <c r="AO38" s="63"/>
      <c r="AP38" s="63"/>
      <c r="AQ38" s="63"/>
      <c r="AR38" s="63" t="str">
        <f>IF(ISBLANK(DC_SW153[[#This Row],[Urban Acres]]), "", DC_SW153[[#This Row],[Urban Acres]]-DC_SW153[[#This Row],[Impervious Acres]]-DC_SW153[[#This Row],[Natural Acres]])</f>
        <v/>
      </c>
      <c r="AS38" s="63"/>
      <c r="AT38" s="63"/>
      <c r="AU38" s="63" t="str">
        <f>IF(ISBLANK(DC_SW153[[#This Row],[Natural Acres]]), "", DC_SW153[[#This Row],[Natural Acres]]*43560)</f>
        <v/>
      </c>
      <c r="AV38" s="63" t="str">
        <f>IFERROR(IF(ISBLANK(DC_SW153[[#This Row],[Compacted Acres]]), "", DC_SW153[[#This Row],[Compacted Acres]]*43560),"")</f>
        <v/>
      </c>
      <c r="AW38" s="63" t="str">
        <f>IF(ISBLANK(DC_SW153[[#This Row],[Impervious Acres]]), "", DC_SW153[[#This Row],[Impervious Acres]]*43560)</f>
        <v/>
      </c>
      <c r="AX38" s="63" t="str">
        <f>IF(ISBLANK(DC_SW153[[#This Row],[Urban Acres]]), "", DC_SW153[[#This Row],[Urban Acres]]*43560)</f>
        <v/>
      </c>
      <c r="AY38" s="68"/>
      <c r="AZ38" s="32"/>
      <c r="BA38" s="24"/>
      <c r="BB38" s="24"/>
      <c r="BC38" s="24"/>
      <c r="BD38" s="24"/>
      <c r="BE38" s="24"/>
      <c r="BF38" s="24"/>
      <c r="BG38" s="24"/>
      <c r="BH38" s="23"/>
      <c r="BI38" s="23"/>
      <c r="BJ38" s="23"/>
      <c r="BK38" s="21"/>
      <c r="BL38" s="23"/>
      <c r="BM38" s="73"/>
      <c r="BN38" s="21"/>
      <c r="BO38" s="14"/>
      <c r="BP38" s="14"/>
      <c r="BQ38" s="17"/>
    </row>
    <row r="39" spans="3:69" x14ac:dyDescent="0.25">
      <c r="C39" s="15"/>
      <c r="D39" s="15"/>
      <c r="E39" s="15"/>
      <c r="F39" s="33"/>
      <c r="G39" s="42"/>
      <c r="H39" s="37"/>
      <c r="I39" s="22" t="str">
        <f>IFERROR(INDEX(Table3[Site ID], MATCH(DC_SW153[[#This Row],[Facility Name]], Table3[Site Name], 0)), "")</f>
        <v/>
      </c>
      <c r="J39" s="22"/>
      <c r="K39" s="22" t="str">
        <f>IFERROR(INDEX(Table3[Site Address], MATCH(DC_SW153[[#This Row],[Facility Name]], Table3[Site Name], 0)), "")</f>
        <v/>
      </c>
      <c r="L39" s="22" t="str">
        <f>IFERROR(INDEX(Table3[Site X Coordinate], MATCH(DC_SW153[[#This Row],[Facility Name]], Table3[Site Name], 0)),"")</f>
        <v/>
      </c>
      <c r="M39" s="22" t="str">
        <f>IFERROR(INDEX(Table3[Site Y Coordinate], MATCH(DC_SW153[[#This Row],[Facility Name]], Table3[Site Name], 0)),"")</f>
        <v/>
      </c>
      <c r="N39" s="22" t="str">
        <f>IFERROR(INDEX(Table3[Owner/Manager], MATCH(DC_SW153[[#This Row],[Facility Name]], Table3[Site Name], 0)),"")</f>
        <v/>
      </c>
      <c r="O39" s="22"/>
      <c r="P39" s="22"/>
      <c r="Q39" s="22"/>
      <c r="R39" s="22"/>
      <c r="S39" s="22"/>
      <c r="T39" s="29"/>
      <c r="U39" s="22"/>
      <c r="V39" s="77"/>
      <c r="W39" s="33"/>
      <c r="X39" s="22"/>
      <c r="Y39" s="83"/>
      <c r="Z39" s="83"/>
      <c r="AA39" s="83"/>
      <c r="AB39" s="83"/>
      <c r="AC39" s="22"/>
      <c r="AD39" s="22"/>
      <c r="AE39" s="22"/>
      <c r="AF39" s="22"/>
      <c r="AG39" s="22"/>
      <c r="AH39" s="22"/>
      <c r="AI39" s="22"/>
      <c r="AJ39" s="22"/>
      <c r="AK39" s="22"/>
      <c r="AL39" s="17"/>
      <c r="AM39" s="22"/>
      <c r="AN39" s="22"/>
      <c r="AO39" s="64"/>
      <c r="AP39" s="64"/>
      <c r="AQ39" s="64"/>
      <c r="AR39" s="64" t="str">
        <f>IF(ISBLANK(DC_SW153[[#This Row],[Urban Acres]]), "", DC_SW153[[#This Row],[Urban Acres]]-DC_SW153[[#This Row],[Impervious Acres]]-DC_SW153[[#This Row],[Natural Acres]])</f>
        <v/>
      </c>
      <c r="AS39" s="64"/>
      <c r="AT39" s="64"/>
      <c r="AU39" s="64" t="str">
        <f>IF(ISBLANK(DC_SW153[[#This Row],[Natural Acres]]), "", DC_SW153[[#This Row],[Natural Acres]]*43560)</f>
        <v/>
      </c>
      <c r="AV39" s="64" t="str">
        <f>IFERROR(IF(ISBLANK(DC_SW153[[#This Row],[Compacted Acres]]), "", DC_SW153[[#This Row],[Compacted Acres]]*43560),"")</f>
        <v/>
      </c>
      <c r="AW39" s="64" t="str">
        <f>IF(ISBLANK(DC_SW153[[#This Row],[Impervious Acres]]), "", DC_SW153[[#This Row],[Impervious Acres]]*43560)</f>
        <v/>
      </c>
      <c r="AX39" s="64" t="str">
        <f>IF(ISBLANK(DC_SW153[[#This Row],[Urban Acres]]), "", DC_SW153[[#This Row],[Urban Acres]]*43560)</f>
        <v/>
      </c>
      <c r="AY39" s="67"/>
      <c r="AZ39" s="33"/>
      <c r="BA39" s="19"/>
      <c r="BB39" s="19"/>
      <c r="BC39" s="19"/>
      <c r="BD39" s="19"/>
      <c r="BE39" s="19"/>
      <c r="BF39" s="19"/>
      <c r="BG39" s="19"/>
      <c r="BH39" s="18"/>
      <c r="BI39" s="18"/>
      <c r="BJ39" s="18"/>
      <c r="BK39" s="22"/>
      <c r="BL39" s="18"/>
      <c r="BM39" s="72"/>
      <c r="BN39" s="22"/>
      <c r="BO39" s="17"/>
      <c r="BP39" s="17"/>
      <c r="BQ39" s="15"/>
    </row>
    <row r="40" spans="3:69" x14ac:dyDescent="0.25">
      <c r="C40" s="17"/>
      <c r="D40" s="17"/>
      <c r="E40" s="17"/>
      <c r="F40" s="32"/>
      <c r="G40" s="41"/>
      <c r="H40" s="36"/>
      <c r="I40" s="21" t="str">
        <f>IFERROR(INDEX(Table3[Site ID], MATCH(DC_SW153[[#This Row],[Facility Name]], Table3[Site Name], 0)), "")</f>
        <v/>
      </c>
      <c r="J40" s="21"/>
      <c r="K40" s="21" t="str">
        <f>IFERROR(INDEX(Table3[Site Address], MATCH(DC_SW153[[#This Row],[Facility Name]], Table3[Site Name], 0)), "")</f>
        <v/>
      </c>
      <c r="L40" s="21" t="str">
        <f>IFERROR(INDEX(Table3[Site X Coordinate], MATCH(DC_SW153[[#This Row],[Facility Name]], Table3[Site Name], 0)),"")</f>
        <v/>
      </c>
      <c r="M40" s="21" t="str">
        <f>IFERROR(INDEX(Table3[Site Y Coordinate], MATCH(DC_SW153[[#This Row],[Facility Name]], Table3[Site Name], 0)),"")</f>
        <v/>
      </c>
      <c r="N40" s="21" t="str">
        <f>IFERROR(INDEX(Table3[Owner/Manager], MATCH(DC_SW153[[#This Row],[Facility Name]], Table3[Site Name], 0)),"")</f>
        <v/>
      </c>
      <c r="O40" s="21"/>
      <c r="P40" s="21"/>
      <c r="Q40" s="21"/>
      <c r="R40" s="21"/>
      <c r="S40" s="21"/>
      <c r="T40" s="28"/>
      <c r="U40" s="21"/>
      <c r="V40" s="77"/>
      <c r="W40" s="32"/>
      <c r="X40" s="21"/>
      <c r="Y40" s="83"/>
      <c r="Z40" s="83"/>
      <c r="AA40" s="83"/>
      <c r="AB40" s="83"/>
      <c r="AC40" s="21"/>
      <c r="AD40" s="21"/>
      <c r="AE40" s="21"/>
      <c r="AF40" s="21"/>
      <c r="AG40" s="21"/>
      <c r="AH40" s="21"/>
      <c r="AI40" s="21"/>
      <c r="AJ40" s="21"/>
      <c r="AK40" s="21"/>
      <c r="AL40" s="17"/>
      <c r="AM40" s="21"/>
      <c r="AN40" s="21"/>
      <c r="AO40" s="63"/>
      <c r="AP40" s="63"/>
      <c r="AQ40" s="63"/>
      <c r="AR40" s="63" t="str">
        <f>IF(ISBLANK(DC_SW153[[#This Row],[Urban Acres]]), "", DC_SW153[[#This Row],[Urban Acres]]-DC_SW153[[#This Row],[Impervious Acres]]-DC_SW153[[#This Row],[Natural Acres]])</f>
        <v/>
      </c>
      <c r="AS40" s="63"/>
      <c r="AT40" s="63"/>
      <c r="AU40" s="63" t="str">
        <f>IF(ISBLANK(DC_SW153[[#This Row],[Natural Acres]]), "", DC_SW153[[#This Row],[Natural Acres]]*43560)</f>
        <v/>
      </c>
      <c r="AV40" s="63" t="str">
        <f>IFERROR(IF(ISBLANK(DC_SW153[[#This Row],[Compacted Acres]]), "", DC_SW153[[#This Row],[Compacted Acres]]*43560),"")</f>
        <v/>
      </c>
      <c r="AW40" s="63" t="str">
        <f>IF(ISBLANK(DC_SW153[[#This Row],[Impervious Acres]]), "", DC_SW153[[#This Row],[Impervious Acres]]*43560)</f>
        <v/>
      </c>
      <c r="AX40" s="63" t="str">
        <f>IF(ISBLANK(DC_SW153[[#This Row],[Urban Acres]]), "", DC_SW153[[#This Row],[Urban Acres]]*43560)</f>
        <v/>
      </c>
      <c r="AY40" s="68"/>
      <c r="AZ40" s="32"/>
      <c r="BA40" s="24"/>
      <c r="BB40" s="24"/>
      <c r="BC40" s="24"/>
      <c r="BD40" s="24"/>
      <c r="BE40" s="24"/>
      <c r="BF40" s="24"/>
      <c r="BG40" s="24"/>
      <c r="BH40" s="23"/>
      <c r="BI40" s="23"/>
      <c r="BJ40" s="23"/>
      <c r="BK40" s="21"/>
      <c r="BL40" s="23"/>
      <c r="BM40" s="73"/>
      <c r="BN40" s="21"/>
      <c r="BO40" s="14"/>
      <c r="BP40" s="14"/>
      <c r="BQ40" s="17"/>
    </row>
    <row r="41" spans="3:69" x14ac:dyDescent="0.25">
      <c r="C41" s="17"/>
      <c r="D41" s="17"/>
      <c r="E41" s="17"/>
      <c r="F41" s="32"/>
      <c r="G41" s="41"/>
      <c r="H41" s="36"/>
      <c r="I41" s="21" t="str">
        <f>IFERROR(INDEX(Table3[Site ID], MATCH(DC_SW153[[#This Row],[Facility Name]], Table3[Site Name], 0)), "")</f>
        <v/>
      </c>
      <c r="J41" s="21"/>
      <c r="K41" s="21" t="str">
        <f>IFERROR(INDEX(Table3[Site Address], MATCH(DC_SW153[[#This Row],[Facility Name]], Table3[Site Name], 0)), "")</f>
        <v/>
      </c>
      <c r="L41" s="21" t="str">
        <f>IFERROR(INDEX(Table3[Site X Coordinate], MATCH(DC_SW153[[#This Row],[Facility Name]], Table3[Site Name], 0)),"")</f>
        <v/>
      </c>
      <c r="M41" s="21" t="str">
        <f>IFERROR(INDEX(Table3[Site Y Coordinate], MATCH(DC_SW153[[#This Row],[Facility Name]], Table3[Site Name], 0)),"")</f>
        <v/>
      </c>
      <c r="N41" s="21" t="str">
        <f>IFERROR(INDEX(Table3[Owner/Manager], MATCH(DC_SW153[[#This Row],[Facility Name]], Table3[Site Name], 0)),"")</f>
        <v/>
      </c>
      <c r="O41" s="21"/>
      <c r="P41" s="21"/>
      <c r="Q41" s="21"/>
      <c r="R41" s="21"/>
      <c r="S41" s="21"/>
      <c r="T41" s="28"/>
      <c r="U41" s="21"/>
      <c r="V41" s="77"/>
      <c r="W41" s="32"/>
      <c r="X41" s="21"/>
      <c r="Y41" s="83"/>
      <c r="Z41" s="83"/>
      <c r="AA41" s="83"/>
      <c r="AB41" s="83"/>
      <c r="AC41" s="21"/>
      <c r="AD41" s="21"/>
      <c r="AE41" s="21"/>
      <c r="AF41" s="21"/>
      <c r="AG41" s="21"/>
      <c r="AH41" s="21"/>
      <c r="AI41" s="21"/>
      <c r="AJ41" s="21"/>
      <c r="AK41" s="21"/>
      <c r="AL41" s="17"/>
      <c r="AM41" s="21"/>
      <c r="AN41" s="21"/>
      <c r="AO41" s="63"/>
      <c r="AP41" s="63"/>
      <c r="AQ41" s="63"/>
      <c r="AR41" s="63" t="str">
        <f>IF(ISBLANK(DC_SW153[[#This Row],[Urban Acres]]), "", DC_SW153[[#This Row],[Urban Acres]]-DC_SW153[[#This Row],[Impervious Acres]]-DC_SW153[[#This Row],[Natural Acres]])</f>
        <v/>
      </c>
      <c r="AS41" s="63"/>
      <c r="AT41" s="63"/>
      <c r="AU41" s="63" t="str">
        <f>IF(ISBLANK(DC_SW153[[#This Row],[Natural Acres]]), "", DC_SW153[[#This Row],[Natural Acres]]*43560)</f>
        <v/>
      </c>
      <c r="AV41" s="63" t="str">
        <f>IFERROR(IF(ISBLANK(DC_SW153[[#This Row],[Compacted Acres]]), "", DC_SW153[[#This Row],[Compacted Acres]]*43560),"")</f>
        <v/>
      </c>
      <c r="AW41" s="63" t="str">
        <f>IF(ISBLANK(DC_SW153[[#This Row],[Impervious Acres]]), "", DC_SW153[[#This Row],[Impervious Acres]]*43560)</f>
        <v/>
      </c>
      <c r="AX41" s="63" t="str">
        <f>IF(ISBLANK(DC_SW153[[#This Row],[Urban Acres]]), "", DC_SW153[[#This Row],[Urban Acres]]*43560)</f>
        <v/>
      </c>
      <c r="AY41" s="68"/>
      <c r="AZ41" s="32"/>
      <c r="BA41" s="24"/>
      <c r="BB41" s="24"/>
      <c r="BC41" s="24"/>
      <c r="BD41" s="24"/>
      <c r="BE41" s="24"/>
      <c r="BF41" s="24"/>
      <c r="BG41" s="24"/>
      <c r="BH41" s="23"/>
      <c r="BI41" s="23"/>
      <c r="BJ41" s="23"/>
      <c r="BK41" s="21"/>
      <c r="BL41" s="23"/>
      <c r="BM41" s="73"/>
      <c r="BN41" s="21"/>
      <c r="BO41" s="14"/>
      <c r="BP41" s="14"/>
      <c r="BQ41" s="17"/>
    </row>
    <row r="42" spans="3:69" x14ac:dyDescent="0.25">
      <c r="C42" s="15"/>
      <c r="D42" s="15"/>
      <c r="E42" s="15"/>
      <c r="F42" s="33"/>
      <c r="G42" s="42"/>
      <c r="H42" s="37"/>
      <c r="I42" s="22" t="str">
        <f>IFERROR(INDEX(Table3[Site ID], MATCH(DC_SW153[[#This Row],[Facility Name]], Table3[Site Name], 0)), "")</f>
        <v/>
      </c>
      <c r="J42" s="22"/>
      <c r="K42" s="22" t="str">
        <f>IFERROR(INDEX(Table3[Site Address], MATCH(DC_SW153[[#This Row],[Facility Name]], Table3[Site Name], 0)), "")</f>
        <v/>
      </c>
      <c r="L42" s="22" t="str">
        <f>IFERROR(INDEX(Table3[Site X Coordinate], MATCH(DC_SW153[[#This Row],[Facility Name]], Table3[Site Name], 0)),"")</f>
        <v/>
      </c>
      <c r="M42" s="22" t="str">
        <f>IFERROR(INDEX(Table3[Site Y Coordinate], MATCH(DC_SW153[[#This Row],[Facility Name]], Table3[Site Name], 0)),"")</f>
        <v/>
      </c>
      <c r="N42" s="22" t="str">
        <f>IFERROR(INDEX(Table3[Owner/Manager], MATCH(DC_SW153[[#This Row],[Facility Name]], Table3[Site Name], 0)),"")</f>
        <v/>
      </c>
      <c r="O42" s="22"/>
      <c r="P42" s="22"/>
      <c r="Q42" s="22"/>
      <c r="R42" s="22"/>
      <c r="S42" s="22"/>
      <c r="T42" s="29"/>
      <c r="U42" s="22"/>
      <c r="V42" s="77"/>
      <c r="W42" s="33"/>
      <c r="X42" s="22"/>
      <c r="Y42" s="83"/>
      <c r="Z42" s="83"/>
      <c r="AA42" s="83"/>
      <c r="AB42" s="83"/>
      <c r="AC42" s="22"/>
      <c r="AD42" s="22"/>
      <c r="AE42" s="22"/>
      <c r="AF42" s="22"/>
      <c r="AG42" s="22"/>
      <c r="AH42" s="22"/>
      <c r="AI42" s="22"/>
      <c r="AJ42" s="22"/>
      <c r="AK42" s="22"/>
      <c r="AL42" s="17"/>
      <c r="AM42" s="22"/>
      <c r="AN42" s="22"/>
      <c r="AO42" s="64"/>
      <c r="AP42" s="64"/>
      <c r="AQ42" s="64"/>
      <c r="AR42" s="64" t="str">
        <f>IF(ISBLANK(DC_SW153[[#This Row],[Urban Acres]]), "", DC_SW153[[#This Row],[Urban Acres]]-DC_SW153[[#This Row],[Impervious Acres]]-DC_SW153[[#This Row],[Natural Acres]])</f>
        <v/>
      </c>
      <c r="AS42" s="64"/>
      <c r="AT42" s="64"/>
      <c r="AU42" s="64" t="str">
        <f>IF(ISBLANK(DC_SW153[[#This Row],[Natural Acres]]), "", DC_SW153[[#This Row],[Natural Acres]]*43560)</f>
        <v/>
      </c>
      <c r="AV42" s="64" t="str">
        <f>IFERROR(IF(ISBLANK(DC_SW153[[#This Row],[Compacted Acres]]), "", DC_SW153[[#This Row],[Compacted Acres]]*43560),"")</f>
        <v/>
      </c>
      <c r="AW42" s="64" t="str">
        <f>IF(ISBLANK(DC_SW153[[#This Row],[Impervious Acres]]), "", DC_SW153[[#This Row],[Impervious Acres]]*43560)</f>
        <v/>
      </c>
      <c r="AX42" s="64" t="str">
        <f>IF(ISBLANK(DC_SW153[[#This Row],[Urban Acres]]), "", DC_SW153[[#This Row],[Urban Acres]]*43560)</f>
        <v/>
      </c>
      <c r="AY42" s="67"/>
      <c r="AZ42" s="33"/>
      <c r="BA42" s="19"/>
      <c r="BB42" s="19"/>
      <c r="BC42" s="19"/>
      <c r="BD42" s="19"/>
      <c r="BE42" s="19"/>
      <c r="BF42" s="19"/>
      <c r="BG42" s="19"/>
      <c r="BH42" s="18"/>
      <c r="BI42" s="18"/>
      <c r="BJ42" s="18"/>
      <c r="BK42" s="22"/>
      <c r="BL42" s="18"/>
      <c r="BM42" s="72"/>
      <c r="BN42" s="22"/>
      <c r="BO42" s="17"/>
      <c r="BP42" s="17"/>
      <c r="BQ42" s="15"/>
    </row>
    <row r="43" spans="3:69" x14ac:dyDescent="0.25">
      <c r="C43" s="15"/>
      <c r="D43" s="15"/>
      <c r="E43" s="15"/>
      <c r="F43" s="33"/>
      <c r="G43" s="42"/>
      <c r="H43" s="37"/>
      <c r="I43" s="22" t="str">
        <f>IFERROR(INDEX(Table3[Site ID], MATCH(DC_SW153[[#This Row],[Facility Name]], Table3[Site Name], 0)), "")</f>
        <v/>
      </c>
      <c r="J43" s="22"/>
      <c r="K43" s="22" t="str">
        <f>IFERROR(INDEX(Table3[Site Address], MATCH(DC_SW153[[#This Row],[Facility Name]], Table3[Site Name], 0)), "")</f>
        <v/>
      </c>
      <c r="L43" s="22" t="str">
        <f>IFERROR(INDEX(Table3[Site X Coordinate], MATCH(DC_SW153[[#This Row],[Facility Name]], Table3[Site Name], 0)),"")</f>
        <v/>
      </c>
      <c r="M43" s="22" t="str">
        <f>IFERROR(INDEX(Table3[Site Y Coordinate], MATCH(DC_SW153[[#This Row],[Facility Name]], Table3[Site Name], 0)),"")</f>
        <v/>
      </c>
      <c r="N43" s="22" t="str">
        <f>IFERROR(INDEX(Table3[Owner/Manager], MATCH(DC_SW153[[#This Row],[Facility Name]], Table3[Site Name], 0)),"")</f>
        <v/>
      </c>
      <c r="O43" s="22"/>
      <c r="P43" s="22"/>
      <c r="Q43" s="22"/>
      <c r="R43" s="22"/>
      <c r="S43" s="22"/>
      <c r="T43" s="29"/>
      <c r="U43" s="22"/>
      <c r="V43" s="77"/>
      <c r="W43" s="33"/>
      <c r="X43" s="22"/>
      <c r="Y43" s="83"/>
      <c r="Z43" s="83"/>
      <c r="AA43" s="83"/>
      <c r="AB43" s="83"/>
      <c r="AC43" s="22"/>
      <c r="AD43" s="22"/>
      <c r="AE43" s="22"/>
      <c r="AF43" s="22"/>
      <c r="AG43" s="22"/>
      <c r="AH43" s="22"/>
      <c r="AI43" s="22"/>
      <c r="AJ43" s="22"/>
      <c r="AK43" s="22"/>
      <c r="AL43" s="17"/>
      <c r="AM43" s="22"/>
      <c r="AN43" s="22"/>
      <c r="AO43" s="64"/>
      <c r="AP43" s="64"/>
      <c r="AQ43" s="64"/>
      <c r="AR43" s="64" t="str">
        <f>IF(ISBLANK(DC_SW153[[#This Row],[Urban Acres]]), "", DC_SW153[[#This Row],[Urban Acres]]-DC_SW153[[#This Row],[Impervious Acres]]-DC_SW153[[#This Row],[Natural Acres]])</f>
        <v/>
      </c>
      <c r="AS43" s="64"/>
      <c r="AT43" s="64"/>
      <c r="AU43" s="64" t="str">
        <f>IF(ISBLANK(DC_SW153[[#This Row],[Natural Acres]]), "", DC_SW153[[#This Row],[Natural Acres]]*43560)</f>
        <v/>
      </c>
      <c r="AV43" s="64" t="str">
        <f>IFERROR(IF(ISBLANK(DC_SW153[[#This Row],[Compacted Acres]]), "", DC_SW153[[#This Row],[Compacted Acres]]*43560),"")</f>
        <v/>
      </c>
      <c r="AW43" s="64" t="str">
        <f>IF(ISBLANK(DC_SW153[[#This Row],[Impervious Acres]]), "", DC_SW153[[#This Row],[Impervious Acres]]*43560)</f>
        <v/>
      </c>
      <c r="AX43" s="64" t="str">
        <f>IF(ISBLANK(DC_SW153[[#This Row],[Urban Acres]]), "", DC_SW153[[#This Row],[Urban Acres]]*43560)</f>
        <v/>
      </c>
      <c r="AY43" s="67"/>
      <c r="AZ43" s="33"/>
      <c r="BA43" s="19"/>
      <c r="BB43" s="19"/>
      <c r="BC43" s="19"/>
      <c r="BD43" s="19"/>
      <c r="BE43" s="19"/>
      <c r="BF43" s="19"/>
      <c r="BG43" s="19"/>
      <c r="BH43" s="18"/>
      <c r="BI43" s="18"/>
      <c r="BJ43" s="18"/>
      <c r="BK43" s="22"/>
      <c r="BL43" s="18"/>
      <c r="BM43" s="72"/>
      <c r="BN43" s="22"/>
      <c r="BO43" s="17"/>
      <c r="BP43" s="17"/>
      <c r="BQ43" s="15"/>
    </row>
    <row r="44" spans="3:69" x14ac:dyDescent="0.25">
      <c r="C44" s="15"/>
      <c r="D44" s="15"/>
      <c r="E44" s="15"/>
      <c r="F44" s="32"/>
      <c r="G44" s="41"/>
      <c r="H44" s="36"/>
      <c r="I44" s="21" t="str">
        <f>IFERROR(INDEX(Table3[Site ID], MATCH(DC_SW153[[#This Row],[Facility Name]], Table3[Site Name], 0)), "")</f>
        <v/>
      </c>
      <c r="J44" s="21"/>
      <c r="K44" s="21" t="str">
        <f>IFERROR(INDEX(Table3[Site Address], MATCH(DC_SW153[[#This Row],[Facility Name]], Table3[Site Name], 0)), "")</f>
        <v/>
      </c>
      <c r="L44" s="21" t="str">
        <f>IFERROR(INDEX(Table3[Site X Coordinate], MATCH(DC_SW153[[#This Row],[Facility Name]], Table3[Site Name], 0)),"")</f>
        <v/>
      </c>
      <c r="M44" s="21" t="str">
        <f>IFERROR(INDEX(Table3[Site Y Coordinate], MATCH(DC_SW153[[#This Row],[Facility Name]], Table3[Site Name], 0)),"")</f>
        <v/>
      </c>
      <c r="N44" s="21" t="str">
        <f>IFERROR(INDEX(Table3[Owner/Manager], MATCH(DC_SW153[[#This Row],[Facility Name]], Table3[Site Name], 0)),"")</f>
        <v/>
      </c>
      <c r="O44" s="21"/>
      <c r="P44" s="21"/>
      <c r="Q44" s="21"/>
      <c r="R44" s="21"/>
      <c r="S44" s="21"/>
      <c r="T44" s="28"/>
      <c r="U44" s="21"/>
      <c r="V44" s="77"/>
      <c r="W44" s="32"/>
      <c r="X44" s="21"/>
      <c r="Y44" s="83"/>
      <c r="Z44" s="83"/>
      <c r="AA44" s="83"/>
      <c r="AB44" s="83"/>
      <c r="AC44" s="21"/>
      <c r="AD44" s="21"/>
      <c r="AE44" s="21"/>
      <c r="AF44" s="21"/>
      <c r="AG44" s="21"/>
      <c r="AH44" s="21"/>
      <c r="AI44" s="21"/>
      <c r="AJ44" s="21"/>
      <c r="AK44" s="21"/>
      <c r="AL44" s="17"/>
      <c r="AM44" s="21"/>
      <c r="AN44" s="21"/>
      <c r="AO44" s="63"/>
      <c r="AP44" s="63"/>
      <c r="AQ44" s="63"/>
      <c r="AR44" s="63" t="str">
        <f>IF(ISBLANK(DC_SW153[[#This Row],[Urban Acres]]), "", DC_SW153[[#This Row],[Urban Acres]]-DC_SW153[[#This Row],[Impervious Acres]]-DC_SW153[[#This Row],[Natural Acres]])</f>
        <v/>
      </c>
      <c r="AS44" s="63"/>
      <c r="AT44" s="63"/>
      <c r="AU44" s="63" t="str">
        <f>IF(ISBLANK(DC_SW153[[#This Row],[Natural Acres]]), "", DC_SW153[[#This Row],[Natural Acres]]*43560)</f>
        <v/>
      </c>
      <c r="AV44" s="63" t="str">
        <f>IFERROR(IF(ISBLANK(DC_SW153[[#This Row],[Compacted Acres]]), "", DC_SW153[[#This Row],[Compacted Acres]]*43560),"")</f>
        <v/>
      </c>
      <c r="AW44" s="63" t="str">
        <f>IF(ISBLANK(DC_SW153[[#This Row],[Impervious Acres]]), "", DC_SW153[[#This Row],[Impervious Acres]]*43560)</f>
        <v/>
      </c>
      <c r="AX44" s="63" t="str">
        <f>IF(ISBLANK(DC_SW153[[#This Row],[Urban Acres]]), "", DC_SW153[[#This Row],[Urban Acres]]*43560)</f>
        <v/>
      </c>
      <c r="AY44" s="68"/>
      <c r="AZ44" s="32"/>
      <c r="BA44" s="24"/>
      <c r="BB44" s="24"/>
      <c r="BC44" s="24"/>
      <c r="BD44" s="24"/>
      <c r="BE44" s="24"/>
      <c r="BF44" s="24"/>
      <c r="BG44" s="24"/>
      <c r="BH44" s="23"/>
      <c r="BI44" s="23"/>
      <c r="BJ44" s="23"/>
      <c r="BK44" s="21"/>
      <c r="BL44" s="23"/>
      <c r="BM44" s="73"/>
      <c r="BN44" s="21"/>
      <c r="BO44" s="14"/>
      <c r="BP44" s="14"/>
      <c r="BQ44" s="15"/>
    </row>
    <row r="45" spans="3:69" x14ac:dyDescent="0.25">
      <c r="C45" s="15"/>
      <c r="D45" s="15"/>
      <c r="E45" s="15"/>
      <c r="F45" s="33"/>
      <c r="G45" s="42"/>
      <c r="H45" s="37"/>
      <c r="I45" s="22" t="str">
        <f>IFERROR(INDEX(Table3[Site ID], MATCH(DC_SW153[[#This Row],[Facility Name]], Table3[Site Name], 0)), "")</f>
        <v/>
      </c>
      <c r="J45" s="22"/>
      <c r="K45" s="22" t="str">
        <f>IFERROR(INDEX(Table3[Site Address], MATCH(DC_SW153[[#This Row],[Facility Name]], Table3[Site Name], 0)), "")</f>
        <v/>
      </c>
      <c r="L45" s="22" t="str">
        <f>IFERROR(INDEX(Table3[Site X Coordinate], MATCH(DC_SW153[[#This Row],[Facility Name]], Table3[Site Name], 0)),"")</f>
        <v/>
      </c>
      <c r="M45" s="22" t="str">
        <f>IFERROR(INDEX(Table3[Site Y Coordinate], MATCH(DC_SW153[[#This Row],[Facility Name]], Table3[Site Name], 0)),"")</f>
        <v/>
      </c>
      <c r="N45" s="22" t="str">
        <f>IFERROR(INDEX(Table3[Owner/Manager], MATCH(DC_SW153[[#This Row],[Facility Name]], Table3[Site Name], 0)),"")</f>
        <v/>
      </c>
      <c r="O45" s="22"/>
      <c r="P45" s="22"/>
      <c r="Q45" s="22"/>
      <c r="R45" s="22"/>
      <c r="S45" s="22"/>
      <c r="T45" s="29"/>
      <c r="U45" s="22"/>
      <c r="V45" s="77"/>
      <c r="W45" s="33"/>
      <c r="X45" s="22"/>
      <c r="Y45" s="83"/>
      <c r="Z45" s="83"/>
      <c r="AA45" s="83"/>
      <c r="AB45" s="83"/>
      <c r="AC45" s="22"/>
      <c r="AD45" s="22"/>
      <c r="AE45" s="22"/>
      <c r="AF45" s="22"/>
      <c r="AG45" s="22"/>
      <c r="AH45" s="22"/>
      <c r="AI45" s="22"/>
      <c r="AJ45" s="22"/>
      <c r="AK45" s="22"/>
      <c r="AL45" s="17"/>
      <c r="AM45" s="22"/>
      <c r="AN45" s="22"/>
      <c r="AO45" s="64"/>
      <c r="AP45" s="64"/>
      <c r="AQ45" s="64"/>
      <c r="AR45" s="64" t="str">
        <f>IF(ISBLANK(DC_SW153[[#This Row],[Urban Acres]]), "", DC_SW153[[#This Row],[Urban Acres]]-DC_SW153[[#This Row],[Impervious Acres]]-DC_SW153[[#This Row],[Natural Acres]])</f>
        <v/>
      </c>
      <c r="AS45" s="64"/>
      <c r="AT45" s="64"/>
      <c r="AU45" s="64" t="str">
        <f>IF(ISBLANK(DC_SW153[[#This Row],[Natural Acres]]), "", DC_SW153[[#This Row],[Natural Acres]]*43560)</f>
        <v/>
      </c>
      <c r="AV45" s="64" t="str">
        <f>IFERROR(IF(ISBLANK(DC_SW153[[#This Row],[Compacted Acres]]), "", DC_SW153[[#This Row],[Compacted Acres]]*43560),"")</f>
        <v/>
      </c>
      <c r="AW45" s="64" t="str">
        <f>IF(ISBLANK(DC_SW153[[#This Row],[Impervious Acres]]), "", DC_SW153[[#This Row],[Impervious Acres]]*43560)</f>
        <v/>
      </c>
      <c r="AX45" s="64" t="str">
        <f>IF(ISBLANK(DC_SW153[[#This Row],[Urban Acres]]), "", DC_SW153[[#This Row],[Urban Acres]]*43560)</f>
        <v/>
      </c>
      <c r="AY45" s="67"/>
      <c r="AZ45" s="33"/>
      <c r="BA45" s="19"/>
      <c r="BB45" s="19"/>
      <c r="BC45" s="19"/>
      <c r="BD45" s="19"/>
      <c r="BE45" s="19"/>
      <c r="BF45" s="19"/>
      <c r="BG45" s="19"/>
      <c r="BH45" s="18"/>
      <c r="BI45" s="18"/>
      <c r="BJ45" s="18"/>
      <c r="BK45" s="22"/>
      <c r="BL45" s="18"/>
      <c r="BM45" s="72"/>
      <c r="BN45" s="22"/>
      <c r="BO45" s="17"/>
      <c r="BP45" s="17"/>
      <c r="BQ45" s="15"/>
    </row>
    <row r="46" spans="3:69" x14ac:dyDescent="0.25">
      <c r="C46" s="15"/>
      <c r="D46" s="15"/>
      <c r="E46" s="15"/>
      <c r="F46" s="33"/>
      <c r="G46" s="42"/>
      <c r="H46" s="37"/>
      <c r="I46" s="22" t="str">
        <f>IFERROR(INDEX(Table3[Site ID], MATCH(DC_SW153[[#This Row],[Facility Name]], Table3[Site Name], 0)), "")</f>
        <v/>
      </c>
      <c r="J46" s="22"/>
      <c r="K46" s="22" t="str">
        <f>IFERROR(INDEX(Table3[Site Address], MATCH(DC_SW153[[#This Row],[Facility Name]], Table3[Site Name], 0)), "")</f>
        <v/>
      </c>
      <c r="L46" s="22" t="str">
        <f>IFERROR(INDEX(Table3[Site X Coordinate], MATCH(DC_SW153[[#This Row],[Facility Name]], Table3[Site Name], 0)),"")</f>
        <v/>
      </c>
      <c r="M46" s="22" t="str">
        <f>IFERROR(INDEX(Table3[Site Y Coordinate], MATCH(DC_SW153[[#This Row],[Facility Name]], Table3[Site Name], 0)),"")</f>
        <v/>
      </c>
      <c r="N46" s="22" t="str">
        <f>IFERROR(INDEX(Table3[Owner/Manager], MATCH(DC_SW153[[#This Row],[Facility Name]], Table3[Site Name], 0)),"")</f>
        <v/>
      </c>
      <c r="O46" s="22"/>
      <c r="P46" s="22"/>
      <c r="Q46" s="22"/>
      <c r="R46" s="22"/>
      <c r="S46" s="22"/>
      <c r="T46" s="29"/>
      <c r="U46" s="22"/>
      <c r="V46" s="77"/>
      <c r="W46" s="33"/>
      <c r="X46" s="22"/>
      <c r="Y46" s="83"/>
      <c r="Z46" s="83"/>
      <c r="AA46" s="83"/>
      <c r="AB46" s="83"/>
      <c r="AC46" s="22"/>
      <c r="AD46" s="22"/>
      <c r="AE46" s="22"/>
      <c r="AF46" s="22"/>
      <c r="AG46" s="22"/>
      <c r="AH46" s="22"/>
      <c r="AI46" s="22"/>
      <c r="AJ46" s="22"/>
      <c r="AK46" s="22"/>
      <c r="AL46" s="17"/>
      <c r="AM46" s="22"/>
      <c r="AN46" s="22"/>
      <c r="AO46" s="64"/>
      <c r="AP46" s="64"/>
      <c r="AQ46" s="64"/>
      <c r="AR46" s="64" t="str">
        <f>IF(ISBLANK(DC_SW153[[#This Row],[Urban Acres]]), "", DC_SW153[[#This Row],[Urban Acres]]-DC_SW153[[#This Row],[Impervious Acres]]-DC_SW153[[#This Row],[Natural Acres]])</f>
        <v/>
      </c>
      <c r="AS46" s="64"/>
      <c r="AT46" s="64"/>
      <c r="AU46" s="64" t="str">
        <f>IF(ISBLANK(DC_SW153[[#This Row],[Natural Acres]]), "", DC_SW153[[#This Row],[Natural Acres]]*43560)</f>
        <v/>
      </c>
      <c r="AV46" s="64" t="str">
        <f>IFERROR(IF(ISBLANK(DC_SW153[[#This Row],[Compacted Acres]]), "", DC_SW153[[#This Row],[Compacted Acres]]*43560),"")</f>
        <v/>
      </c>
      <c r="AW46" s="64" t="str">
        <f>IF(ISBLANK(DC_SW153[[#This Row],[Impervious Acres]]), "", DC_SW153[[#This Row],[Impervious Acres]]*43560)</f>
        <v/>
      </c>
      <c r="AX46" s="64" t="str">
        <f>IF(ISBLANK(DC_SW153[[#This Row],[Urban Acres]]), "", DC_SW153[[#This Row],[Urban Acres]]*43560)</f>
        <v/>
      </c>
      <c r="AY46" s="67"/>
      <c r="AZ46" s="33"/>
      <c r="BA46" s="19"/>
      <c r="BB46" s="19"/>
      <c r="BC46" s="19"/>
      <c r="BD46" s="19"/>
      <c r="BE46" s="19"/>
      <c r="BF46" s="19"/>
      <c r="BG46" s="19"/>
      <c r="BH46" s="18"/>
      <c r="BI46" s="18"/>
      <c r="BJ46" s="18"/>
      <c r="BK46" s="22"/>
      <c r="BL46" s="18"/>
      <c r="BM46" s="72"/>
      <c r="BN46" s="22"/>
      <c r="BO46" s="17"/>
      <c r="BP46" s="17"/>
      <c r="BQ46" s="15"/>
    </row>
    <row r="47" spans="3:69" x14ac:dyDescent="0.25">
      <c r="C47" s="15"/>
      <c r="D47" s="15"/>
      <c r="E47" s="15"/>
      <c r="F47" s="33"/>
      <c r="G47" s="42"/>
      <c r="H47" s="37"/>
      <c r="I47" s="22" t="str">
        <f>IFERROR(INDEX(Table3[Site ID], MATCH(DC_SW153[[#This Row],[Facility Name]], Table3[Site Name], 0)), "")</f>
        <v/>
      </c>
      <c r="J47" s="22"/>
      <c r="K47" s="22" t="str">
        <f>IFERROR(INDEX(Table3[Site Address], MATCH(DC_SW153[[#This Row],[Facility Name]], Table3[Site Name], 0)), "")</f>
        <v/>
      </c>
      <c r="L47" s="22" t="str">
        <f>IFERROR(INDEX(Table3[Site X Coordinate], MATCH(DC_SW153[[#This Row],[Facility Name]], Table3[Site Name], 0)),"")</f>
        <v/>
      </c>
      <c r="M47" s="22" t="str">
        <f>IFERROR(INDEX(Table3[Site Y Coordinate], MATCH(DC_SW153[[#This Row],[Facility Name]], Table3[Site Name], 0)),"")</f>
        <v/>
      </c>
      <c r="N47" s="22" t="str">
        <f>IFERROR(INDEX(Table3[Owner/Manager], MATCH(DC_SW153[[#This Row],[Facility Name]], Table3[Site Name], 0)),"")</f>
        <v/>
      </c>
      <c r="O47" s="22"/>
      <c r="P47" s="22"/>
      <c r="Q47" s="22"/>
      <c r="R47" s="22"/>
      <c r="S47" s="22"/>
      <c r="T47" s="29"/>
      <c r="U47" s="22"/>
      <c r="V47" s="77"/>
      <c r="W47" s="33"/>
      <c r="X47" s="22"/>
      <c r="Y47" s="83"/>
      <c r="Z47" s="83"/>
      <c r="AA47" s="83"/>
      <c r="AB47" s="83"/>
      <c r="AC47" s="22"/>
      <c r="AD47" s="22"/>
      <c r="AE47" s="22"/>
      <c r="AF47" s="22"/>
      <c r="AG47" s="22"/>
      <c r="AH47" s="22"/>
      <c r="AI47" s="22"/>
      <c r="AJ47" s="22"/>
      <c r="AK47" s="22"/>
      <c r="AL47" s="17"/>
      <c r="AM47" s="22"/>
      <c r="AN47" s="22"/>
      <c r="AO47" s="64"/>
      <c r="AP47" s="64"/>
      <c r="AQ47" s="64"/>
      <c r="AR47" s="64" t="str">
        <f>IF(ISBLANK(DC_SW153[[#This Row],[Urban Acres]]), "", DC_SW153[[#This Row],[Urban Acres]]-DC_SW153[[#This Row],[Impervious Acres]]-DC_SW153[[#This Row],[Natural Acres]])</f>
        <v/>
      </c>
      <c r="AS47" s="64"/>
      <c r="AT47" s="64"/>
      <c r="AU47" s="64" t="str">
        <f>IF(ISBLANK(DC_SW153[[#This Row],[Natural Acres]]), "", DC_SW153[[#This Row],[Natural Acres]]*43560)</f>
        <v/>
      </c>
      <c r="AV47" s="64" t="str">
        <f>IFERROR(IF(ISBLANK(DC_SW153[[#This Row],[Compacted Acres]]), "", DC_SW153[[#This Row],[Compacted Acres]]*43560),"")</f>
        <v/>
      </c>
      <c r="AW47" s="64" t="str">
        <f>IF(ISBLANK(DC_SW153[[#This Row],[Impervious Acres]]), "", DC_SW153[[#This Row],[Impervious Acres]]*43560)</f>
        <v/>
      </c>
      <c r="AX47" s="64" t="str">
        <f>IF(ISBLANK(DC_SW153[[#This Row],[Urban Acres]]), "", DC_SW153[[#This Row],[Urban Acres]]*43560)</f>
        <v/>
      </c>
      <c r="AY47" s="67"/>
      <c r="AZ47" s="33"/>
      <c r="BA47" s="19"/>
      <c r="BB47" s="19"/>
      <c r="BC47" s="19"/>
      <c r="BD47" s="19"/>
      <c r="BE47" s="19"/>
      <c r="BF47" s="19"/>
      <c r="BG47" s="19"/>
      <c r="BH47" s="18"/>
      <c r="BI47" s="18"/>
      <c r="BJ47" s="18"/>
      <c r="BK47" s="22"/>
      <c r="BL47" s="18"/>
      <c r="BM47" s="72"/>
      <c r="BN47" s="22"/>
      <c r="BO47" s="17"/>
      <c r="BP47" s="17"/>
      <c r="BQ47" s="15"/>
    </row>
    <row r="48" spans="3:69" x14ac:dyDescent="0.25">
      <c r="C48" s="15"/>
      <c r="D48" s="15"/>
      <c r="E48" s="15"/>
      <c r="F48" s="33"/>
      <c r="G48" s="42"/>
      <c r="H48" s="37"/>
      <c r="I48" s="22" t="str">
        <f>IFERROR(INDEX(Table3[Site ID], MATCH(DC_SW153[[#This Row],[Facility Name]], Table3[Site Name], 0)), "")</f>
        <v/>
      </c>
      <c r="J48" s="22"/>
      <c r="K48" s="22" t="str">
        <f>IFERROR(INDEX(Table3[Site Address], MATCH(DC_SW153[[#This Row],[Facility Name]], Table3[Site Name], 0)), "")</f>
        <v/>
      </c>
      <c r="L48" s="22" t="str">
        <f>IFERROR(INDEX(Table3[Site X Coordinate], MATCH(DC_SW153[[#This Row],[Facility Name]], Table3[Site Name], 0)),"")</f>
        <v/>
      </c>
      <c r="M48" s="22" t="str">
        <f>IFERROR(INDEX(Table3[Site Y Coordinate], MATCH(DC_SW153[[#This Row],[Facility Name]], Table3[Site Name], 0)),"")</f>
        <v/>
      </c>
      <c r="N48" s="22" t="str">
        <f>IFERROR(INDEX(Table3[Owner/Manager], MATCH(DC_SW153[[#This Row],[Facility Name]], Table3[Site Name], 0)),"")</f>
        <v/>
      </c>
      <c r="O48" s="22"/>
      <c r="P48" s="22"/>
      <c r="Q48" s="22"/>
      <c r="R48" s="22"/>
      <c r="S48" s="22"/>
      <c r="T48" s="29"/>
      <c r="U48" s="22"/>
      <c r="V48" s="77"/>
      <c r="W48" s="33"/>
      <c r="X48" s="22"/>
      <c r="Y48" s="83"/>
      <c r="Z48" s="83"/>
      <c r="AA48" s="83"/>
      <c r="AB48" s="83"/>
      <c r="AC48" s="22"/>
      <c r="AD48" s="22"/>
      <c r="AE48" s="22"/>
      <c r="AF48" s="22"/>
      <c r="AG48" s="22"/>
      <c r="AH48" s="22"/>
      <c r="AI48" s="22"/>
      <c r="AJ48" s="22"/>
      <c r="AK48" s="22"/>
      <c r="AL48" s="17"/>
      <c r="AM48" s="22"/>
      <c r="AN48" s="22"/>
      <c r="AO48" s="64"/>
      <c r="AP48" s="64"/>
      <c r="AQ48" s="64"/>
      <c r="AR48" s="64" t="str">
        <f>IF(ISBLANK(DC_SW153[[#This Row],[Urban Acres]]), "", DC_SW153[[#This Row],[Urban Acres]]-DC_SW153[[#This Row],[Impervious Acres]]-DC_SW153[[#This Row],[Natural Acres]])</f>
        <v/>
      </c>
      <c r="AS48" s="64"/>
      <c r="AT48" s="64"/>
      <c r="AU48" s="64" t="str">
        <f>IF(ISBLANK(DC_SW153[[#This Row],[Natural Acres]]), "", DC_SW153[[#This Row],[Natural Acres]]*43560)</f>
        <v/>
      </c>
      <c r="AV48" s="64" t="str">
        <f>IFERROR(IF(ISBLANK(DC_SW153[[#This Row],[Compacted Acres]]), "", DC_SW153[[#This Row],[Compacted Acres]]*43560),"")</f>
        <v/>
      </c>
      <c r="AW48" s="64" t="str">
        <f>IF(ISBLANK(DC_SW153[[#This Row],[Impervious Acres]]), "", DC_SW153[[#This Row],[Impervious Acres]]*43560)</f>
        <v/>
      </c>
      <c r="AX48" s="64" t="str">
        <f>IF(ISBLANK(DC_SW153[[#This Row],[Urban Acres]]), "", DC_SW153[[#This Row],[Urban Acres]]*43560)</f>
        <v/>
      </c>
      <c r="AY48" s="67"/>
      <c r="AZ48" s="33"/>
      <c r="BA48" s="19"/>
      <c r="BB48" s="19"/>
      <c r="BC48" s="19"/>
      <c r="BD48" s="19"/>
      <c r="BE48" s="19"/>
      <c r="BF48" s="19"/>
      <c r="BG48" s="19"/>
      <c r="BH48" s="18"/>
      <c r="BI48" s="18"/>
      <c r="BJ48" s="18"/>
      <c r="BK48" s="22"/>
      <c r="BL48" s="18"/>
      <c r="BM48" s="72"/>
      <c r="BN48" s="22"/>
      <c r="BO48" s="17"/>
      <c r="BP48" s="17"/>
      <c r="BQ48" s="15"/>
    </row>
    <row r="49" spans="3:69" x14ac:dyDescent="0.25">
      <c r="C49" s="15"/>
      <c r="D49" s="15"/>
      <c r="E49" s="15"/>
      <c r="F49" s="33"/>
      <c r="G49" s="42"/>
      <c r="H49" s="37"/>
      <c r="I49" s="22" t="str">
        <f>IFERROR(INDEX(Table3[Site ID], MATCH(DC_SW153[[#This Row],[Facility Name]], Table3[Site Name], 0)), "")</f>
        <v/>
      </c>
      <c r="J49" s="22"/>
      <c r="K49" s="22" t="str">
        <f>IFERROR(INDEX(Table3[Site Address], MATCH(DC_SW153[[#This Row],[Facility Name]], Table3[Site Name], 0)), "")</f>
        <v/>
      </c>
      <c r="L49" s="22" t="str">
        <f>IFERROR(INDEX(Table3[Site X Coordinate], MATCH(DC_SW153[[#This Row],[Facility Name]], Table3[Site Name], 0)),"")</f>
        <v/>
      </c>
      <c r="M49" s="22" t="str">
        <f>IFERROR(INDEX(Table3[Site Y Coordinate], MATCH(DC_SW153[[#This Row],[Facility Name]], Table3[Site Name], 0)),"")</f>
        <v/>
      </c>
      <c r="N49" s="22" t="str">
        <f>IFERROR(INDEX(Table3[Owner/Manager], MATCH(DC_SW153[[#This Row],[Facility Name]], Table3[Site Name], 0)),"")</f>
        <v/>
      </c>
      <c r="O49" s="22"/>
      <c r="P49" s="22"/>
      <c r="Q49" s="22"/>
      <c r="R49" s="22"/>
      <c r="S49" s="22"/>
      <c r="T49" s="29"/>
      <c r="U49" s="22"/>
      <c r="V49" s="77"/>
      <c r="W49" s="33"/>
      <c r="X49" s="22"/>
      <c r="Y49" s="83"/>
      <c r="Z49" s="83"/>
      <c r="AA49" s="83"/>
      <c r="AB49" s="83"/>
      <c r="AC49" s="22"/>
      <c r="AD49" s="22"/>
      <c r="AE49" s="22"/>
      <c r="AF49" s="22"/>
      <c r="AG49" s="22"/>
      <c r="AH49" s="22"/>
      <c r="AI49" s="22"/>
      <c r="AJ49" s="22"/>
      <c r="AK49" s="22"/>
      <c r="AL49" s="17"/>
      <c r="AM49" s="22"/>
      <c r="AN49" s="22"/>
      <c r="AO49" s="64"/>
      <c r="AP49" s="64"/>
      <c r="AQ49" s="64"/>
      <c r="AR49" s="64" t="str">
        <f>IF(ISBLANK(DC_SW153[[#This Row],[Urban Acres]]), "", DC_SW153[[#This Row],[Urban Acres]]-DC_SW153[[#This Row],[Impervious Acres]]-DC_SW153[[#This Row],[Natural Acres]])</f>
        <v/>
      </c>
      <c r="AS49" s="64"/>
      <c r="AT49" s="64"/>
      <c r="AU49" s="64" t="str">
        <f>IF(ISBLANK(DC_SW153[[#This Row],[Natural Acres]]), "", DC_SW153[[#This Row],[Natural Acres]]*43560)</f>
        <v/>
      </c>
      <c r="AV49" s="64" t="str">
        <f>IFERROR(IF(ISBLANK(DC_SW153[[#This Row],[Compacted Acres]]), "", DC_SW153[[#This Row],[Compacted Acres]]*43560),"")</f>
        <v/>
      </c>
      <c r="AW49" s="64" t="str">
        <f>IF(ISBLANK(DC_SW153[[#This Row],[Impervious Acres]]), "", DC_SW153[[#This Row],[Impervious Acres]]*43560)</f>
        <v/>
      </c>
      <c r="AX49" s="64" t="str">
        <f>IF(ISBLANK(DC_SW153[[#This Row],[Urban Acres]]), "", DC_SW153[[#This Row],[Urban Acres]]*43560)</f>
        <v/>
      </c>
      <c r="AY49" s="67"/>
      <c r="AZ49" s="33"/>
      <c r="BA49" s="19"/>
      <c r="BB49" s="19"/>
      <c r="BC49" s="19"/>
      <c r="BD49" s="19"/>
      <c r="BE49" s="19"/>
      <c r="BF49" s="19"/>
      <c r="BG49" s="19"/>
      <c r="BH49" s="18"/>
      <c r="BI49" s="18"/>
      <c r="BJ49" s="18"/>
      <c r="BK49" s="22"/>
      <c r="BL49" s="18"/>
      <c r="BM49" s="72"/>
      <c r="BN49" s="22"/>
      <c r="BO49" s="17"/>
      <c r="BP49" s="17"/>
      <c r="BQ49" s="15"/>
    </row>
    <row r="50" spans="3:69" x14ac:dyDescent="0.25">
      <c r="C50" s="15"/>
      <c r="D50" s="15"/>
      <c r="E50" s="15"/>
      <c r="F50" s="33"/>
      <c r="G50" s="42"/>
      <c r="H50" s="37"/>
      <c r="I50" s="22" t="str">
        <f>IFERROR(INDEX(Table3[Site ID], MATCH(DC_SW153[[#This Row],[Facility Name]], Table3[Site Name], 0)), "")</f>
        <v/>
      </c>
      <c r="J50" s="22"/>
      <c r="K50" s="22" t="str">
        <f>IFERROR(INDEX(Table3[Site Address], MATCH(DC_SW153[[#This Row],[Facility Name]], Table3[Site Name], 0)), "")</f>
        <v/>
      </c>
      <c r="L50" s="22" t="str">
        <f>IFERROR(INDEX(Table3[Site X Coordinate], MATCH(DC_SW153[[#This Row],[Facility Name]], Table3[Site Name], 0)),"")</f>
        <v/>
      </c>
      <c r="M50" s="22" t="str">
        <f>IFERROR(INDEX(Table3[Site Y Coordinate], MATCH(DC_SW153[[#This Row],[Facility Name]], Table3[Site Name], 0)),"")</f>
        <v/>
      </c>
      <c r="N50" s="22" t="str">
        <f>IFERROR(INDEX(Table3[Owner/Manager], MATCH(DC_SW153[[#This Row],[Facility Name]], Table3[Site Name], 0)),"")</f>
        <v/>
      </c>
      <c r="O50" s="22"/>
      <c r="P50" s="22"/>
      <c r="Q50" s="22"/>
      <c r="R50" s="22"/>
      <c r="S50" s="22"/>
      <c r="T50" s="29"/>
      <c r="U50" s="22"/>
      <c r="V50" s="77"/>
      <c r="W50" s="33"/>
      <c r="X50" s="22"/>
      <c r="Y50" s="83"/>
      <c r="Z50" s="83"/>
      <c r="AA50" s="83"/>
      <c r="AB50" s="83"/>
      <c r="AC50" s="22"/>
      <c r="AD50" s="22"/>
      <c r="AE50" s="22"/>
      <c r="AF50" s="22"/>
      <c r="AG50" s="22"/>
      <c r="AH50" s="22"/>
      <c r="AI50" s="22"/>
      <c r="AJ50" s="22"/>
      <c r="AK50" s="22"/>
      <c r="AL50" s="17"/>
      <c r="AM50" s="22"/>
      <c r="AN50" s="22"/>
      <c r="AO50" s="64"/>
      <c r="AP50" s="64"/>
      <c r="AQ50" s="64"/>
      <c r="AR50" s="64" t="str">
        <f>IF(ISBLANK(DC_SW153[[#This Row],[Urban Acres]]), "", DC_SW153[[#This Row],[Urban Acres]]-DC_SW153[[#This Row],[Impervious Acres]]-DC_SW153[[#This Row],[Natural Acres]])</f>
        <v/>
      </c>
      <c r="AS50" s="64"/>
      <c r="AT50" s="64"/>
      <c r="AU50" s="64" t="str">
        <f>IF(ISBLANK(DC_SW153[[#This Row],[Natural Acres]]), "", DC_SW153[[#This Row],[Natural Acres]]*43560)</f>
        <v/>
      </c>
      <c r="AV50" s="64" t="str">
        <f>IFERROR(IF(ISBLANK(DC_SW153[[#This Row],[Compacted Acres]]), "", DC_SW153[[#This Row],[Compacted Acres]]*43560),"")</f>
        <v/>
      </c>
      <c r="AW50" s="64" t="str">
        <f>IF(ISBLANK(DC_SW153[[#This Row],[Impervious Acres]]), "", DC_SW153[[#This Row],[Impervious Acres]]*43560)</f>
        <v/>
      </c>
      <c r="AX50" s="64" t="str">
        <f>IF(ISBLANK(DC_SW153[[#This Row],[Urban Acres]]), "", DC_SW153[[#This Row],[Urban Acres]]*43560)</f>
        <v/>
      </c>
      <c r="AY50" s="67"/>
      <c r="AZ50" s="33"/>
      <c r="BA50" s="19"/>
      <c r="BB50" s="19"/>
      <c r="BC50" s="19"/>
      <c r="BD50" s="19"/>
      <c r="BE50" s="19"/>
      <c r="BF50" s="19"/>
      <c r="BG50" s="19"/>
      <c r="BH50" s="18"/>
      <c r="BI50" s="18"/>
      <c r="BJ50" s="18"/>
      <c r="BK50" s="22"/>
      <c r="BL50" s="18"/>
      <c r="BM50" s="72"/>
      <c r="BN50" s="22"/>
      <c r="BO50" s="17"/>
      <c r="BP50" s="17"/>
      <c r="BQ50" s="15"/>
    </row>
    <row r="51" spans="3:69" x14ac:dyDescent="0.25">
      <c r="C51" s="15"/>
      <c r="D51" s="15"/>
      <c r="E51" s="15"/>
      <c r="F51" s="33"/>
      <c r="G51" s="42"/>
      <c r="H51" s="37"/>
      <c r="I51" s="22" t="str">
        <f>IFERROR(INDEX(Table3[Site ID], MATCH(DC_SW153[[#This Row],[Facility Name]], Table3[Site Name], 0)), "")</f>
        <v/>
      </c>
      <c r="J51" s="22"/>
      <c r="K51" s="22" t="str">
        <f>IFERROR(INDEX(Table3[Site Address], MATCH(DC_SW153[[#This Row],[Facility Name]], Table3[Site Name], 0)), "")</f>
        <v/>
      </c>
      <c r="L51" s="22" t="str">
        <f>IFERROR(INDEX(Table3[Site X Coordinate], MATCH(DC_SW153[[#This Row],[Facility Name]], Table3[Site Name], 0)),"")</f>
        <v/>
      </c>
      <c r="M51" s="22" t="str">
        <f>IFERROR(INDEX(Table3[Site Y Coordinate], MATCH(DC_SW153[[#This Row],[Facility Name]], Table3[Site Name], 0)),"")</f>
        <v/>
      </c>
      <c r="N51" s="22" t="str">
        <f>IFERROR(INDEX(Table3[Owner/Manager], MATCH(DC_SW153[[#This Row],[Facility Name]], Table3[Site Name], 0)),"")</f>
        <v/>
      </c>
      <c r="O51" s="22"/>
      <c r="P51" s="22"/>
      <c r="Q51" s="22"/>
      <c r="R51" s="22"/>
      <c r="S51" s="22"/>
      <c r="T51" s="29"/>
      <c r="U51" s="22"/>
      <c r="V51" s="77"/>
      <c r="W51" s="33"/>
      <c r="X51" s="22"/>
      <c r="Y51" s="83"/>
      <c r="Z51" s="83"/>
      <c r="AA51" s="83"/>
      <c r="AB51" s="83"/>
      <c r="AC51" s="22"/>
      <c r="AD51" s="22"/>
      <c r="AE51" s="22"/>
      <c r="AF51" s="22"/>
      <c r="AG51" s="22"/>
      <c r="AH51" s="22"/>
      <c r="AI51" s="22"/>
      <c r="AJ51" s="22"/>
      <c r="AK51" s="22"/>
      <c r="AL51" s="17"/>
      <c r="AM51" s="22"/>
      <c r="AN51" s="22"/>
      <c r="AO51" s="64"/>
      <c r="AP51" s="64"/>
      <c r="AQ51" s="64"/>
      <c r="AR51" s="64" t="str">
        <f>IF(ISBLANK(DC_SW153[[#This Row],[Urban Acres]]), "", DC_SW153[[#This Row],[Urban Acres]]-DC_SW153[[#This Row],[Impervious Acres]]-DC_SW153[[#This Row],[Natural Acres]])</f>
        <v/>
      </c>
      <c r="AS51" s="64"/>
      <c r="AT51" s="64"/>
      <c r="AU51" s="64" t="str">
        <f>IF(ISBLANK(DC_SW153[[#This Row],[Natural Acres]]), "", DC_SW153[[#This Row],[Natural Acres]]*43560)</f>
        <v/>
      </c>
      <c r="AV51" s="64" t="str">
        <f>IFERROR(IF(ISBLANK(DC_SW153[[#This Row],[Compacted Acres]]), "", DC_SW153[[#This Row],[Compacted Acres]]*43560),"")</f>
        <v/>
      </c>
      <c r="AW51" s="64" t="str">
        <f>IF(ISBLANK(DC_SW153[[#This Row],[Impervious Acres]]), "", DC_SW153[[#This Row],[Impervious Acres]]*43560)</f>
        <v/>
      </c>
      <c r="AX51" s="64" t="str">
        <f>IF(ISBLANK(DC_SW153[[#This Row],[Urban Acres]]), "", DC_SW153[[#This Row],[Urban Acres]]*43560)</f>
        <v/>
      </c>
      <c r="AY51" s="67"/>
      <c r="AZ51" s="33"/>
      <c r="BA51" s="19"/>
      <c r="BB51" s="19"/>
      <c r="BC51" s="19"/>
      <c r="BD51" s="19"/>
      <c r="BE51" s="19"/>
      <c r="BF51" s="19"/>
      <c r="BG51" s="19"/>
      <c r="BH51" s="18"/>
      <c r="BI51" s="18"/>
      <c r="BJ51" s="18"/>
      <c r="BK51" s="22"/>
      <c r="BL51" s="18"/>
      <c r="BM51" s="72"/>
      <c r="BN51" s="22"/>
      <c r="BO51" s="17"/>
      <c r="BP51" s="17"/>
      <c r="BQ51" s="15"/>
    </row>
    <row r="52" spans="3:69" x14ac:dyDescent="0.25">
      <c r="C52" s="15"/>
      <c r="D52" s="15"/>
      <c r="E52" s="15"/>
      <c r="F52" s="32"/>
      <c r="G52" s="41"/>
      <c r="H52" s="36"/>
      <c r="I52" s="21" t="str">
        <f>IFERROR(INDEX(Table3[Site ID], MATCH(DC_SW153[[#This Row],[Facility Name]], Table3[Site Name], 0)), "")</f>
        <v/>
      </c>
      <c r="J52" s="21"/>
      <c r="K52" s="21" t="str">
        <f>IFERROR(INDEX(Table3[Site Address], MATCH(DC_SW153[[#This Row],[Facility Name]], Table3[Site Name], 0)), "")</f>
        <v/>
      </c>
      <c r="L52" s="21" t="str">
        <f>IFERROR(INDEX(Table3[Site X Coordinate], MATCH(DC_SW153[[#This Row],[Facility Name]], Table3[Site Name], 0)),"")</f>
        <v/>
      </c>
      <c r="M52" s="21" t="str">
        <f>IFERROR(INDEX(Table3[Site Y Coordinate], MATCH(DC_SW153[[#This Row],[Facility Name]], Table3[Site Name], 0)),"")</f>
        <v/>
      </c>
      <c r="N52" s="21" t="str">
        <f>IFERROR(INDEX(Table3[Owner/Manager], MATCH(DC_SW153[[#This Row],[Facility Name]], Table3[Site Name], 0)),"")</f>
        <v/>
      </c>
      <c r="O52" s="21"/>
      <c r="P52" s="21"/>
      <c r="Q52" s="21"/>
      <c r="R52" s="21"/>
      <c r="S52" s="21"/>
      <c r="T52" s="28"/>
      <c r="U52" s="21"/>
      <c r="V52" s="77"/>
      <c r="W52" s="32"/>
      <c r="X52" s="21"/>
      <c r="Y52" s="83"/>
      <c r="Z52" s="83"/>
      <c r="AA52" s="83"/>
      <c r="AB52" s="83"/>
      <c r="AC52" s="21"/>
      <c r="AD52" s="21"/>
      <c r="AE52" s="21"/>
      <c r="AF52" s="21"/>
      <c r="AG52" s="21"/>
      <c r="AH52" s="21"/>
      <c r="AI52" s="21"/>
      <c r="AJ52" s="21"/>
      <c r="AK52" s="21"/>
      <c r="AL52" s="17"/>
      <c r="AM52" s="21"/>
      <c r="AN52" s="21"/>
      <c r="AO52" s="63"/>
      <c r="AP52" s="63"/>
      <c r="AQ52" s="63"/>
      <c r="AR52" s="63" t="str">
        <f>IF(ISBLANK(DC_SW153[[#This Row],[Urban Acres]]), "", DC_SW153[[#This Row],[Urban Acres]]-DC_SW153[[#This Row],[Impervious Acres]]-DC_SW153[[#This Row],[Natural Acres]])</f>
        <v/>
      </c>
      <c r="AS52" s="63"/>
      <c r="AT52" s="63"/>
      <c r="AU52" s="63" t="str">
        <f>IF(ISBLANK(DC_SW153[[#This Row],[Natural Acres]]), "", DC_SW153[[#This Row],[Natural Acres]]*43560)</f>
        <v/>
      </c>
      <c r="AV52" s="63" t="str">
        <f>IFERROR(IF(ISBLANK(DC_SW153[[#This Row],[Compacted Acres]]), "", DC_SW153[[#This Row],[Compacted Acres]]*43560),"")</f>
        <v/>
      </c>
      <c r="AW52" s="63" t="str">
        <f>IF(ISBLANK(DC_SW153[[#This Row],[Impervious Acres]]), "", DC_SW153[[#This Row],[Impervious Acres]]*43560)</f>
        <v/>
      </c>
      <c r="AX52" s="63" t="str">
        <f>IF(ISBLANK(DC_SW153[[#This Row],[Urban Acres]]), "", DC_SW153[[#This Row],[Urban Acres]]*43560)</f>
        <v/>
      </c>
      <c r="AY52" s="68"/>
      <c r="AZ52" s="32"/>
      <c r="BA52" s="24"/>
      <c r="BB52" s="24"/>
      <c r="BC52" s="24"/>
      <c r="BD52" s="24"/>
      <c r="BE52" s="24"/>
      <c r="BF52" s="24"/>
      <c r="BG52" s="24"/>
      <c r="BH52" s="23"/>
      <c r="BI52" s="23"/>
      <c r="BJ52" s="23"/>
      <c r="BK52" s="21"/>
      <c r="BL52" s="23"/>
      <c r="BM52" s="73"/>
      <c r="BN52" s="21"/>
      <c r="BO52" s="14"/>
      <c r="BP52" s="14"/>
      <c r="BQ52" s="15"/>
    </row>
    <row r="53" spans="3:69" x14ac:dyDescent="0.25">
      <c r="C53" s="15"/>
      <c r="D53" s="15"/>
      <c r="E53" s="15"/>
      <c r="F53" s="32"/>
      <c r="G53" s="41"/>
      <c r="H53" s="36"/>
      <c r="I53" s="21" t="str">
        <f>IFERROR(INDEX(Table3[Site ID], MATCH(DC_SW153[[#This Row],[Facility Name]], Table3[Site Name], 0)), "")</f>
        <v/>
      </c>
      <c r="J53" s="21"/>
      <c r="K53" s="21" t="str">
        <f>IFERROR(INDEX(Table3[Site Address], MATCH(DC_SW153[[#This Row],[Facility Name]], Table3[Site Name], 0)), "")</f>
        <v/>
      </c>
      <c r="L53" s="21" t="str">
        <f>IFERROR(INDEX(Table3[Site X Coordinate], MATCH(DC_SW153[[#This Row],[Facility Name]], Table3[Site Name], 0)),"")</f>
        <v/>
      </c>
      <c r="M53" s="21" t="str">
        <f>IFERROR(INDEX(Table3[Site Y Coordinate], MATCH(DC_SW153[[#This Row],[Facility Name]], Table3[Site Name], 0)),"")</f>
        <v/>
      </c>
      <c r="N53" s="21" t="str">
        <f>IFERROR(INDEX(Table3[Owner/Manager], MATCH(DC_SW153[[#This Row],[Facility Name]], Table3[Site Name], 0)),"")</f>
        <v/>
      </c>
      <c r="O53" s="21"/>
      <c r="P53" s="21"/>
      <c r="Q53" s="21"/>
      <c r="R53" s="21"/>
      <c r="S53" s="21"/>
      <c r="T53" s="28"/>
      <c r="U53" s="21"/>
      <c r="V53" s="77"/>
      <c r="W53" s="32"/>
      <c r="X53" s="21"/>
      <c r="Y53" s="83"/>
      <c r="Z53" s="83"/>
      <c r="AA53" s="83"/>
      <c r="AB53" s="83"/>
      <c r="AC53" s="21"/>
      <c r="AD53" s="21"/>
      <c r="AE53" s="21"/>
      <c r="AF53" s="21"/>
      <c r="AG53" s="21"/>
      <c r="AH53" s="21"/>
      <c r="AI53" s="21"/>
      <c r="AJ53" s="21"/>
      <c r="AK53" s="21"/>
      <c r="AL53" s="17"/>
      <c r="AM53" s="21"/>
      <c r="AN53" s="21"/>
      <c r="AO53" s="63"/>
      <c r="AP53" s="63"/>
      <c r="AQ53" s="63"/>
      <c r="AR53" s="63" t="str">
        <f>IF(ISBLANK(DC_SW153[[#This Row],[Urban Acres]]), "", DC_SW153[[#This Row],[Urban Acres]]-DC_SW153[[#This Row],[Impervious Acres]]-DC_SW153[[#This Row],[Natural Acres]])</f>
        <v/>
      </c>
      <c r="AS53" s="63"/>
      <c r="AT53" s="63"/>
      <c r="AU53" s="63" t="str">
        <f>IF(ISBLANK(DC_SW153[[#This Row],[Natural Acres]]), "", DC_SW153[[#This Row],[Natural Acres]]*43560)</f>
        <v/>
      </c>
      <c r="AV53" s="63" t="str">
        <f>IFERROR(IF(ISBLANK(DC_SW153[[#This Row],[Compacted Acres]]), "", DC_SW153[[#This Row],[Compacted Acres]]*43560),"")</f>
        <v/>
      </c>
      <c r="AW53" s="63" t="str">
        <f>IF(ISBLANK(DC_SW153[[#This Row],[Impervious Acres]]), "", DC_SW153[[#This Row],[Impervious Acres]]*43560)</f>
        <v/>
      </c>
      <c r="AX53" s="63" t="str">
        <f>IF(ISBLANK(DC_SW153[[#This Row],[Urban Acres]]), "", DC_SW153[[#This Row],[Urban Acres]]*43560)</f>
        <v/>
      </c>
      <c r="AY53" s="68"/>
      <c r="AZ53" s="32"/>
      <c r="BA53" s="24"/>
      <c r="BB53" s="24"/>
      <c r="BC53" s="24"/>
      <c r="BD53" s="24"/>
      <c r="BE53" s="24"/>
      <c r="BF53" s="24"/>
      <c r="BG53" s="24"/>
      <c r="BH53" s="23"/>
      <c r="BI53" s="23"/>
      <c r="BJ53" s="23"/>
      <c r="BK53" s="21"/>
      <c r="BL53" s="23"/>
      <c r="BM53" s="73"/>
      <c r="BN53" s="21"/>
      <c r="BO53" s="14"/>
      <c r="BP53" s="14"/>
      <c r="BQ53" s="15"/>
    </row>
    <row r="54" spans="3:69" x14ac:dyDescent="0.25">
      <c r="C54" s="15"/>
      <c r="D54" s="15"/>
      <c r="E54" s="15"/>
      <c r="F54" s="32"/>
      <c r="G54" s="41"/>
      <c r="H54" s="36"/>
      <c r="I54" s="21" t="str">
        <f>IFERROR(INDEX(Table3[Site ID], MATCH(DC_SW153[[#This Row],[Facility Name]], Table3[Site Name], 0)), "")</f>
        <v/>
      </c>
      <c r="J54" s="21"/>
      <c r="K54" s="21" t="str">
        <f>IFERROR(INDEX(Table3[Site Address], MATCH(DC_SW153[[#This Row],[Facility Name]], Table3[Site Name], 0)), "")</f>
        <v/>
      </c>
      <c r="L54" s="21" t="str">
        <f>IFERROR(INDEX(Table3[Site X Coordinate], MATCH(DC_SW153[[#This Row],[Facility Name]], Table3[Site Name], 0)),"")</f>
        <v/>
      </c>
      <c r="M54" s="21" t="str">
        <f>IFERROR(INDEX(Table3[Site Y Coordinate], MATCH(DC_SW153[[#This Row],[Facility Name]], Table3[Site Name], 0)),"")</f>
        <v/>
      </c>
      <c r="N54" s="21" t="str">
        <f>IFERROR(INDEX(Table3[Owner/Manager], MATCH(DC_SW153[[#This Row],[Facility Name]], Table3[Site Name], 0)),"")</f>
        <v/>
      </c>
      <c r="O54" s="21"/>
      <c r="P54" s="21"/>
      <c r="Q54" s="21"/>
      <c r="R54" s="21"/>
      <c r="S54" s="21"/>
      <c r="T54" s="28"/>
      <c r="U54" s="21"/>
      <c r="V54" s="77"/>
      <c r="W54" s="32"/>
      <c r="X54" s="21"/>
      <c r="Y54" s="83"/>
      <c r="Z54" s="83"/>
      <c r="AA54" s="83"/>
      <c r="AB54" s="83"/>
      <c r="AC54" s="21"/>
      <c r="AD54" s="21"/>
      <c r="AE54" s="21"/>
      <c r="AF54" s="21"/>
      <c r="AG54" s="21"/>
      <c r="AH54" s="21"/>
      <c r="AI54" s="21"/>
      <c r="AJ54" s="21"/>
      <c r="AK54" s="21"/>
      <c r="AL54" s="17"/>
      <c r="AM54" s="21"/>
      <c r="AN54" s="21"/>
      <c r="AO54" s="63"/>
      <c r="AP54" s="63"/>
      <c r="AQ54" s="63"/>
      <c r="AR54" s="63" t="str">
        <f>IF(ISBLANK(DC_SW153[[#This Row],[Urban Acres]]), "", DC_SW153[[#This Row],[Urban Acres]]-DC_SW153[[#This Row],[Impervious Acres]]-DC_SW153[[#This Row],[Natural Acres]])</f>
        <v/>
      </c>
      <c r="AS54" s="63"/>
      <c r="AT54" s="63"/>
      <c r="AU54" s="63" t="str">
        <f>IF(ISBLANK(DC_SW153[[#This Row],[Natural Acres]]), "", DC_SW153[[#This Row],[Natural Acres]]*43560)</f>
        <v/>
      </c>
      <c r="AV54" s="63" t="str">
        <f>IFERROR(IF(ISBLANK(DC_SW153[[#This Row],[Compacted Acres]]), "", DC_SW153[[#This Row],[Compacted Acres]]*43560),"")</f>
        <v/>
      </c>
      <c r="AW54" s="63" t="str">
        <f>IF(ISBLANK(DC_SW153[[#This Row],[Impervious Acres]]), "", DC_SW153[[#This Row],[Impervious Acres]]*43560)</f>
        <v/>
      </c>
      <c r="AX54" s="63" t="str">
        <f>IF(ISBLANK(DC_SW153[[#This Row],[Urban Acres]]), "", DC_SW153[[#This Row],[Urban Acres]]*43560)</f>
        <v/>
      </c>
      <c r="AY54" s="68"/>
      <c r="AZ54" s="32"/>
      <c r="BA54" s="24"/>
      <c r="BB54" s="24"/>
      <c r="BC54" s="24"/>
      <c r="BD54" s="24"/>
      <c r="BE54" s="24"/>
      <c r="BF54" s="24"/>
      <c r="BG54" s="24"/>
      <c r="BH54" s="23"/>
      <c r="BI54" s="23"/>
      <c r="BJ54" s="23"/>
      <c r="BK54" s="21"/>
      <c r="BL54" s="23"/>
      <c r="BM54" s="73"/>
      <c r="BN54" s="21"/>
      <c r="BO54" s="14"/>
      <c r="BP54" s="14"/>
      <c r="BQ54" s="15"/>
    </row>
    <row r="55" spans="3:69" x14ac:dyDescent="0.25">
      <c r="C55" s="15"/>
      <c r="D55" s="15"/>
      <c r="E55" s="15"/>
      <c r="F55" s="32"/>
      <c r="G55" s="41"/>
      <c r="H55" s="36"/>
      <c r="I55" s="21" t="str">
        <f>IFERROR(INDEX(Table3[Site ID], MATCH(DC_SW153[[#This Row],[Facility Name]], Table3[Site Name], 0)), "")</f>
        <v/>
      </c>
      <c r="J55" s="21"/>
      <c r="K55" s="21" t="str">
        <f>IFERROR(INDEX(Table3[Site Address], MATCH(DC_SW153[[#This Row],[Facility Name]], Table3[Site Name], 0)), "")</f>
        <v/>
      </c>
      <c r="L55" s="21" t="str">
        <f>IFERROR(INDEX(Table3[Site X Coordinate], MATCH(DC_SW153[[#This Row],[Facility Name]], Table3[Site Name], 0)),"")</f>
        <v/>
      </c>
      <c r="M55" s="21" t="str">
        <f>IFERROR(INDEX(Table3[Site Y Coordinate], MATCH(DC_SW153[[#This Row],[Facility Name]], Table3[Site Name], 0)),"")</f>
        <v/>
      </c>
      <c r="N55" s="21" t="str">
        <f>IFERROR(INDEX(Table3[Owner/Manager], MATCH(DC_SW153[[#This Row],[Facility Name]], Table3[Site Name], 0)),"")</f>
        <v/>
      </c>
      <c r="O55" s="21"/>
      <c r="P55" s="21"/>
      <c r="Q55" s="21"/>
      <c r="R55" s="21"/>
      <c r="S55" s="21"/>
      <c r="T55" s="28"/>
      <c r="U55" s="21"/>
      <c r="V55" s="77"/>
      <c r="W55" s="32"/>
      <c r="X55" s="21"/>
      <c r="Y55" s="83"/>
      <c r="Z55" s="83"/>
      <c r="AA55" s="83"/>
      <c r="AB55" s="83"/>
      <c r="AC55" s="21"/>
      <c r="AD55" s="21"/>
      <c r="AE55" s="21"/>
      <c r="AF55" s="21"/>
      <c r="AG55" s="21"/>
      <c r="AH55" s="21"/>
      <c r="AI55" s="21"/>
      <c r="AJ55" s="21"/>
      <c r="AK55" s="21"/>
      <c r="AL55" s="17"/>
      <c r="AM55" s="21"/>
      <c r="AN55" s="21"/>
      <c r="AO55" s="63"/>
      <c r="AP55" s="63"/>
      <c r="AQ55" s="63"/>
      <c r="AR55" s="63" t="str">
        <f>IF(ISBLANK(DC_SW153[[#This Row],[Urban Acres]]), "", DC_SW153[[#This Row],[Urban Acres]]-DC_SW153[[#This Row],[Impervious Acres]]-DC_SW153[[#This Row],[Natural Acres]])</f>
        <v/>
      </c>
      <c r="AS55" s="63"/>
      <c r="AT55" s="63"/>
      <c r="AU55" s="63" t="str">
        <f>IF(ISBLANK(DC_SW153[[#This Row],[Natural Acres]]), "", DC_SW153[[#This Row],[Natural Acres]]*43560)</f>
        <v/>
      </c>
      <c r="AV55" s="63" t="str">
        <f>IFERROR(IF(ISBLANK(DC_SW153[[#This Row],[Compacted Acres]]), "", DC_SW153[[#This Row],[Compacted Acres]]*43560),"")</f>
        <v/>
      </c>
      <c r="AW55" s="63" t="str">
        <f>IF(ISBLANK(DC_SW153[[#This Row],[Impervious Acres]]), "", DC_SW153[[#This Row],[Impervious Acres]]*43560)</f>
        <v/>
      </c>
      <c r="AX55" s="63" t="str">
        <f>IF(ISBLANK(DC_SW153[[#This Row],[Urban Acres]]), "", DC_SW153[[#This Row],[Urban Acres]]*43560)</f>
        <v/>
      </c>
      <c r="AY55" s="68"/>
      <c r="AZ55" s="32"/>
      <c r="BA55" s="24"/>
      <c r="BB55" s="24"/>
      <c r="BC55" s="24"/>
      <c r="BD55" s="24"/>
      <c r="BE55" s="24"/>
      <c r="BF55" s="24"/>
      <c r="BG55" s="24"/>
      <c r="BH55" s="23"/>
      <c r="BI55" s="23"/>
      <c r="BJ55" s="23"/>
      <c r="BK55" s="21"/>
      <c r="BL55" s="23"/>
      <c r="BM55" s="73"/>
      <c r="BN55" s="21"/>
      <c r="BO55" s="14"/>
      <c r="BP55" s="14"/>
      <c r="BQ55" s="15"/>
    </row>
    <row r="56" spans="3:69" x14ac:dyDescent="0.25">
      <c r="C56" s="15"/>
      <c r="D56" s="15"/>
      <c r="E56" s="15"/>
      <c r="F56" s="32"/>
      <c r="G56" s="41"/>
      <c r="H56" s="36"/>
      <c r="I56" s="21" t="str">
        <f>IFERROR(INDEX(Table3[Site ID], MATCH(DC_SW153[[#This Row],[Facility Name]], Table3[Site Name], 0)), "")</f>
        <v/>
      </c>
      <c r="J56" s="21"/>
      <c r="K56" s="21" t="str">
        <f>IFERROR(INDEX(Table3[Site Address], MATCH(DC_SW153[[#This Row],[Facility Name]], Table3[Site Name], 0)), "")</f>
        <v/>
      </c>
      <c r="L56" s="21" t="str">
        <f>IFERROR(INDEX(Table3[Site X Coordinate], MATCH(DC_SW153[[#This Row],[Facility Name]], Table3[Site Name], 0)),"")</f>
        <v/>
      </c>
      <c r="M56" s="21" t="str">
        <f>IFERROR(INDEX(Table3[Site Y Coordinate], MATCH(DC_SW153[[#This Row],[Facility Name]], Table3[Site Name], 0)),"")</f>
        <v/>
      </c>
      <c r="N56" s="21" t="str">
        <f>IFERROR(INDEX(Table3[Owner/Manager], MATCH(DC_SW153[[#This Row],[Facility Name]], Table3[Site Name], 0)),"")</f>
        <v/>
      </c>
      <c r="O56" s="21"/>
      <c r="P56" s="21"/>
      <c r="Q56" s="21"/>
      <c r="R56" s="21"/>
      <c r="S56" s="21"/>
      <c r="T56" s="28"/>
      <c r="U56" s="21"/>
      <c r="V56" s="77"/>
      <c r="W56" s="32"/>
      <c r="X56" s="21"/>
      <c r="Y56" s="83"/>
      <c r="Z56" s="83"/>
      <c r="AA56" s="83"/>
      <c r="AB56" s="83"/>
      <c r="AC56" s="21"/>
      <c r="AD56" s="21"/>
      <c r="AE56" s="21"/>
      <c r="AF56" s="21"/>
      <c r="AG56" s="21"/>
      <c r="AH56" s="21"/>
      <c r="AI56" s="21"/>
      <c r="AJ56" s="21"/>
      <c r="AK56" s="21"/>
      <c r="AL56" s="17"/>
      <c r="AM56" s="21"/>
      <c r="AN56" s="21"/>
      <c r="AO56" s="63"/>
      <c r="AP56" s="63"/>
      <c r="AQ56" s="63"/>
      <c r="AR56" s="63" t="str">
        <f>IF(ISBLANK(DC_SW153[[#This Row],[Urban Acres]]), "", DC_SW153[[#This Row],[Urban Acres]]-DC_SW153[[#This Row],[Impervious Acres]]-DC_SW153[[#This Row],[Natural Acres]])</f>
        <v/>
      </c>
      <c r="AS56" s="63"/>
      <c r="AT56" s="63"/>
      <c r="AU56" s="63" t="str">
        <f>IF(ISBLANK(DC_SW153[[#This Row],[Natural Acres]]), "", DC_SW153[[#This Row],[Natural Acres]]*43560)</f>
        <v/>
      </c>
      <c r="AV56" s="63" t="str">
        <f>IFERROR(IF(ISBLANK(DC_SW153[[#This Row],[Compacted Acres]]), "", DC_SW153[[#This Row],[Compacted Acres]]*43560),"")</f>
        <v/>
      </c>
      <c r="AW56" s="63" t="str">
        <f>IF(ISBLANK(DC_SW153[[#This Row],[Impervious Acres]]), "", DC_SW153[[#This Row],[Impervious Acres]]*43560)</f>
        <v/>
      </c>
      <c r="AX56" s="63" t="str">
        <f>IF(ISBLANK(DC_SW153[[#This Row],[Urban Acres]]), "", DC_SW153[[#This Row],[Urban Acres]]*43560)</f>
        <v/>
      </c>
      <c r="AY56" s="68"/>
      <c r="AZ56" s="32"/>
      <c r="BA56" s="24"/>
      <c r="BB56" s="24"/>
      <c r="BC56" s="24"/>
      <c r="BD56" s="24"/>
      <c r="BE56" s="24"/>
      <c r="BF56" s="24"/>
      <c r="BG56" s="24"/>
      <c r="BH56" s="23"/>
      <c r="BI56" s="23"/>
      <c r="BJ56" s="23"/>
      <c r="BK56" s="21"/>
      <c r="BL56" s="23"/>
      <c r="BM56" s="73"/>
      <c r="BN56" s="21"/>
      <c r="BO56" s="14"/>
      <c r="BP56" s="14"/>
      <c r="BQ56" s="15"/>
    </row>
    <row r="57" spans="3:69" x14ac:dyDescent="0.25">
      <c r="C57" s="15"/>
      <c r="D57" s="15"/>
      <c r="E57" s="15"/>
      <c r="F57" s="33"/>
      <c r="G57" s="42"/>
      <c r="H57" s="37"/>
      <c r="I57" s="22" t="str">
        <f>IFERROR(INDEX(Table3[Site ID], MATCH(DC_SW153[[#This Row],[Facility Name]], Table3[Site Name], 0)), "")</f>
        <v/>
      </c>
      <c r="J57" s="22"/>
      <c r="K57" s="22" t="str">
        <f>IFERROR(INDEX(Table3[Site Address], MATCH(DC_SW153[[#This Row],[Facility Name]], Table3[Site Name], 0)), "")</f>
        <v/>
      </c>
      <c r="L57" s="22" t="str">
        <f>IFERROR(INDEX(Table3[Site X Coordinate], MATCH(DC_SW153[[#This Row],[Facility Name]], Table3[Site Name], 0)),"")</f>
        <v/>
      </c>
      <c r="M57" s="22" t="str">
        <f>IFERROR(INDEX(Table3[Site Y Coordinate], MATCH(DC_SW153[[#This Row],[Facility Name]], Table3[Site Name], 0)),"")</f>
        <v/>
      </c>
      <c r="N57" s="22" t="str">
        <f>IFERROR(INDEX(Table3[Owner/Manager], MATCH(DC_SW153[[#This Row],[Facility Name]], Table3[Site Name], 0)),"")</f>
        <v/>
      </c>
      <c r="O57" s="22"/>
      <c r="P57" s="22"/>
      <c r="Q57" s="22"/>
      <c r="R57" s="22"/>
      <c r="S57" s="22"/>
      <c r="T57" s="29"/>
      <c r="U57" s="22"/>
      <c r="V57" s="77"/>
      <c r="W57" s="33"/>
      <c r="X57" s="22"/>
      <c r="Y57" s="83"/>
      <c r="Z57" s="83"/>
      <c r="AA57" s="83"/>
      <c r="AB57" s="83"/>
      <c r="AC57" s="22"/>
      <c r="AD57" s="22"/>
      <c r="AE57" s="22"/>
      <c r="AF57" s="22"/>
      <c r="AG57" s="22"/>
      <c r="AH57" s="22"/>
      <c r="AI57" s="22"/>
      <c r="AJ57" s="22"/>
      <c r="AK57" s="22"/>
      <c r="AL57" s="17"/>
      <c r="AM57" s="22"/>
      <c r="AN57" s="22"/>
      <c r="AO57" s="64"/>
      <c r="AP57" s="64"/>
      <c r="AQ57" s="64"/>
      <c r="AR57" s="64" t="str">
        <f>IF(ISBLANK(DC_SW153[[#This Row],[Urban Acres]]), "", DC_SW153[[#This Row],[Urban Acres]]-DC_SW153[[#This Row],[Impervious Acres]]-DC_SW153[[#This Row],[Natural Acres]])</f>
        <v/>
      </c>
      <c r="AS57" s="64"/>
      <c r="AT57" s="64"/>
      <c r="AU57" s="64" t="str">
        <f>IF(ISBLANK(DC_SW153[[#This Row],[Natural Acres]]), "", DC_SW153[[#This Row],[Natural Acres]]*43560)</f>
        <v/>
      </c>
      <c r="AV57" s="64" t="str">
        <f>IFERROR(IF(ISBLANK(DC_SW153[[#This Row],[Compacted Acres]]), "", DC_SW153[[#This Row],[Compacted Acres]]*43560),"")</f>
        <v/>
      </c>
      <c r="AW57" s="64" t="str">
        <f>IF(ISBLANK(DC_SW153[[#This Row],[Impervious Acres]]), "", DC_SW153[[#This Row],[Impervious Acres]]*43560)</f>
        <v/>
      </c>
      <c r="AX57" s="64" t="str">
        <f>IF(ISBLANK(DC_SW153[[#This Row],[Urban Acres]]), "", DC_SW153[[#This Row],[Urban Acres]]*43560)</f>
        <v/>
      </c>
      <c r="AY57" s="67"/>
      <c r="AZ57" s="33"/>
      <c r="BA57" s="19"/>
      <c r="BB57" s="19"/>
      <c r="BC57" s="19"/>
      <c r="BD57" s="19"/>
      <c r="BE57" s="19"/>
      <c r="BF57" s="19"/>
      <c r="BG57" s="19"/>
      <c r="BH57" s="18"/>
      <c r="BI57" s="18"/>
      <c r="BJ57" s="18"/>
      <c r="BK57" s="22"/>
      <c r="BL57" s="18"/>
      <c r="BM57" s="72"/>
      <c r="BN57" s="22"/>
      <c r="BO57" s="17"/>
      <c r="BP57" s="17"/>
      <c r="BQ57" s="15"/>
    </row>
    <row r="58" spans="3:69" x14ac:dyDescent="0.25">
      <c r="C58" s="15"/>
      <c r="D58" s="15"/>
      <c r="E58" s="15"/>
      <c r="F58" s="33"/>
      <c r="G58" s="42"/>
      <c r="H58" s="37"/>
      <c r="I58" s="22" t="str">
        <f>IFERROR(INDEX(Table3[Site ID], MATCH(DC_SW153[[#This Row],[Facility Name]], Table3[Site Name], 0)), "")</f>
        <v/>
      </c>
      <c r="J58" s="22"/>
      <c r="K58" s="22" t="str">
        <f>IFERROR(INDEX(Table3[Site Address], MATCH(DC_SW153[[#This Row],[Facility Name]], Table3[Site Name], 0)), "")</f>
        <v/>
      </c>
      <c r="L58" s="22" t="str">
        <f>IFERROR(INDEX(Table3[Site X Coordinate], MATCH(DC_SW153[[#This Row],[Facility Name]], Table3[Site Name], 0)),"")</f>
        <v/>
      </c>
      <c r="M58" s="22" t="str">
        <f>IFERROR(INDEX(Table3[Site Y Coordinate], MATCH(DC_SW153[[#This Row],[Facility Name]], Table3[Site Name], 0)),"")</f>
        <v/>
      </c>
      <c r="N58" s="22" t="str">
        <f>IFERROR(INDEX(Table3[Owner/Manager], MATCH(DC_SW153[[#This Row],[Facility Name]], Table3[Site Name], 0)),"")</f>
        <v/>
      </c>
      <c r="O58" s="22"/>
      <c r="P58" s="22"/>
      <c r="Q58" s="22"/>
      <c r="R58" s="22"/>
      <c r="S58" s="22"/>
      <c r="T58" s="29"/>
      <c r="U58" s="22"/>
      <c r="V58" s="77"/>
      <c r="W58" s="33"/>
      <c r="X58" s="22"/>
      <c r="Y58" s="83"/>
      <c r="Z58" s="83"/>
      <c r="AA58" s="83"/>
      <c r="AB58" s="83"/>
      <c r="AC58" s="22"/>
      <c r="AD58" s="22"/>
      <c r="AE58" s="22"/>
      <c r="AF58" s="22"/>
      <c r="AG58" s="22"/>
      <c r="AH58" s="22"/>
      <c r="AI58" s="22"/>
      <c r="AJ58" s="22"/>
      <c r="AK58" s="22"/>
      <c r="AL58" s="17"/>
      <c r="AM58" s="22"/>
      <c r="AN58" s="22"/>
      <c r="AO58" s="64"/>
      <c r="AP58" s="64"/>
      <c r="AQ58" s="64"/>
      <c r="AR58" s="64" t="str">
        <f>IF(ISBLANK(DC_SW153[[#This Row],[Urban Acres]]), "", DC_SW153[[#This Row],[Urban Acres]]-DC_SW153[[#This Row],[Impervious Acres]]-DC_SW153[[#This Row],[Natural Acres]])</f>
        <v/>
      </c>
      <c r="AS58" s="64"/>
      <c r="AT58" s="64"/>
      <c r="AU58" s="64" t="str">
        <f>IF(ISBLANK(DC_SW153[[#This Row],[Natural Acres]]), "", DC_SW153[[#This Row],[Natural Acres]]*43560)</f>
        <v/>
      </c>
      <c r="AV58" s="64" t="str">
        <f>IFERROR(IF(ISBLANK(DC_SW153[[#This Row],[Compacted Acres]]), "", DC_SW153[[#This Row],[Compacted Acres]]*43560),"")</f>
        <v/>
      </c>
      <c r="AW58" s="64" t="str">
        <f>IF(ISBLANK(DC_SW153[[#This Row],[Impervious Acres]]), "", DC_SW153[[#This Row],[Impervious Acres]]*43560)</f>
        <v/>
      </c>
      <c r="AX58" s="64" t="str">
        <f>IF(ISBLANK(DC_SW153[[#This Row],[Urban Acres]]), "", DC_SW153[[#This Row],[Urban Acres]]*43560)</f>
        <v/>
      </c>
      <c r="AY58" s="67"/>
      <c r="AZ58" s="33"/>
      <c r="BA58" s="19"/>
      <c r="BB58" s="19"/>
      <c r="BC58" s="19"/>
      <c r="BD58" s="19"/>
      <c r="BE58" s="19"/>
      <c r="BF58" s="19"/>
      <c r="BG58" s="19"/>
      <c r="BH58" s="18"/>
      <c r="BI58" s="18"/>
      <c r="BJ58" s="18"/>
      <c r="BK58" s="22"/>
      <c r="BL58" s="18"/>
      <c r="BM58" s="72"/>
      <c r="BN58" s="22"/>
      <c r="BO58" s="17"/>
      <c r="BP58" s="17"/>
      <c r="BQ58" s="15"/>
    </row>
    <row r="59" spans="3:69" x14ac:dyDescent="0.25">
      <c r="C59" s="15"/>
      <c r="D59" s="15"/>
      <c r="E59" s="15"/>
      <c r="F59" s="33"/>
      <c r="G59" s="42"/>
      <c r="H59" s="37"/>
      <c r="I59" s="22" t="str">
        <f>IFERROR(INDEX(Table3[Site ID], MATCH(DC_SW153[[#This Row],[Facility Name]], Table3[Site Name], 0)), "")</f>
        <v/>
      </c>
      <c r="J59" s="22"/>
      <c r="K59" s="22" t="str">
        <f>IFERROR(INDEX(Table3[Site Address], MATCH(DC_SW153[[#This Row],[Facility Name]], Table3[Site Name], 0)), "")</f>
        <v/>
      </c>
      <c r="L59" s="22" t="str">
        <f>IFERROR(INDEX(Table3[Site X Coordinate], MATCH(DC_SW153[[#This Row],[Facility Name]], Table3[Site Name], 0)),"")</f>
        <v/>
      </c>
      <c r="M59" s="22" t="str">
        <f>IFERROR(INDEX(Table3[Site Y Coordinate], MATCH(DC_SW153[[#This Row],[Facility Name]], Table3[Site Name], 0)),"")</f>
        <v/>
      </c>
      <c r="N59" s="22" t="str">
        <f>IFERROR(INDEX(Table3[Owner/Manager], MATCH(DC_SW153[[#This Row],[Facility Name]], Table3[Site Name], 0)),"")</f>
        <v/>
      </c>
      <c r="O59" s="22"/>
      <c r="P59" s="22"/>
      <c r="Q59" s="22"/>
      <c r="R59" s="22"/>
      <c r="S59" s="22"/>
      <c r="T59" s="29"/>
      <c r="U59" s="22"/>
      <c r="V59" s="77"/>
      <c r="W59" s="33"/>
      <c r="X59" s="22"/>
      <c r="Y59" s="83"/>
      <c r="Z59" s="83"/>
      <c r="AA59" s="83"/>
      <c r="AB59" s="83"/>
      <c r="AC59" s="22"/>
      <c r="AD59" s="22"/>
      <c r="AE59" s="22"/>
      <c r="AF59" s="22"/>
      <c r="AG59" s="22"/>
      <c r="AH59" s="22"/>
      <c r="AI59" s="22"/>
      <c r="AJ59" s="22"/>
      <c r="AK59" s="22"/>
      <c r="AL59" s="17"/>
      <c r="AM59" s="22"/>
      <c r="AN59" s="22"/>
      <c r="AO59" s="64"/>
      <c r="AP59" s="64"/>
      <c r="AQ59" s="64"/>
      <c r="AR59" s="64" t="str">
        <f>IF(ISBLANK(DC_SW153[[#This Row],[Urban Acres]]), "", DC_SW153[[#This Row],[Urban Acres]]-DC_SW153[[#This Row],[Impervious Acres]]-DC_SW153[[#This Row],[Natural Acres]])</f>
        <v/>
      </c>
      <c r="AS59" s="64"/>
      <c r="AT59" s="64"/>
      <c r="AU59" s="64" t="str">
        <f>IF(ISBLANK(DC_SW153[[#This Row],[Natural Acres]]), "", DC_SW153[[#This Row],[Natural Acres]]*43560)</f>
        <v/>
      </c>
      <c r="AV59" s="64" t="str">
        <f>IFERROR(IF(ISBLANK(DC_SW153[[#This Row],[Compacted Acres]]), "", DC_SW153[[#This Row],[Compacted Acres]]*43560),"")</f>
        <v/>
      </c>
      <c r="AW59" s="64" t="str">
        <f>IF(ISBLANK(DC_SW153[[#This Row],[Impervious Acres]]), "", DC_SW153[[#This Row],[Impervious Acres]]*43560)</f>
        <v/>
      </c>
      <c r="AX59" s="64" t="str">
        <f>IF(ISBLANK(DC_SW153[[#This Row],[Urban Acres]]), "", DC_SW153[[#This Row],[Urban Acres]]*43560)</f>
        <v/>
      </c>
      <c r="AY59" s="67"/>
      <c r="AZ59" s="33"/>
      <c r="BA59" s="19"/>
      <c r="BB59" s="19"/>
      <c r="BC59" s="19"/>
      <c r="BD59" s="19"/>
      <c r="BE59" s="19"/>
      <c r="BF59" s="19"/>
      <c r="BG59" s="19"/>
      <c r="BH59" s="18"/>
      <c r="BI59" s="18"/>
      <c r="BJ59" s="18"/>
      <c r="BK59" s="22"/>
      <c r="BL59" s="18"/>
      <c r="BM59" s="72"/>
      <c r="BN59" s="22"/>
      <c r="BO59" s="17"/>
      <c r="BP59" s="17"/>
      <c r="BQ59" s="15"/>
    </row>
    <row r="60" spans="3:69" x14ac:dyDescent="0.25">
      <c r="C60" s="15"/>
      <c r="D60" s="15"/>
      <c r="E60" s="15"/>
      <c r="F60" s="33"/>
      <c r="G60" s="42"/>
      <c r="H60" s="37"/>
      <c r="I60" s="22" t="str">
        <f>IFERROR(INDEX(Table3[Site ID], MATCH(DC_SW153[[#This Row],[Facility Name]], Table3[Site Name], 0)), "")</f>
        <v/>
      </c>
      <c r="J60" s="22"/>
      <c r="K60" s="22" t="str">
        <f>IFERROR(INDEX(Table3[Site Address], MATCH(DC_SW153[[#This Row],[Facility Name]], Table3[Site Name], 0)), "")</f>
        <v/>
      </c>
      <c r="L60" s="22" t="str">
        <f>IFERROR(INDEX(Table3[Site X Coordinate], MATCH(DC_SW153[[#This Row],[Facility Name]], Table3[Site Name], 0)),"")</f>
        <v/>
      </c>
      <c r="M60" s="22" t="str">
        <f>IFERROR(INDEX(Table3[Site Y Coordinate], MATCH(DC_SW153[[#This Row],[Facility Name]], Table3[Site Name], 0)),"")</f>
        <v/>
      </c>
      <c r="N60" s="22" t="str">
        <f>IFERROR(INDEX(Table3[Owner/Manager], MATCH(DC_SW153[[#This Row],[Facility Name]], Table3[Site Name], 0)),"")</f>
        <v/>
      </c>
      <c r="O60" s="22"/>
      <c r="P60" s="22"/>
      <c r="Q60" s="22"/>
      <c r="R60" s="22"/>
      <c r="S60" s="22"/>
      <c r="T60" s="29"/>
      <c r="U60" s="22"/>
      <c r="V60" s="77"/>
      <c r="W60" s="33"/>
      <c r="X60" s="22"/>
      <c r="Y60" s="83"/>
      <c r="Z60" s="83"/>
      <c r="AA60" s="83"/>
      <c r="AB60" s="83"/>
      <c r="AC60" s="22"/>
      <c r="AD60" s="22"/>
      <c r="AE60" s="22"/>
      <c r="AF60" s="22"/>
      <c r="AG60" s="22"/>
      <c r="AH60" s="22"/>
      <c r="AI60" s="22"/>
      <c r="AJ60" s="22"/>
      <c r="AK60" s="22"/>
      <c r="AL60" s="17"/>
      <c r="AM60" s="22"/>
      <c r="AN60" s="22"/>
      <c r="AO60" s="64"/>
      <c r="AP60" s="64"/>
      <c r="AQ60" s="64"/>
      <c r="AR60" s="64" t="str">
        <f>IF(ISBLANK(DC_SW153[[#This Row],[Urban Acres]]), "", DC_SW153[[#This Row],[Urban Acres]]-DC_SW153[[#This Row],[Impervious Acres]]-DC_SW153[[#This Row],[Natural Acres]])</f>
        <v/>
      </c>
      <c r="AS60" s="64"/>
      <c r="AT60" s="64"/>
      <c r="AU60" s="64" t="str">
        <f>IF(ISBLANK(DC_SW153[[#This Row],[Natural Acres]]), "", DC_SW153[[#This Row],[Natural Acres]]*43560)</f>
        <v/>
      </c>
      <c r="AV60" s="64" t="str">
        <f>IFERROR(IF(ISBLANK(DC_SW153[[#This Row],[Compacted Acres]]), "", DC_SW153[[#This Row],[Compacted Acres]]*43560),"")</f>
        <v/>
      </c>
      <c r="AW60" s="64" t="str">
        <f>IF(ISBLANK(DC_SW153[[#This Row],[Impervious Acres]]), "", DC_SW153[[#This Row],[Impervious Acres]]*43560)</f>
        <v/>
      </c>
      <c r="AX60" s="64" t="str">
        <f>IF(ISBLANK(DC_SW153[[#This Row],[Urban Acres]]), "", DC_SW153[[#This Row],[Urban Acres]]*43560)</f>
        <v/>
      </c>
      <c r="AY60" s="67"/>
      <c r="AZ60" s="33"/>
      <c r="BA60" s="19"/>
      <c r="BB60" s="19"/>
      <c r="BC60" s="19"/>
      <c r="BD60" s="19"/>
      <c r="BE60" s="19"/>
      <c r="BF60" s="19"/>
      <c r="BG60" s="19"/>
      <c r="BH60" s="18"/>
      <c r="BI60" s="18"/>
      <c r="BJ60" s="18"/>
      <c r="BK60" s="22"/>
      <c r="BL60" s="18"/>
      <c r="BM60" s="72"/>
      <c r="BN60" s="22"/>
      <c r="BO60" s="17"/>
      <c r="BP60" s="17"/>
      <c r="BQ60" s="15"/>
    </row>
    <row r="61" spans="3:69" x14ac:dyDescent="0.25">
      <c r="C61" s="15"/>
      <c r="D61" s="15"/>
      <c r="E61" s="15"/>
      <c r="F61" s="33"/>
      <c r="G61" s="42"/>
      <c r="H61" s="37"/>
      <c r="I61" s="22" t="str">
        <f>IFERROR(INDEX(Table3[Site ID], MATCH(DC_SW153[[#This Row],[Facility Name]], Table3[Site Name], 0)), "")</f>
        <v/>
      </c>
      <c r="J61" s="22"/>
      <c r="K61" s="22" t="str">
        <f>IFERROR(INDEX(Table3[Site Address], MATCH(DC_SW153[[#This Row],[Facility Name]], Table3[Site Name], 0)), "")</f>
        <v/>
      </c>
      <c r="L61" s="22" t="str">
        <f>IFERROR(INDEX(Table3[Site X Coordinate], MATCH(DC_SW153[[#This Row],[Facility Name]], Table3[Site Name], 0)),"")</f>
        <v/>
      </c>
      <c r="M61" s="22" t="str">
        <f>IFERROR(INDEX(Table3[Site Y Coordinate], MATCH(DC_SW153[[#This Row],[Facility Name]], Table3[Site Name], 0)),"")</f>
        <v/>
      </c>
      <c r="N61" s="22" t="str">
        <f>IFERROR(INDEX(Table3[Owner/Manager], MATCH(DC_SW153[[#This Row],[Facility Name]], Table3[Site Name], 0)),"")</f>
        <v/>
      </c>
      <c r="O61" s="22"/>
      <c r="P61" s="22"/>
      <c r="Q61" s="22"/>
      <c r="R61" s="22"/>
      <c r="S61" s="22"/>
      <c r="T61" s="29"/>
      <c r="U61" s="22"/>
      <c r="V61" s="77"/>
      <c r="W61" s="33"/>
      <c r="X61" s="22"/>
      <c r="Y61" s="83"/>
      <c r="Z61" s="83"/>
      <c r="AA61" s="83"/>
      <c r="AB61" s="83"/>
      <c r="AC61" s="22"/>
      <c r="AD61" s="22"/>
      <c r="AE61" s="22"/>
      <c r="AF61" s="22"/>
      <c r="AG61" s="22"/>
      <c r="AH61" s="22"/>
      <c r="AI61" s="22"/>
      <c r="AJ61" s="22"/>
      <c r="AK61" s="22"/>
      <c r="AL61" s="17"/>
      <c r="AM61" s="22"/>
      <c r="AN61" s="22"/>
      <c r="AO61" s="64"/>
      <c r="AP61" s="64"/>
      <c r="AQ61" s="64"/>
      <c r="AR61" s="64" t="str">
        <f>IF(ISBLANK(DC_SW153[[#This Row],[Urban Acres]]), "", DC_SW153[[#This Row],[Urban Acres]]-DC_SW153[[#This Row],[Impervious Acres]]-DC_SW153[[#This Row],[Natural Acres]])</f>
        <v/>
      </c>
      <c r="AS61" s="64"/>
      <c r="AT61" s="64"/>
      <c r="AU61" s="64" t="str">
        <f>IF(ISBLANK(DC_SW153[[#This Row],[Natural Acres]]), "", DC_SW153[[#This Row],[Natural Acres]]*43560)</f>
        <v/>
      </c>
      <c r="AV61" s="64" t="str">
        <f>IFERROR(IF(ISBLANK(DC_SW153[[#This Row],[Compacted Acres]]), "", DC_SW153[[#This Row],[Compacted Acres]]*43560),"")</f>
        <v/>
      </c>
      <c r="AW61" s="64" t="str">
        <f>IF(ISBLANK(DC_SW153[[#This Row],[Impervious Acres]]), "", DC_SW153[[#This Row],[Impervious Acres]]*43560)</f>
        <v/>
      </c>
      <c r="AX61" s="64" t="str">
        <f>IF(ISBLANK(DC_SW153[[#This Row],[Urban Acres]]), "", DC_SW153[[#This Row],[Urban Acres]]*43560)</f>
        <v/>
      </c>
      <c r="AY61" s="67"/>
      <c r="AZ61" s="33"/>
      <c r="BA61" s="19"/>
      <c r="BB61" s="19"/>
      <c r="BC61" s="19"/>
      <c r="BD61" s="19"/>
      <c r="BE61" s="19"/>
      <c r="BF61" s="19"/>
      <c r="BG61" s="19"/>
      <c r="BH61" s="18"/>
      <c r="BI61" s="18"/>
      <c r="BJ61" s="18"/>
      <c r="BK61" s="22"/>
      <c r="BL61" s="18"/>
      <c r="BM61" s="72"/>
      <c r="BN61" s="22"/>
      <c r="BO61" s="17"/>
      <c r="BP61" s="17"/>
      <c r="BQ61" s="15"/>
    </row>
    <row r="62" spans="3:69" x14ac:dyDescent="0.25">
      <c r="C62" s="15"/>
      <c r="D62" s="15"/>
      <c r="E62" s="15"/>
      <c r="F62" s="33"/>
      <c r="G62" s="42"/>
      <c r="H62" s="37"/>
      <c r="I62" s="22" t="str">
        <f>IFERROR(INDEX(Table3[Site ID], MATCH(DC_SW153[[#This Row],[Facility Name]], Table3[Site Name], 0)), "")</f>
        <v/>
      </c>
      <c r="J62" s="22"/>
      <c r="K62" s="22" t="str">
        <f>IFERROR(INDEX(Table3[Site Address], MATCH(DC_SW153[[#This Row],[Facility Name]], Table3[Site Name], 0)), "")</f>
        <v/>
      </c>
      <c r="L62" s="22" t="str">
        <f>IFERROR(INDEX(Table3[Site X Coordinate], MATCH(DC_SW153[[#This Row],[Facility Name]], Table3[Site Name], 0)),"")</f>
        <v/>
      </c>
      <c r="M62" s="22" t="str">
        <f>IFERROR(INDEX(Table3[Site Y Coordinate], MATCH(DC_SW153[[#This Row],[Facility Name]], Table3[Site Name], 0)),"")</f>
        <v/>
      </c>
      <c r="N62" s="22" t="str">
        <f>IFERROR(INDEX(Table3[Owner/Manager], MATCH(DC_SW153[[#This Row],[Facility Name]], Table3[Site Name], 0)),"")</f>
        <v/>
      </c>
      <c r="O62" s="22"/>
      <c r="P62" s="22"/>
      <c r="Q62" s="22"/>
      <c r="R62" s="22"/>
      <c r="S62" s="22"/>
      <c r="T62" s="29"/>
      <c r="U62" s="22"/>
      <c r="V62" s="77"/>
      <c r="W62" s="33"/>
      <c r="X62" s="22"/>
      <c r="Y62" s="83"/>
      <c r="Z62" s="83"/>
      <c r="AA62" s="83"/>
      <c r="AB62" s="83"/>
      <c r="AC62" s="22"/>
      <c r="AD62" s="22"/>
      <c r="AE62" s="22"/>
      <c r="AF62" s="22"/>
      <c r="AG62" s="22"/>
      <c r="AH62" s="22"/>
      <c r="AI62" s="22"/>
      <c r="AJ62" s="22"/>
      <c r="AK62" s="22"/>
      <c r="AL62" s="17"/>
      <c r="AM62" s="22"/>
      <c r="AN62" s="22"/>
      <c r="AO62" s="64"/>
      <c r="AP62" s="64"/>
      <c r="AQ62" s="64"/>
      <c r="AR62" s="64" t="str">
        <f>IF(ISBLANK(DC_SW153[[#This Row],[Urban Acres]]), "", DC_SW153[[#This Row],[Urban Acres]]-DC_SW153[[#This Row],[Impervious Acres]]-DC_SW153[[#This Row],[Natural Acres]])</f>
        <v/>
      </c>
      <c r="AS62" s="64"/>
      <c r="AT62" s="64"/>
      <c r="AU62" s="64" t="str">
        <f>IF(ISBLANK(DC_SW153[[#This Row],[Natural Acres]]), "", DC_SW153[[#This Row],[Natural Acres]]*43560)</f>
        <v/>
      </c>
      <c r="AV62" s="64" t="str">
        <f>IFERROR(IF(ISBLANK(DC_SW153[[#This Row],[Compacted Acres]]), "", DC_SW153[[#This Row],[Compacted Acres]]*43560),"")</f>
        <v/>
      </c>
      <c r="AW62" s="64" t="str">
        <f>IF(ISBLANK(DC_SW153[[#This Row],[Impervious Acres]]), "", DC_SW153[[#This Row],[Impervious Acres]]*43560)</f>
        <v/>
      </c>
      <c r="AX62" s="64" t="str">
        <f>IF(ISBLANK(DC_SW153[[#This Row],[Urban Acres]]), "", DC_SW153[[#This Row],[Urban Acres]]*43560)</f>
        <v/>
      </c>
      <c r="AY62" s="67"/>
      <c r="AZ62" s="33"/>
      <c r="BA62" s="19"/>
      <c r="BB62" s="19"/>
      <c r="BC62" s="19"/>
      <c r="BD62" s="19"/>
      <c r="BE62" s="19"/>
      <c r="BF62" s="19"/>
      <c r="BG62" s="19"/>
      <c r="BH62" s="18"/>
      <c r="BI62" s="18"/>
      <c r="BJ62" s="18"/>
      <c r="BK62" s="22"/>
      <c r="BL62" s="18"/>
      <c r="BM62" s="72"/>
      <c r="BN62" s="22"/>
      <c r="BO62" s="17"/>
      <c r="BP62" s="17"/>
      <c r="BQ62" s="15"/>
    </row>
    <row r="63" spans="3:69" x14ac:dyDescent="0.25">
      <c r="C63" s="15"/>
      <c r="D63" s="15"/>
      <c r="E63" s="15"/>
      <c r="F63" s="33"/>
      <c r="G63" s="42"/>
      <c r="H63" s="37"/>
      <c r="I63" s="22" t="str">
        <f>IFERROR(INDEX(Table3[Site ID], MATCH(DC_SW153[[#This Row],[Facility Name]], Table3[Site Name], 0)), "")</f>
        <v/>
      </c>
      <c r="J63" s="22"/>
      <c r="K63" s="22" t="str">
        <f>IFERROR(INDEX(Table3[Site Address], MATCH(DC_SW153[[#This Row],[Facility Name]], Table3[Site Name], 0)), "")</f>
        <v/>
      </c>
      <c r="L63" s="22" t="str">
        <f>IFERROR(INDEX(Table3[Site X Coordinate], MATCH(DC_SW153[[#This Row],[Facility Name]], Table3[Site Name], 0)),"")</f>
        <v/>
      </c>
      <c r="M63" s="22" t="str">
        <f>IFERROR(INDEX(Table3[Site Y Coordinate], MATCH(DC_SW153[[#This Row],[Facility Name]], Table3[Site Name], 0)),"")</f>
        <v/>
      </c>
      <c r="N63" s="22" t="str">
        <f>IFERROR(INDEX(Table3[Owner/Manager], MATCH(DC_SW153[[#This Row],[Facility Name]], Table3[Site Name], 0)),"")</f>
        <v/>
      </c>
      <c r="O63" s="22"/>
      <c r="P63" s="22"/>
      <c r="Q63" s="22"/>
      <c r="R63" s="22"/>
      <c r="S63" s="22"/>
      <c r="T63" s="29"/>
      <c r="U63" s="22"/>
      <c r="V63" s="77"/>
      <c r="W63" s="33"/>
      <c r="X63" s="22"/>
      <c r="Y63" s="83"/>
      <c r="Z63" s="83"/>
      <c r="AA63" s="83"/>
      <c r="AB63" s="83"/>
      <c r="AC63" s="22"/>
      <c r="AD63" s="22"/>
      <c r="AE63" s="22"/>
      <c r="AF63" s="22"/>
      <c r="AG63" s="22"/>
      <c r="AH63" s="22"/>
      <c r="AI63" s="22"/>
      <c r="AJ63" s="22"/>
      <c r="AK63" s="22"/>
      <c r="AL63" s="17"/>
      <c r="AM63" s="22"/>
      <c r="AN63" s="22"/>
      <c r="AO63" s="64"/>
      <c r="AP63" s="64"/>
      <c r="AQ63" s="64"/>
      <c r="AR63" s="64" t="str">
        <f>IF(ISBLANK(DC_SW153[[#This Row],[Urban Acres]]), "", DC_SW153[[#This Row],[Urban Acres]]-DC_SW153[[#This Row],[Impervious Acres]]-DC_SW153[[#This Row],[Natural Acres]])</f>
        <v/>
      </c>
      <c r="AS63" s="64"/>
      <c r="AT63" s="64"/>
      <c r="AU63" s="64" t="str">
        <f>IF(ISBLANK(DC_SW153[[#This Row],[Natural Acres]]), "", DC_SW153[[#This Row],[Natural Acres]]*43560)</f>
        <v/>
      </c>
      <c r="AV63" s="64" t="str">
        <f>IFERROR(IF(ISBLANK(DC_SW153[[#This Row],[Compacted Acres]]), "", DC_SW153[[#This Row],[Compacted Acres]]*43560),"")</f>
        <v/>
      </c>
      <c r="AW63" s="64" t="str">
        <f>IF(ISBLANK(DC_SW153[[#This Row],[Impervious Acres]]), "", DC_SW153[[#This Row],[Impervious Acres]]*43560)</f>
        <v/>
      </c>
      <c r="AX63" s="64" t="str">
        <f>IF(ISBLANK(DC_SW153[[#This Row],[Urban Acres]]), "", DC_SW153[[#This Row],[Urban Acres]]*43560)</f>
        <v/>
      </c>
      <c r="AY63" s="67"/>
      <c r="AZ63" s="33"/>
      <c r="BA63" s="19"/>
      <c r="BB63" s="19"/>
      <c r="BC63" s="19"/>
      <c r="BD63" s="19"/>
      <c r="BE63" s="19"/>
      <c r="BF63" s="19"/>
      <c r="BG63" s="19"/>
      <c r="BH63" s="18"/>
      <c r="BI63" s="18"/>
      <c r="BJ63" s="18"/>
      <c r="BK63" s="22"/>
      <c r="BL63" s="18"/>
      <c r="BM63" s="72"/>
      <c r="BN63" s="22"/>
      <c r="BO63" s="17"/>
      <c r="BP63" s="17"/>
      <c r="BQ63" s="15"/>
    </row>
    <row r="64" spans="3:69" x14ac:dyDescent="0.25">
      <c r="C64" s="15"/>
      <c r="D64" s="15"/>
      <c r="E64" s="15"/>
      <c r="F64" s="33"/>
      <c r="G64" s="42"/>
      <c r="H64" s="37"/>
      <c r="I64" s="22" t="str">
        <f>IFERROR(INDEX(Table3[Site ID], MATCH(DC_SW153[[#This Row],[Facility Name]], Table3[Site Name], 0)), "")</f>
        <v/>
      </c>
      <c r="J64" s="22"/>
      <c r="K64" s="22" t="str">
        <f>IFERROR(INDEX(Table3[Site Address], MATCH(DC_SW153[[#This Row],[Facility Name]], Table3[Site Name], 0)), "")</f>
        <v/>
      </c>
      <c r="L64" s="22" t="str">
        <f>IFERROR(INDEX(Table3[Site X Coordinate], MATCH(DC_SW153[[#This Row],[Facility Name]], Table3[Site Name], 0)),"")</f>
        <v/>
      </c>
      <c r="M64" s="22" t="str">
        <f>IFERROR(INDEX(Table3[Site Y Coordinate], MATCH(DC_SW153[[#This Row],[Facility Name]], Table3[Site Name], 0)),"")</f>
        <v/>
      </c>
      <c r="N64" s="22" t="str">
        <f>IFERROR(INDEX(Table3[Owner/Manager], MATCH(DC_SW153[[#This Row],[Facility Name]], Table3[Site Name], 0)),"")</f>
        <v/>
      </c>
      <c r="O64" s="22"/>
      <c r="P64" s="22"/>
      <c r="Q64" s="22"/>
      <c r="R64" s="22"/>
      <c r="S64" s="22"/>
      <c r="T64" s="29"/>
      <c r="U64" s="22"/>
      <c r="V64" s="77"/>
      <c r="W64" s="33"/>
      <c r="X64" s="22"/>
      <c r="Y64" s="83"/>
      <c r="Z64" s="83"/>
      <c r="AA64" s="83"/>
      <c r="AB64" s="83"/>
      <c r="AC64" s="22"/>
      <c r="AD64" s="22"/>
      <c r="AE64" s="22"/>
      <c r="AF64" s="22"/>
      <c r="AG64" s="22"/>
      <c r="AH64" s="22"/>
      <c r="AI64" s="22"/>
      <c r="AJ64" s="22"/>
      <c r="AK64" s="22"/>
      <c r="AL64" s="17"/>
      <c r="AM64" s="22"/>
      <c r="AN64" s="22"/>
      <c r="AO64" s="64"/>
      <c r="AP64" s="64"/>
      <c r="AQ64" s="64"/>
      <c r="AR64" s="64" t="str">
        <f>IF(ISBLANK(DC_SW153[[#This Row],[Urban Acres]]), "", DC_SW153[[#This Row],[Urban Acres]]-DC_SW153[[#This Row],[Impervious Acres]]-DC_SW153[[#This Row],[Natural Acres]])</f>
        <v/>
      </c>
      <c r="AS64" s="64"/>
      <c r="AT64" s="64"/>
      <c r="AU64" s="64" t="str">
        <f>IF(ISBLANK(DC_SW153[[#This Row],[Natural Acres]]), "", DC_SW153[[#This Row],[Natural Acres]]*43560)</f>
        <v/>
      </c>
      <c r="AV64" s="64" t="str">
        <f>IFERROR(IF(ISBLANK(DC_SW153[[#This Row],[Compacted Acres]]), "", DC_SW153[[#This Row],[Compacted Acres]]*43560),"")</f>
        <v/>
      </c>
      <c r="AW64" s="64" t="str">
        <f>IF(ISBLANK(DC_SW153[[#This Row],[Impervious Acres]]), "", DC_SW153[[#This Row],[Impervious Acres]]*43560)</f>
        <v/>
      </c>
      <c r="AX64" s="64" t="str">
        <f>IF(ISBLANK(DC_SW153[[#This Row],[Urban Acres]]), "", DC_SW153[[#This Row],[Urban Acres]]*43560)</f>
        <v/>
      </c>
      <c r="AY64" s="67"/>
      <c r="AZ64" s="33"/>
      <c r="BA64" s="19"/>
      <c r="BB64" s="19"/>
      <c r="BC64" s="19"/>
      <c r="BD64" s="19"/>
      <c r="BE64" s="19"/>
      <c r="BF64" s="19"/>
      <c r="BG64" s="19"/>
      <c r="BH64" s="18"/>
      <c r="BI64" s="18"/>
      <c r="BJ64" s="18"/>
      <c r="BK64" s="22"/>
      <c r="BL64" s="18"/>
      <c r="BM64" s="72"/>
      <c r="BN64" s="22"/>
      <c r="BO64" s="17"/>
      <c r="BP64" s="17"/>
      <c r="BQ64" s="15"/>
    </row>
    <row r="65" spans="3:69" x14ac:dyDescent="0.25">
      <c r="C65" s="15"/>
      <c r="D65" s="15"/>
      <c r="E65" s="15"/>
      <c r="F65" s="33"/>
      <c r="G65" s="42"/>
      <c r="H65" s="37"/>
      <c r="I65" s="22" t="str">
        <f>IFERROR(INDEX(Table3[Site ID], MATCH(DC_SW153[[#This Row],[Facility Name]], Table3[Site Name], 0)), "")</f>
        <v/>
      </c>
      <c r="J65" s="22"/>
      <c r="K65" s="22" t="str">
        <f>IFERROR(INDEX(Table3[Site Address], MATCH(DC_SW153[[#This Row],[Facility Name]], Table3[Site Name], 0)), "")</f>
        <v/>
      </c>
      <c r="L65" s="22" t="str">
        <f>IFERROR(INDEX(Table3[Site X Coordinate], MATCH(DC_SW153[[#This Row],[Facility Name]], Table3[Site Name], 0)),"")</f>
        <v/>
      </c>
      <c r="M65" s="22" t="str">
        <f>IFERROR(INDEX(Table3[Site Y Coordinate], MATCH(DC_SW153[[#This Row],[Facility Name]], Table3[Site Name], 0)),"")</f>
        <v/>
      </c>
      <c r="N65" s="22" t="str">
        <f>IFERROR(INDEX(Table3[Owner/Manager], MATCH(DC_SW153[[#This Row],[Facility Name]], Table3[Site Name], 0)),"")</f>
        <v/>
      </c>
      <c r="O65" s="22"/>
      <c r="P65" s="22"/>
      <c r="Q65" s="22"/>
      <c r="R65" s="22"/>
      <c r="S65" s="22"/>
      <c r="T65" s="29"/>
      <c r="U65" s="22"/>
      <c r="V65" s="77"/>
      <c r="W65" s="33"/>
      <c r="X65" s="22"/>
      <c r="Y65" s="83"/>
      <c r="Z65" s="83"/>
      <c r="AA65" s="83"/>
      <c r="AB65" s="83"/>
      <c r="AC65" s="22"/>
      <c r="AD65" s="22"/>
      <c r="AE65" s="22"/>
      <c r="AF65" s="22"/>
      <c r="AG65" s="22"/>
      <c r="AH65" s="22"/>
      <c r="AI65" s="22"/>
      <c r="AJ65" s="22"/>
      <c r="AK65" s="22"/>
      <c r="AL65" s="17"/>
      <c r="AM65" s="22"/>
      <c r="AN65" s="22"/>
      <c r="AO65" s="64"/>
      <c r="AP65" s="64"/>
      <c r="AQ65" s="64"/>
      <c r="AR65" s="64" t="str">
        <f>IF(ISBLANK(DC_SW153[[#This Row],[Urban Acres]]), "", DC_SW153[[#This Row],[Urban Acres]]-DC_SW153[[#This Row],[Impervious Acres]]-DC_SW153[[#This Row],[Natural Acres]])</f>
        <v/>
      </c>
      <c r="AS65" s="64"/>
      <c r="AT65" s="64"/>
      <c r="AU65" s="64" t="str">
        <f>IF(ISBLANK(DC_SW153[[#This Row],[Natural Acres]]), "", DC_SW153[[#This Row],[Natural Acres]]*43560)</f>
        <v/>
      </c>
      <c r="AV65" s="64" t="str">
        <f>IFERROR(IF(ISBLANK(DC_SW153[[#This Row],[Compacted Acres]]), "", DC_SW153[[#This Row],[Compacted Acres]]*43560),"")</f>
        <v/>
      </c>
      <c r="AW65" s="64" t="str">
        <f>IF(ISBLANK(DC_SW153[[#This Row],[Impervious Acres]]), "", DC_SW153[[#This Row],[Impervious Acres]]*43560)</f>
        <v/>
      </c>
      <c r="AX65" s="64" t="str">
        <f>IF(ISBLANK(DC_SW153[[#This Row],[Urban Acres]]), "", DC_SW153[[#This Row],[Urban Acres]]*43560)</f>
        <v/>
      </c>
      <c r="AY65" s="67"/>
      <c r="AZ65" s="33"/>
      <c r="BA65" s="19"/>
      <c r="BB65" s="19"/>
      <c r="BC65" s="19"/>
      <c r="BD65" s="19"/>
      <c r="BE65" s="19"/>
      <c r="BF65" s="19"/>
      <c r="BG65" s="19"/>
      <c r="BH65" s="18"/>
      <c r="BI65" s="18"/>
      <c r="BJ65" s="18"/>
      <c r="BK65" s="22"/>
      <c r="BL65" s="18"/>
      <c r="BM65" s="72"/>
      <c r="BN65" s="22"/>
      <c r="BO65" s="17"/>
      <c r="BP65" s="17"/>
      <c r="BQ65" s="15"/>
    </row>
    <row r="66" spans="3:69" x14ac:dyDescent="0.25">
      <c r="C66" s="15"/>
      <c r="D66" s="15"/>
      <c r="E66" s="15"/>
      <c r="F66" s="33"/>
      <c r="G66" s="42"/>
      <c r="H66" s="37"/>
      <c r="I66" s="22" t="str">
        <f>IFERROR(INDEX(Table3[Site ID], MATCH(DC_SW153[[#This Row],[Facility Name]], Table3[Site Name], 0)), "")</f>
        <v/>
      </c>
      <c r="J66" s="22"/>
      <c r="K66" s="22" t="str">
        <f>IFERROR(INDEX(Table3[Site Address], MATCH(DC_SW153[[#This Row],[Facility Name]], Table3[Site Name], 0)), "")</f>
        <v/>
      </c>
      <c r="L66" s="22" t="str">
        <f>IFERROR(INDEX(Table3[Site X Coordinate], MATCH(DC_SW153[[#This Row],[Facility Name]], Table3[Site Name], 0)),"")</f>
        <v/>
      </c>
      <c r="M66" s="22" t="str">
        <f>IFERROR(INDEX(Table3[Site Y Coordinate], MATCH(DC_SW153[[#This Row],[Facility Name]], Table3[Site Name], 0)),"")</f>
        <v/>
      </c>
      <c r="N66" s="22" t="str">
        <f>IFERROR(INDEX(Table3[Owner/Manager], MATCH(DC_SW153[[#This Row],[Facility Name]], Table3[Site Name], 0)),"")</f>
        <v/>
      </c>
      <c r="O66" s="22"/>
      <c r="P66" s="22"/>
      <c r="Q66" s="22"/>
      <c r="R66" s="22"/>
      <c r="S66" s="22"/>
      <c r="T66" s="29"/>
      <c r="U66" s="22"/>
      <c r="V66" s="77"/>
      <c r="W66" s="33"/>
      <c r="X66" s="22"/>
      <c r="Y66" s="83"/>
      <c r="Z66" s="83"/>
      <c r="AA66" s="83"/>
      <c r="AB66" s="83"/>
      <c r="AC66" s="22"/>
      <c r="AD66" s="22"/>
      <c r="AE66" s="22"/>
      <c r="AF66" s="22"/>
      <c r="AG66" s="22"/>
      <c r="AH66" s="22"/>
      <c r="AI66" s="22"/>
      <c r="AJ66" s="22"/>
      <c r="AK66" s="22"/>
      <c r="AL66" s="17"/>
      <c r="AM66" s="22"/>
      <c r="AN66" s="22"/>
      <c r="AO66" s="64"/>
      <c r="AP66" s="64"/>
      <c r="AQ66" s="64"/>
      <c r="AR66" s="64" t="str">
        <f>IF(ISBLANK(DC_SW153[[#This Row],[Urban Acres]]), "", DC_SW153[[#This Row],[Urban Acres]]-DC_SW153[[#This Row],[Impervious Acres]]-DC_SW153[[#This Row],[Natural Acres]])</f>
        <v/>
      </c>
      <c r="AS66" s="64"/>
      <c r="AT66" s="64"/>
      <c r="AU66" s="64" t="str">
        <f>IF(ISBLANK(DC_SW153[[#This Row],[Natural Acres]]), "", DC_SW153[[#This Row],[Natural Acres]]*43560)</f>
        <v/>
      </c>
      <c r="AV66" s="64" t="str">
        <f>IFERROR(IF(ISBLANK(DC_SW153[[#This Row],[Compacted Acres]]), "", DC_SW153[[#This Row],[Compacted Acres]]*43560),"")</f>
        <v/>
      </c>
      <c r="AW66" s="64" t="str">
        <f>IF(ISBLANK(DC_SW153[[#This Row],[Impervious Acres]]), "", DC_SW153[[#This Row],[Impervious Acres]]*43560)</f>
        <v/>
      </c>
      <c r="AX66" s="64" t="str">
        <f>IF(ISBLANK(DC_SW153[[#This Row],[Urban Acres]]), "", DC_SW153[[#This Row],[Urban Acres]]*43560)</f>
        <v/>
      </c>
      <c r="AY66" s="67"/>
      <c r="AZ66" s="33"/>
      <c r="BA66" s="19"/>
      <c r="BB66" s="19"/>
      <c r="BC66" s="19"/>
      <c r="BD66" s="19"/>
      <c r="BE66" s="19"/>
      <c r="BF66" s="19"/>
      <c r="BG66" s="19"/>
      <c r="BH66" s="18"/>
      <c r="BI66" s="18"/>
      <c r="BJ66" s="18"/>
      <c r="BK66" s="22"/>
      <c r="BL66" s="18"/>
      <c r="BM66" s="72"/>
      <c r="BN66" s="22"/>
      <c r="BO66" s="17"/>
      <c r="BP66" s="17"/>
      <c r="BQ66" s="15"/>
    </row>
    <row r="67" spans="3:69" x14ac:dyDescent="0.25">
      <c r="C67" s="15"/>
      <c r="D67" s="15"/>
      <c r="E67" s="15"/>
      <c r="F67" s="33"/>
      <c r="G67" s="42"/>
      <c r="H67" s="37"/>
      <c r="I67" s="22" t="str">
        <f>IFERROR(INDEX(Table3[Site ID], MATCH(DC_SW153[[#This Row],[Facility Name]], Table3[Site Name], 0)), "")</f>
        <v/>
      </c>
      <c r="J67" s="22"/>
      <c r="K67" s="22" t="str">
        <f>IFERROR(INDEX(Table3[Site Address], MATCH(DC_SW153[[#This Row],[Facility Name]], Table3[Site Name], 0)), "")</f>
        <v/>
      </c>
      <c r="L67" s="22" t="str">
        <f>IFERROR(INDEX(Table3[Site X Coordinate], MATCH(DC_SW153[[#This Row],[Facility Name]], Table3[Site Name], 0)),"")</f>
        <v/>
      </c>
      <c r="M67" s="22" t="str">
        <f>IFERROR(INDEX(Table3[Site Y Coordinate], MATCH(DC_SW153[[#This Row],[Facility Name]], Table3[Site Name], 0)),"")</f>
        <v/>
      </c>
      <c r="N67" s="22" t="str">
        <f>IFERROR(INDEX(Table3[Owner/Manager], MATCH(DC_SW153[[#This Row],[Facility Name]], Table3[Site Name], 0)),"")</f>
        <v/>
      </c>
      <c r="O67" s="22"/>
      <c r="P67" s="22"/>
      <c r="Q67" s="22"/>
      <c r="R67" s="22"/>
      <c r="S67" s="22"/>
      <c r="T67" s="29"/>
      <c r="U67" s="22"/>
      <c r="V67" s="77"/>
      <c r="W67" s="33"/>
      <c r="X67" s="22"/>
      <c r="Y67" s="83"/>
      <c r="Z67" s="83"/>
      <c r="AA67" s="83"/>
      <c r="AB67" s="83"/>
      <c r="AC67" s="22"/>
      <c r="AD67" s="22"/>
      <c r="AE67" s="22"/>
      <c r="AF67" s="22"/>
      <c r="AG67" s="22"/>
      <c r="AH67" s="22"/>
      <c r="AI67" s="22"/>
      <c r="AJ67" s="22"/>
      <c r="AK67" s="22"/>
      <c r="AL67" s="17"/>
      <c r="AM67" s="22"/>
      <c r="AN67" s="22"/>
      <c r="AO67" s="64"/>
      <c r="AP67" s="64"/>
      <c r="AQ67" s="64"/>
      <c r="AR67" s="64" t="str">
        <f>IF(ISBLANK(DC_SW153[[#This Row],[Urban Acres]]), "", DC_SW153[[#This Row],[Urban Acres]]-DC_SW153[[#This Row],[Impervious Acres]]-DC_SW153[[#This Row],[Natural Acres]])</f>
        <v/>
      </c>
      <c r="AS67" s="64"/>
      <c r="AT67" s="64"/>
      <c r="AU67" s="64" t="str">
        <f>IF(ISBLANK(DC_SW153[[#This Row],[Natural Acres]]), "", DC_SW153[[#This Row],[Natural Acres]]*43560)</f>
        <v/>
      </c>
      <c r="AV67" s="64" t="str">
        <f>IFERROR(IF(ISBLANK(DC_SW153[[#This Row],[Compacted Acres]]), "", DC_SW153[[#This Row],[Compacted Acres]]*43560),"")</f>
        <v/>
      </c>
      <c r="AW67" s="64" t="str">
        <f>IF(ISBLANK(DC_SW153[[#This Row],[Impervious Acres]]), "", DC_SW153[[#This Row],[Impervious Acres]]*43560)</f>
        <v/>
      </c>
      <c r="AX67" s="64" t="str">
        <f>IF(ISBLANK(DC_SW153[[#This Row],[Urban Acres]]), "", DC_SW153[[#This Row],[Urban Acres]]*43560)</f>
        <v/>
      </c>
      <c r="AY67" s="67"/>
      <c r="AZ67" s="33"/>
      <c r="BA67" s="19"/>
      <c r="BB67" s="19"/>
      <c r="BC67" s="19"/>
      <c r="BD67" s="19"/>
      <c r="BE67" s="19"/>
      <c r="BF67" s="19"/>
      <c r="BG67" s="19"/>
      <c r="BH67" s="18"/>
      <c r="BI67" s="18"/>
      <c r="BJ67" s="18"/>
      <c r="BK67" s="22"/>
      <c r="BL67" s="18"/>
      <c r="BM67" s="72"/>
      <c r="BN67" s="22"/>
      <c r="BO67" s="17"/>
      <c r="BP67" s="17"/>
      <c r="BQ67" s="15"/>
    </row>
    <row r="68" spans="3:69" x14ac:dyDescent="0.25">
      <c r="C68" s="15"/>
      <c r="D68" s="15"/>
      <c r="E68" s="15"/>
      <c r="F68" s="33"/>
      <c r="G68" s="42"/>
      <c r="H68" s="37"/>
      <c r="I68" s="22" t="str">
        <f>IFERROR(INDEX(Table3[Site ID], MATCH(DC_SW153[[#This Row],[Facility Name]], Table3[Site Name], 0)), "")</f>
        <v/>
      </c>
      <c r="J68" s="22"/>
      <c r="K68" s="22" t="str">
        <f>IFERROR(INDEX(Table3[Site Address], MATCH(DC_SW153[[#This Row],[Facility Name]], Table3[Site Name], 0)), "")</f>
        <v/>
      </c>
      <c r="L68" s="22" t="str">
        <f>IFERROR(INDEX(Table3[Site X Coordinate], MATCH(DC_SW153[[#This Row],[Facility Name]], Table3[Site Name], 0)),"")</f>
        <v/>
      </c>
      <c r="M68" s="22" t="str">
        <f>IFERROR(INDEX(Table3[Site Y Coordinate], MATCH(DC_SW153[[#This Row],[Facility Name]], Table3[Site Name], 0)),"")</f>
        <v/>
      </c>
      <c r="N68" s="22" t="str">
        <f>IFERROR(INDEX(Table3[Owner/Manager], MATCH(DC_SW153[[#This Row],[Facility Name]], Table3[Site Name], 0)),"")</f>
        <v/>
      </c>
      <c r="O68" s="22"/>
      <c r="P68" s="22"/>
      <c r="Q68" s="22"/>
      <c r="R68" s="22"/>
      <c r="S68" s="22"/>
      <c r="T68" s="29"/>
      <c r="U68" s="22"/>
      <c r="V68" s="77"/>
      <c r="W68" s="33"/>
      <c r="X68" s="22"/>
      <c r="Y68" s="83"/>
      <c r="Z68" s="83"/>
      <c r="AA68" s="83"/>
      <c r="AB68" s="83"/>
      <c r="AC68" s="22"/>
      <c r="AD68" s="22"/>
      <c r="AE68" s="22"/>
      <c r="AF68" s="22"/>
      <c r="AG68" s="22"/>
      <c r="AH68" s="22"/>
      <c r="AI68" s="22"/>
      <c r="AJ68" s="22"/>
      <c r="AK68" s="22"/>
      <c r="AL68" s="17"/>
      <c r="AM68" s="22"/>
      <c r="AN68" s="22"/>
      <c r="AO68" s="64"/>
      <c r="AP68" s="64"/>
      <c r="AQ68" s="64"/>
      <c r="AR68" s="64" t="str">
        <f>IF(ISBLANK(DC_SW153[[#This Row],[Urban Acres]]), "", DC_SW153[[#This Row],[Urban Acres]]-DC_SW153[[#This Row],[Impervious Acres]]-DC_SW153[[#This Row],[Natural Acres]])</f>
        <v/>
      </c>
      <c r="AS68" s="64"/>
      <c r="AT68" s="64"/>
      <c r="AU68" s="64" t="str">
        <f>IF(ISBLANK(DC_SW153[[#This Row],[Natural Acres]]), "", DC_SW153[[#This Row],[Natural Acres]]*43560)</f>
        <v/>
      </c>
      <c r="AV68" s="64" t="str">
        <f>IFERROR(IF(ISBLANK(DC_SW153[[#This Row],[Compacted Acres]]), "", DC_SW153[[#This Row],[Compacted Acres]]*43560),"")</f>
        <v/>
      </c>
      <c r="AW68" s="64" t="str">
        <f>IF(ISBLANK(DC_SW153[[#This Row],[Impervious Acres]]), "", DC_SW153[[#This Row],[Impervious Acres]]*43560)</f>
        <v/>
      </c>
      <c r="AX68" s="64" t="str">
        <f>IF(ISBLANK(DC_SW153[[#This Row],[Urban Acres]]), "", DC_SW153[[#This Row],[Urban Acres]]*43560)</f>
        <v/>
      </c>
      <c r="AY68" s="67"/>
      <c r="AZ68" s="33"/>
      <c r="BA68" s="19"/>
      <c r="BB68" s="19"/>
      <c r="BC68" s="19"/>
      <c r="BD68" s="19"/>
      <c r="BE68" s="19"/>
      <c r="BF68" s="19"/>
      <c r="BG68" s="19"/>
      <c r="BH68" s="18"/>
      <c r="BI68" s="18"/>
      <c r="BJ68" s="18"/>
      <c r="BK68" s="22"/>
      <c r="BL68" s="18"/>
      <c r="BM68" s="72"/>
      <c r="BN68" s="22"/>
      <c r="BO68" s="17"/>
      <c r="BP68" s="17"/>
      <c r="BQ68" s="15"/>
    </row>
    <row r="69" spans="3:69" x14ac:dyDescent="0.25">
      <c r="C69" s="15"/>
      <c r="D69" s="15"/>
      <c r="E69" s="15"/>
      <c r="F69" s="33"/>
      <c r="G69" s="42"/>
      <c r="H69" s="37"/>
      <c r="I69" s="22" t="str">
        <f>IFERROR(INDEX(Table3[Site ID], MATCH(DC_SW153[[#This Row],[Facility Name]], Table3[Site Name], 0)), "")</f>
        <v/>
      </c>
      <c r="J69" s="22"/>
      <c r="K69" s="22" t="str">
        <f>IFERROR(INDEX(Table3[Site Address], MATCH(DC_SW153[[#This Row],[Facility Name]], Table3[Site Name], 0)), "")</f>
        <v/>
      </c>
      <c r="L69" s="22" t="str">
        <f>IFERROR(INDEX(Table3[Site X Coordinate], MATCH(DC_SW153[[#This Row],[Facility Name]], Table3[Site Name], 0)),"")</f>
        <v/>
      </c>
      <c r="M69" s="22" t="str">
        <f>IFERROR(INDEX(Table3[Site Y Coordinate], MATCH(DC_SW153[[#This Row],[Facility Name]], Table3[Site Name], 0)),"")</f>
        <v/>
      </c>
      <c r="N69" s="22" t="str">
        <f>IFERROR(INDEX(Table3[Owner/Manager], MATCH(DC_SW153[[#This Row],[Facility Name]], Table3[Site Name], 0)),"")</f>
        <v/>
      </c>
      <c r="O69" s="22"/>
      <c r="P69" s="22"/>
      <c r="Q69" s="22"/>
      <c r="R69" s="22"/>
      <c r="S69" s="22"/>
      <c r="T69" s="29"/>
      <c r="U69" s="22"/>
      <c r="V69" s="77"/>
      <c r="W69" s="33"/>
      <c r="X69" s="22"/>
      <c r="Y69" s="83"/>
      <c r="Z69" s="83"/>
      <c r="AA69" s="83"/>
      <c r="AB69" s="83"/>
      <c r="AC69" s="22"/>
      <c r="AD69" s="22"/>
      <c r="AE69" s="22"/>
      <c r="AF69" s="22"/>
      <c r="AG69" s="22"/>
      <c r="AH69" s="22"/>
      <c r="AI69" s="22"/>
      <c r="AJ69" s="22"/>
      <c r="AK69" s="22"/>
      <c r="AL69" s="17"/>
      <c r="AM69" s="22"/>
      <c r="AN69" s="22"/>
      <c r="AO69" s="64"/>
      <c r="AP69" s="64"/>
      <c r="AQ69" s="64"/>
      <c r="AR69" s="64" t="str">
        <f>IF(ISBLANK(DC_SW153[[#This Row],[Urban Acres]]), "", DC_SW153[[#This Row],[Urban Acres]]-DC_SW153[[#This Row],[Impervious Acres]]-DC_SW153[[#This Row],[Natural Acres]])</f>
        <v/>
      </c>
      <c r="AS69" s="64"/>
      <c r="AT69" s="64"/>
      <c r="AU69" s="64" t="str">
        <f>IF(ISBLANK(DC_SW153[[#This Row],[Natural Acres]]), "", DC_SW153[[#This Row],[Natural Acres]]*43560)</f>
        <v/>
      </c>
      <c r="AV69" s="64" t="str">
        <f>IFERROR(IF(ISBLANK(DC_SW153[[#This Row],[Compacted Acres]]), "", DC_SW153[[#This Row],[Compacted Acres]]*43560),"")</f>
        <v/>
      </c>
      <c r="AW69" s="64" t="str">
        <f>IF(ISBLANK(DC_SW153[[#This Row],[Impervious Acres]]), "", DC_SW153[[#This Row],[Impervious Acres]]*43560)</f>
        <v/>
      </c>
      <c r="AX69" s="64" t="str">
        <f>IF(ISBLANK(DC_SW153[[#This Row],[Urban Acres]]), "", DC_SW153[[#This Row],[Urban Acres]]*43560)</f>
        <v/>
      </c>
      <c r="AY69" s="67"/>
      <c r="AZ69" s="33"/>
      <c r="BA69" s="19"/>
      <c r="BB69" s="19"/>
      <c r="BC69" s="19"/>
      <c r="BD69" s="19"/>
      <c r="BE69" s="19"/>
      <c r="BF69" s="19"/>
      <c r="BG69" s="19"/>
      <c r="BH69" s="18"/>
      <c r="BI69" s="18"/>
      <c r="BJ69" s="18"/>
      <c r="BK69" s="22"/>
      <c r="BL69" s="18"/>
      <c r="BM69" s="72"/>
      <c r="BN69" s="22"/>
      <c r="BO69" s="17"/>
      <c r="BP69" s="17"/>
      <c r="BQ69" s="15"/>
    </row>
    <row r="70" spans="3:69" x14ac:dyDescent="0.25">
      <c r="C70" s="15"/>
      <c r="D70" s="15"/>
      <c r="E70" s="15"/>
      <c r="F70" s="18"/>
      <c r="G70" s="40"/>
      <c r="H70" s="20"/>
      <c r="I70" s="19" t="str">
        <f>IFERROR(INDEX(Table3[Site ID], MATCH(DC_SW153[[#This Row],[Facility Name]], Table3[Site Name], 0)), "")</f>
        <v/>
      </c>
      <c r="J70" s="17"/>
      <c r="K70" s="17" t="str">
        <f>IFERROR(INDEX(Table3[Site Address], MATCH(DC_SW153[[#This Row],[Facility Name]], Table3[Site Name], 0)), "")</f>
        <v/>
      </c>
      <c r="L70" s="17" t="str">
        <f>IFERROR(INDEX(Table3[Site X Coordinate], MATCH(DC_SW153[[#This Row],[Facility Name]], Table3[Site Name], 0)),"")</f>
        <v/>
      </c>
      <c r="M70" s="17" t="str">
        <f>IFERROR(INDEX(Table3[Site Y Coordinate], MATCH(DC_SW153[[#This Row],[Facility Name]], Table3[Site Name], 0)),"")</f>
        <v/>
      </c>
      <c r="N70" s="19" t="str">
        <f>IFERROR(INDEX(Table3[Owner/Manager], MATCH(DC_SW153[[#This Row],[Facility Name]], Table3[Site Name], 0)),"")</f>
        <v/>
      </c>
      <c r="O70" s="17"/>
      <c r="P70" s="17"/>
      <c r="Q70" s="17"/>
      <c r="R70" s="17"/>
      <c r="S70" s="17"/>
      <c r="T70" s="27"/>
      <c r="U70" s="17"/>
      <c r="V70" s="77"/>
      <c r="W70" s="18"/>
      <c r="X70" s="17"/>
      <c r="Y70" s="83"/>
      <c r="Z70" s="83"/>
      <c r="AA70" s="83"/>
      <c r="AB70" s="83"/>
      <c r="AC70" s="19"/>
      <c r="AD70" s="17"/>
      <c r="AE70" s="17"/>
      <c r="AF70" s="17"/>
      <c r="AG70" s="17"/>
      <c r="AH70" s="17"/>
      <c r="AI70" s="17"/>
      <c r="AJ70" s="17"/>
      <c r="AK70" s="17"/>
      <c r="AL70" s="17"/>
      <c r="AM70" s="17"/>
      <c r="AN70" s="17"/>
      <c r="AO70" s="62"/>
      <c r="AP70" s="62"/>
      <c r="AQ70" s="62"/>
      <c r="AR70" s="62" t="str">
        <f>IF(ISBLANK(DC_SW153[[#This Row],[Urban Acres]]), "", DC_SW153[[#This Row],[Urban Acres]]-DC_SW153[[#This Row],[Impervious Acres]]-DC_SW153[[#This Row],[Natural Acres]])</f>
        <v/>
      </c>
      <c r="AS70" s="62"/>
      <c r="AT70" s="62"/>
      <c r="AU70" s="62" t="str">
        <f>IF(ISBLANK(DC_SW153[[#This Row],[Natural Acres]]), "", DC_SW153[[#This Row],[Natural Acres]]*43560)</f>
        <v/>
      </c>
      <c r="AV70" s="62" t="str">
        <f>IFERROR(IF(ISBLANK(DC_SW153[[#This Row],[Compacted Acres]]), "", DC_SW153[[#This Row],[Compacted Acres]]*43560),"")</f>
        <v/>
      </c>
      <c r="AW70" s="62" t="str">
        <f>IF(ISBLANK(DC_SW153[[#This Row],[Impervious Acres]]), "", DC_SW153[[#This Row],[Impervious Acres]]*43560)</f>
        <v/>
      </c>
      <c r="AX70" s="62" t="str">
        <f>IF(ISBLANK(DC_SW153[[#This Row],[Urban Acres]]), "", DC_SW153[[#This Row],[Urban Acres]]*43560)</f>
        <v/>
      </c>
      <c r="AY70" s="67"/>
      <c r="AZ70" s="18"/>
      <c r="BA70" s="19"/>
      <c r="BB70" s="19"/>
      <c r="BC70" s="19"/>
      <c r="BD70" s="19"/>
      <c r="BE70" s="19"/>
      <c r="BF70" s="19"/>
      <c r="BG70" s="19"/>
      <c r="BH70" s="18"/>
      <c r="BI70" s="18"/>
      <c r="BJ70" s="18"/>
      <c r="BK70" s="17"/>
      <c r="BL70" s="18"/>
      <c r="BM70" s="72"/>
      <c r="BN70" s="17"/>
      <c r="BO70" s="17"/>
      <c r="BP70" s="17"/>
      <c r="BQ70" s="15"/>
    </row>
    <row r="71" spans="3:69" x14ac:dyDescent="0.25">
      <c r="C71" s="15"/>
      <c r="D71" s="15"/>
      <c r="E71" s="15"/>
      <c r="F71" s="33"/>
      <c r="G71" s="42"/>
      <c r="H71" s="37"/>
      <c r="I71" s="22" t="str">
        <f>IFERROR(INDEX(Table3[Site ID], MATCH(DC_SW153[[#This Row],[Facility Name]], Table3[Site Name], 0)), "")</f>
        <v/>
      </c>
      <c r="J71" s="22"/>
      <c r="K71" s="22" t="str">
        <f>IFERROR(INDEX(Table3[Site Address], MATCH(DC_SW153[[#This Row],[Facility Name]], Table3[Site Name], 0)), "")</f>
        <v/>
      </c>
      <c r="L71" s="22" t="str">
        <f>IFERROR(INDEX(Table3[Site X Coordinate], MATCH(DC_SW153[[#This Row],[Facility Name]], Table3[Site Name], 0)),"")</f>
        <v/>
      </c>
      <c r="M71" s="22" t="str">
        <f>IFERROR(INDEX(Table3[Site Y Coordinate], MATCH(DC_SW153[[#This Row],[Facility Name]], Table3[Site Name], 0)),"")</f>
        <v/>
      </c>
      <c r="N71" s="22" t="str">
        <f>IFERROR(INDEX(Table3[Owner/Manager], MATCH(DC_SW153[[#This Row],[Facility Name]], Table3[Site Name], 0)),"")</f>
        <v/>
      </c>
      <c r="O71" s="22"/>
      <c r="P71" s="22"/>
      <c r="Q71" s="22"/>
      <c r="R71" s="22"/>
      <c r="S71" s="22"/>
      <c r="T71" s="29"/>
      <c r="U71" s="22"/>
      <c r="V71" s="77"/>
      <c r="W71" s="33"/>
      <c r="X71" s="22"/>
      <c r="Y71" s="83"/>
      <c r="Z71" s="83"/>
      <c r="AA71" s="83"/>
      <c r="AB71" s="83"/>
      <c r="AC71" s="22"/>
      <c r="AD71" s="22"/>
      <c r="AE71" s="22"/>
      <c r="AF71" s="22"/>
      <c r="AG71" s="22"/>
      <c r="AH71" s="22"/>
      <c r="AI71" s="22"/>
      <c r="AJ71" s="22"/>
      <c r="AK71" s="22"/>
      <c r="AL71" s="17"/>
      <c r="AM71" s="22"/>
      <c r="AN71" s="22"/>
      <c r="AO71" s="64"/>
      <c r="AP71" s="64"/>
      <c r="AQ71" s="64"/>
      <c r="AR71" s="64" t="str">
        <f>IF(ISBLANK(DC_SW153[[#This Row],[Urban Acres]]), "", DC_SW153[[#This Row],[Urban Acres]]-DC_SW153[[#This Row],[Impervious Acres]]-DC_SW153[[#This Row],[Natural Acres]])</f>
        <v/>
      </c>
      <c r="AS71" s="64"/>
      <c r="AT71" s="64"/>
      <c r="AU71" s="64" t="str">
        <f>IF(ISBLANK(DC_SW153[[#This Row],[Natural Acres]]), "", DC_SW153[[#This Row],[Natural Acres]]*43560)</f>
        <v/>
      </c>
      <c r="AV71" s="64" t="str">
        <f>IFERROR(IF(ISBLANK(DC_SW153[[#This Row],[Compacted Acres]]), "", DC_SW153[[#This Row],[Compacted Acres]]*43560),"")</f>
        <v/>
      </c>
      <c r="AW71" s="64" t="str">
        <f>IF(ISBLANK(DC_SW153[[#This Row],[Impervious Acres]]), "", DC_SW153[[#This Row],[Impervious Acres]]*43560)</f>
        <v/>
      </c>
      <c r="AX71" s="64" t="str">
        <f>IF(ISBLANK(DC_SW153[[#This Row],[Urban Acres]]), "", DC_SW153[[#This Row],[Urban Acres]]*43560)</f>
        <v/>
      </c>
      <c r="AY71" s="67"/>
      <c r="AZ71" s="33"/>
      <c r="BA71" s="19"/>
      <c r="BB71" s="19"/>
      <c r="BC71" s="19"/>
      <c r="BD71" s="19"/>
      <c r="BE71" s="19"/>
      <c r="BF71" s="19"/>
      <c r="BG71" s="19"/>
      <c r="BH71" s="18"/>
      <c r="BI71" s="18"/>
      <c r="BJ71" s="18"/>
      <c r="BK71" s="22"/>
      <c r="BL71" s="18"/>
      <c r="BM71" s="72"/>
      <c r="BN71" s="22"/>
      <c r="BO71" s="17"/>
      <c r="BP71" s="17"/>
      <c r="BQ71" s="15"/>
    </row>
    <row r="72" spans="3:69" x14ac:dyDescent="0.25">
      <c r="C72" s="15"/>
      <c r="D72" s="15"/>
      <c r="E72" s="15"/>
      <c r="F72" s="33"/>
      <c r="G72" s="42"/>
      <c r="H72" s="37"/>
      <c r="I72" s="22" t="str">
        <f>IFERROR(INDEX(Table3[Site ID], MATCH(DC_SW153[[#This Row],[Facility Name]], Table3[Site Name], 0)), "")</f>
        <v/>
      </c>
      <c r="J72" s="22"/>
      <c r="K72" s="22" t="str">
        <f>IFERROR(INDEX(Table3[Site Address], MATCH(DC_SW153[[#This Row],[Facility Name]], Table3[Site Name], 0)), "")</f>
        <v/>
      </c>
      <c r="L72" s="22" t="str">
        <f>IFERROR(INDEX(Table3[Site X Coordinate], MATCH(DC_SW153[[#This Row],[Facility Name]], Table3[Site Name], 0)),"")</f>
        <v/>
      </c>
      <c r="M72" s="22" t="str">
        <f>IFERROR(INDEX(Table3[Site Y Coordinate], MATCH(DC_SW153[[#This Row],[Facility Name]], Table3[Site Name], 0)),"")</f>
        <v/>
      </c>
      <c r="N72" s="22" t="str">
        <f>IFERROR(INDEX(Table3[Owner/Manager], MATCH(DC_SW153[[#This Row],[Facility Name]], Table3[Site Name], 0)),"")</f>
        <v/>
      </c>
      <c r="O72" s="22"/>
      <c r="P72" s="22"/>
      <c r="Q72" s="22"/>
      <c r="R72" s="22"/>
      <c r="S72" s="22"/>
      <c r="T72" s="29"/>
      <c r="U72" s="22"/>
      <c r="V72" s="77"/>
      <c r="W72" s="33"/>
      <c r="X72" s="22"/>
      <c r="Y72" s="83"/>
      <c r="Z72" s="83"/>
      <c r="AA72" s="83"/>
      <c r="AB72" s="83"/>
      <c r="AC72" s="22"/>
      <c r="AD72" s="22"/>
      <c r="AE72" s="22"/>
      <c r="AF72" s="22"/>
      <c r="AG72" s="22"/>
      <c r="AH72" s="22"/>
      <c r="AI72" s="22"/>
      <c r="AJ72" s="22"/>
      <c r="AK72" s="22"/>
      <c r="AL72" s="17"/>
      <c r="AM72" s="22"/>
      <c r="AN72" s="22"/>
      <c r="AO72" s="64"/>
      <c r="AP72" s="64"/>
      <c r="AQ72" s="64"/>
      <c r="AR72" s="64" t="str">
        <f>IF(ISBLANK(DC_SW153[[#This Row],[Urban Acres]]), "", DC_SW153[[#This Row],[Urban Acres]]-DC_SW153[[#This Row],[Impervious Acres]]-DC_SW153[[#This Row],[Natural Acres]])</f>
        <v/>
      </c>
      <c r="AS72" s="64"/>
      <c r="AT72" s="64"/>
      <c r="AU72" s="64" t="str">
        <f>IF(ISBLANK(DC_SW153[[#This Row],[Natural Acres]]), "", DC_SW153[[#This Row],[Natural Acres]]*43560)</f>
        <v/>
      </c>
      <c r="AV72" s="64" t="str">
        <f>IFERROR(IF(ISBLANK(DC_SW153[[#This Row],[Compacted Acres]]), "", DC_SW153[[#This Row],[Compacted Acres]]*43560),"")</f>
        <v/>
      </c>
      <c r="AW72" s="64" t="str">
        <f>IF(ISBLANK(DC_SW153[[#This Row],[Impervious Acres]]), "", DC_SW153[[#This Row],[Impervious Acres]]*43560)</f>
        <v/>
      </c>
      <c r="AX72" s="64" t="str">
        <f>IF(ISBLANK(DC_SW153[[#This Row],[Urban Acres]]), "", DC_SW153[[#This Row],[Urban Acres]]*43560)</f>
        <v/>
      </c>
      <c r="AY72" s="67"/>
      <c r="AZ72" s="33"/>
      <c r="BA72" s="19"/>
      <c r="BB72" s="19"/>
      <c r="BC72" s="19"/>
      <c r="BD72" s="19"/>
      <c r="BE72" s="19"/>
      <c r="BF72" s="19"/>
      <c r="BG72" s="19"/>
      <c r="BH72" s="18"/>
      <c r="BI72" s="18"/>
      <c r="BJ72" s="18"/>
      <c r="BK72" s="22"/>
      <c r="BL72" s="18"/>
      <c r="BM72" s="72"/>
      <c r="BN72" s="22"/>
      <c r="BO72" s="17"/>
      <c r="BP72" s="17"/>
      <c r="BQ72" s="15"/>
    </row>
    <row r="73" spans="3:69" x14ac:dyDescent="0.25">
      <c r="C73" s="15"/>
      <c r="D73" s="15"/>
      <c r="E73" s="15"/>
      <c r="F73" s="33"/>
      <c r="G73" s="42"/>
      <c r="H73" s="37"/>
      <c r="I73" s="22" t="str">
        <f>IFERROR(INDEX(Table3[Site ID], MATCH(DC_SW153[[#This Row],[Facility Name]], Table3[Site Name], 0)), "")</f>
        <v/>
      </c>
      <c r="J73" s="22"/>
      <c r="K73" s="22" t="str">
        <f>IFERROR(INDEX(Table3[Site Address], MATCH(DC_SW153[[#This Row],[Facility Name]], Table3[Site Name], 0)), "")</f>
        <v/>
      </c>
      <c r="L73" s="22" t="str">
        <f>IFERROR(INDEX(Table3[Site X Coordinate], MATCH(DC_SW153[[#This Row],[Facility Name]], Table3[Site Name], 0)),"")</f>
        <v/>
      </c>
      <c r="M73" s="22" t="str">
        <f>IFERROR(INDEX(Table3[Site Y Coordinate], MATCH(DC_SW153[[#This Row],[Facility Name]], Table3[Site Name], 0)),"")</f>
        <v/>
      </c>
      <c r="N73" s="22" t="str">
        <f>IFERROR(INDEX(Table3[Owner/Manager], MATCH(DC_SW153[[#This Row],[Facility Name]], Table3[Site Name], 0)),"")</f>
        <v/>
      </c>
      <c r="O73" s="22"/>
      <c r="P73" s="22"/>
      <c r="Q73" s="22"/>
      <c r="R73" s="22"/>
      <c r="S73" s="22"/>
      <c r="T73" s="29"/>
      <c r="U73" s="22"/>
      <c r="V73" s="77"/>
      <c r="W73" s="33"/>
      <c r="X73" s="22"/>
      <c r="Y73" s="83"/>
      <c r="Z73" s="83"/>
      <c r="AA73" s="83"/>
      <c r="AB73" s="83"/>
      <c r="AC73" s="22"/>
      <c r="AD73" s="22"/>
      <c r="AE73" s="22"/>
      <c r="AF73" s="22"/>
      <c r="AG73" s="22"/>
      <c r="AH73" s="22"/>
      <c r="AI73" s="22"/>
      <c r="AJ73" s="22"/>
      <c r="AK73" s="22"/>
      <c r="AL73" s="17"/>
      <c r="AM73" s="22"/>
      <c r="AN73" s="22"/>
      <c r="AO73" s="64"/>
      <c r="AP73" s="64"/>
      <c r="AQ73" s="64"/>
      <c r="AR73" s="64" t="str">
        <f>IF(ISBLANK(DC_SW153[[#This Row],[Urban Acres]]), "", DC_SW153[[#This Row],[Urban Acres]]-DC_SW153[[#This Row],[Impervious Acres]]-DC_SW153[[#This Row],[Natural Acres]])</f>
        <v/>
      </c>
      <c r="AS73" s="64"/>
      <c r="AT73" s="64"/>
      <c r="AU73" s="64" t="str">
        <f>IF(ISBLANK(DC_SW153[[#This Row],[Natural Acres]]), "", DC_SW153[[#This Row],[Natural Acres]]*43560)</f>
        <v/>
      </c>
      <c r="AV73" s="64" t="str">
        <f>IFERROR(IF(ISBLANK(DC_SW153[[#This Row],[Compacted Acres]]), "", DC_SW153[[#This Row],[Compacted Acres]]*43560),"")</f>
        <v/>
      </c>
      <c r="AW73" s="64" t="str">
        <f>IF(ISBLANK(DC_SW153[[#This Row],[Impervious Acres]]), "", DC_SW153[[#This Row],[Impervious Acres]]*43560)</f>
        <v/>
      </c>
      <c r="AX73" s="64" t="str">
        <f>IF(ISBLANK(DC_SW153[[#This Row],[Urban Acres]]), "", DC_SW153[[#This Row],[Urban Acres]]*43560)</f>
        <v/>
      </c>
      <c r="AY73" s="67"/>
      <c r="AZ73" s="33"/>
      <c r="BA73" s="19"/>
      <c r="BB73" s="19"/>
      <c r="BC73" s="19"/>
      <c r="BD73" s="19"/>
      <c r="BE73" s="19"/>
      <c r="BF73" s="19"/>
      <c r="BG73" s="19"/>
      <c r="BH73" s="18"/>
      <c r="BI73" s="18"/>
      <c r="BJ73" s="18"/>
      <c r="BK73" s="22"/>
      <c r="BL73" s="18"/>
      <c r="BM73" s="72"/>
      <c r="BN73" s="22"/>
      <c r="BO73" s="17"/>
      <c r="BP73" s="17"/>
      <c r="BQ73" s="15"/>
    </row>
    <row r="74" spans="3:69" x14ac:dyDescent="0.25">
      <c r="C74" s="15"/>
      <c r="D74" s="15"/>
      <c r="E74" s="15"/>
      <c r="F74" s="33"/>
      <c r="G74" s="42"/>
      <c r="H74" s="37"/>
      <c r="I74" s="22" t="str">
        <f>IFERROR(INDEX(Table3[Site ID], MATCH(DC_SW153[[#This Row],[Facility Name]], Table3[Site Name], 0)), "")</f>
        <v/>
      </c>
      <c r="J74" s="22"/>
      <c r="K74" s="22" t="str">
        <f>IFERROR(INDEX(Table3[Site Address], MATCH(DC_SW153[[#This Row],[Facility Name]], Table3[Site Name], 0)), "")</f>
        <v/>
      </c>
      <c r="L74" s="22" t="str">
        <f>IFERROR(INDEX(Table3[Site X Coordinate], MATCH(DC_SW153[[#This Row],[Facility Name]], Table3[Site Name], 0)),"")</f>
        <v/>
      </c>
      <c r="M74" s="22" t="str">
        <f>IFERROR(INDEX(Table3[Site Y Coordinate], MATCH(DC_SW153[[#This Row],[Facility Name]], Table3[Site Name], 0)),"")</f>
        <v/>
      </c>
      <c r="N74" s="22" t="str">
        <f>IFERROR(INDEX(Table3[Owner/Manager], MATCH(DC_SW153[[#This Row],[Facility Name]], Table3[Site Name], 0)),"")</f>
        <v/>
      </c>
      <c r="O74" s="22"/>
      <c r="P74" s="22"/>
      <c r="Q74" s="22"/>
      <c r="R74" s="22"/>
      <c r="S74" s="22"/>
      <c r="T74" s="29"/>
      <c r="U74" s="22"/>
      <c r="V74" s="77"/>
      <c r="W74" s="33"/>
      <c r="X74" s="22"/>
      <c r="Y74" s="83"/>
      <c r="Z74" s="83"/>
      <c r="AA74" s="83"/>
      <c r="AB74" s="83"/>
      <c r="AC74" s="22"/>
      <c r="AD74" s="22"/>
      <c r="AE74" s="22"/>
      <c r="AF74" s="22"/>
      <c r="AG74" s="22"/>
      <c r="AH74" s="22"/>
      <c r="AI74" s="22"/>
      <c r="AJ74" s="22"/>
      <c r="AK74" s="22"/>
      <c r="AL74" s="17"/>
      <c r="AM74" s="22"/>
      <c r="AN74" s="22"/>
      <c r="AO74" s="64"/>
      <c r="AP74" s="64"/>
      <c r="AQ74" s="64"/>
      <c r="AR74" s="64" t="str">
        <f>IF(ISBLANK(DC_SW153[[#This Row],[Urban Acres]]), "", DC_SW153[[#This Row],[Urban Acres]]-DC_SW153[[#This Row],[Impervious Acres]]-DC_SW153[[#This Row],[Natural Acres]])</f>
        <v/>
      </c>
      <c r="AS74" s="64"/>
      <c r="AT74" s="64"/>
      <c r="AU74" s="64" t="str">
        <f>IF(ISBLANK(DC_SW153[[#This Row],[Natural Acres]]), "", DC_SW153[[#This Row],[Natural Acres]]*43560)</f>
        <v/>
      </c>
      <c r="AV74" s="64" t="str">
        <f>IFERROR(IF(ISBLANK(DC_SW153[[#This Row],[Compacted Acres]]), "", DC_SW153[[#This Row],[Compacted Acres]]*43560),"")</f>
        <v/>
      </c>
      <c r="AW74" s="64" t="str">
        <f>IF(ISBLANK(DC_SW153[[#This Row],[Impervious Acres]]), "", DC_SW153[[#This Row],[Impervious Acres]]*43560)</f>
        <v/>
      </c>
      <c r="AX74" s="64" t="str">
        <f>IF(ISBLANK(DC_SW153[[#This Row],[Urban Acres]]), "", DC_SW153[[#This Row],[Urban Acres]]*43560)</f>
        <v/>
      </c>
      <c r="AY74" s="67"/>
      <c r="AZ74" s="33"/>
      <c r="BA74" s="19"/>
      <c r="BB74" s="19"/>
      <c r="BC74" s="19"/>
      <c r="BD74" s="19"/>
      <c r="BE74" s="19"/>
      <c r="BF74" s="19"/>
      <c r="BG74" s="19"/>
      <c r="BH74" s="18"/>
      <c r="BI74" s="18"/>
      <c r="BJ74" s="18"/>
      <c r="BK74" s="22"/>
      <c r="BL74" s="18"/>
      <c r="BM74" s="72"/>
      <c r="BN74" s="22"/>
      <c r="BO74" s="17"/>
      <c r="BP74" s="17"/>
      <c r="BQ74" s="15"/>
    </row>
    <row r="75" spans="3:69" x14ac:dyDescent="0.25">
      <c r="C75" s="15"/>
      <c r="D75" s="15"/>
      <c r="E75" s="15"/>
      <c r="F75" s="33"/>
      <c r="G75" s="42"/>
      <c r="H75" s="37"/>
      <c r="I75" s="22" t="str">
        <f>IFERROR(INDEX(Table3[Site ID], MATCH(DC_SW153[[#This Row],[Facility Name]], Table3[Site Name], 0)), "")</f>
        <v/>
      </c>
      <c r="J75" s="22"/>
      <c r="K75" s="22" t="str">
        <f>IFERROR(INDEX(Table3[Site Address], MATCH(DC_SW153[[#This Row],[Facility Name]], Table3[Site Name], 0)), "")</f>
        <v/>
      </c>
      <c r="L75" s="22" t="str">
        <f>IFERROR(INDEX(Table3[Site X Coordinate], MATCH(DC_SW153[[#This Row],[Facility Name]], Table3[Site Name], 0)),"")</f>
        <v/>
      </c>
      <c r="M75" s="22" t="str">
        <f>IFERROR(INDEX(Table3[Site Y Coordinate], MATCH(DC_SW153[[#This Row],[Facility Name]], Table3[Site Name], 0)),"")</f>
        <v/>
      </c>
      <c r="N75" s="22" t="str">
        <f>IFERROR(INDEX(Table3[Owner/Manager], MATCH(DC_SW153[[#This Row],[Facility Name]], Table3[Site Name], 0)),"")</f>
        <v/>
      </c>
      <c r="O75" s="22"/>
      <c r="P75" s="22"/>
      <c r="Q75" s="22"/>
      <c r="R75" s="22"/>
      <c r="S75" s="22"/>
      <c r="T75" s="29"/>
      <c r="U75" s="22"/>
      <c r="V75" s="77"/>
      <c r="W75" s="33"/>
      <c r="X75" s="22"/>
      <c r="Y75" s="83"/>
      <c r="Z75" s="83"/>
      <c r="AA75" s="83"/>
      <c r="AB75" s="83"/>
      <c r="AC75" s="22"/>
      <c r="AD75" s="22"/>
      <c r="AE75" s="22"/>
      <c r="AF75" s="22"/>
      <c r="AG75" s="22"/>
      <c r="AH75" s="22"/>
      <c r="AI75" s="22"/>
      <c r="AJ75" s="22"/>
      <c r="AK75" s="22"/>
      <c r="AL75" s="17"/>
      <c r="AM75" s="22"/>
      <c r="AN75" s="22"/>
      <c r="AO75" s="64"/>
      <c r="AP75" s="64"/>
      <c r="AQ75" s="64"/>
      <c r="AR75" s="64" t="str">
        <f>IF(ISBLANK(DC_SW153[[#This Row],[Urban Acres]]), "", DC_SW153[[#This Row],[Urban Acres]]-DC_SW153[[#This Row],[Impervious Acres]]-DC_SW153[[#This Row],[Natural Acres]])</f>
        <v/>
      </c>
      <c r="AS75" s="64"/>
      <c r="AT75" s="64"/>
      <c r="AU75" s="64" t="str">
        <f>IF(ISBLANK(DC_SW153[[#This Row],[Natural Acres]]), "", DC_SW153[[#This Row],[Natural Acres]]*43560)</f>
        <v/>
      </c>
      <c r="AV75" s="64" t="str">
        <f>IFERROR(IF(ISBLANK(DC_SW153[[#This Row],[Compacted Acres]]), "", DC_SW153[[#This Row],[Compacted Acres]]*43560),"")</f>
        <v/>
      </c>
      <c r="AW75" s="64" t="str">
        <f>IF(ISBLANK(DC_SW153[[#This Row],[Impervious Acres]]), "", DC_SW153[[#This Row],[Impervious Acres]]*43560)</f>
        <v/>
      </c>
      <c r="AX75" s="64" t="str">
        <f>IF(ISBLANK(DC_SW153[[#This Row],[Urban Acres]]), "", DC_SW153[[#This Row],[Urban Acres]]*43560)</f>
        <v/>
      </c>
      <c r="AY75" s="67"/>
      <c r="AZ75" s="33"/>
      <c r="BA75" s="19"/>
      <c r="BB75" s="19"/>
      <c r="BC75" s="19"/>
      <c r="BD75" s="19"/>
      <c r="BE75" s="19"/>
      <c r="BF75" s="19"/>
      <c r="BG75" s="19"/>
      <c r="BH75" s="18"/>
      <c r="BI75" s="18"/>
      <c r="BJ75" s="18"/>
      <c r="BK75" s="22"/>
      <c r="BL75" s="18"/>
      <c r="BM75" s="72"/>
      <c r="BN75" s="22"/>
      <c r="BO75" s="17"/>
      <c r="BP75" s="17"/>
      <c r="BQ75" s="15"/>
    </row>
    <row r="76" spans="3:69" x14ac:dyDescent="0.25">
      <c r="C76" s="15"/>
      <c r="D76" s="15"/>
      <c r="E76" s="15"/>
      <c r="F76" s="33"/>
      <c r="G76" s="42"/>
      <c r="H76" s="37"/>
      <c r="I76" s="22" t="str">
        <f>IFERROR(INDEX(Table3[Site ID], MATCH(DC_SW153[[#This Row],[Facility Name]], Table3[Site Name], 0)), "")</f>
        <v/>
      </c>
      <c r="J76" s="22"/>
      <c r="K76" s="22" t="str">
        <f>IFERROR(INDEX(Table3[Site Address], MATCH(DC_SW153[[#This Row],[Facility Name]], Table3[Site Name], 0)), "")</f>
        <v/>
      </c>
      <c r="L76" s="22" t="str">
        <f>IFERROR(INDEX(Table3[Site X Coordinate], MATCH(DC_SW153[[#This Row],[Facility Name]], Table3[Site Name], 0)),"")</f>
        <v/>
      </c>
      <c r="M76" s="22" t="str">
        <f>IFERROR(INDEX(Table3[Site Y Coordinate], MATCH(DC_SW153[[#This Row],[Facility Name]], Table3[Site Name], 0)),"")</f>
        <v/>
      </c>
      <c r="N76" s="22" t="str">
        <f>IFERROR(INDEX(Table3[Owner/Manager], MATCH(DC_SW153[[#This Row],[Facility Name]], Table3[Site Name], 0)),"")</f>
        <v/>
      </c>
      <c r="O76" s="22"/>
      <c r="P76" s="22"/>
      <c r="Q76" s="22"/>
      <c r="R76" s="22"/>
      <c r="S76" s="22"/>
      <c r="T76" s="29"/>
      <c r="U76" s="22"/>
      <c r="V76" s="77"/>
      <c r="W76" s="33"/>
      <c r="X76" s="22"/>
      <c r="Y76" s="83"/>
      <c r="Z76" s="83"/>
      <c r="AA76" s="83"/>
      <c r="AB76" s="83"/>
      <c r="AC76" s="22"/>
      <c r="AD76" s="22"/>
      <c r="AE76" s="22"/>
      <c r="AF76" s="22"/>
      <c r="AG76" s="22"/>
      <c r="AH76" s="22"/>
      <c r="AI76" s="22"/>
      <c r="AJ76" s="22"/>
      <c r="AK76" s="22"/>
      <c r="AL76" s="17"/>
      <c r="AM76" s="22"/>
      <c r="AN76" s="22"/>
      <c r="AO76" s="64"/>
      <c r="AP76" s="64"/>
      <c r="AQ76" s="64"/>
      <c r="AR76" s="64" t="str">
        <f>IF(ISBLANK(DC_SW153[[#This Row],[Urban Acres]]), "", DC_SW153[[#This Row],[Urban Acres]]-DC_SW153[[#This Row],[Impervious Acres]]-DC_SW153[[#This Row],[Natural Acres]])</f>
        <v/>
      </c>
      <c r="AS76" s="64"/>
      <c r="AT76" s="64"/>
      <c r="AU76" s="64" t="str">
        <f>IF(ISBLANK(DC_SW153[[#This Row],[Natural Acres]]), "", DC_SW153[[#This Row],[Natural Acres]]*43560)</f>
        <v/>
      </c>
      <c r="AV76" s="64" t="str">
        <f>IFERROR(IF(ISBLANK(DC_SW153[[#This Row],[Compacted Acres]]), "", DC_SW153[[#This Row],[Compacted Acres]]*43560),"")</f>
        <v/>
      </c>
      <c r="AW76" s="64" t="str">
        <f>IF(ISBLANK(DC_SW153[[#This Row],[Impervious Acres]]), "", DC_SW153[[#This Row],[Impervious Acres]]*43560)</f>
        <v/>
      </c>
      <c r="AX76" s="64" t="str">
        <f>IF(ISBLANK(DC_SW153[[#This Row],[Urban Acres]]), "", DC_SW153[[#This Row],[Urban Acres]]*43560)</f>
        <v/>
      </c>
      <c r="AY76" s="67"/>
      <c r="AZ76" s="33"/>
      <c r="BA76" s="19"/>
      <c r="BB76" s="19"/>
      <c r="BC76" s="19"/>
      <c r="BD76" s="19"/>
      <c r="BE76" s="19"/>
      <c r="BF76" s="19"/>
      <c r="BG76" s="19"/>
      <c r="BH76" s="18"/>
      <c r="BI76" s="18"/>
      <c r="BJ76" s="18"/>
      <c r="BK76" s="22"/>
      <c r="BL76" s="18"/>
      <c r="BM76" s="72"/>
      <c r="BN76" s="22"/>
      <c r="BO76" s="17"/>
      <c r="BP76" s="17"/>
      <c r="BQ76" s="15"/>
    </row>
    <row r="77" spans="3:69" x14ac:dyDescent="0.25">
      <c r="C77" s="15"/>
      <c r="D77" s="15"/>
      <c r="E77" s="15"/>
      <c r="F77" s="33"/>
      <c r="G77" s="42"/>
      <c r="H77" s="37"/>
      <c r="I77" s="22" t="str">
        <f>IFERROR(INDEX(Table3[Site ID], MATCH(DC_SW153[[#This Row],[Facility Name]], Table3[Site Name], 0)), "")</f>
        <v/>
      </c>
      <c r="J77" s="22"/>
      <c r="K77" s="22" t="str">
        <f>IFERROR(INDEX(Table3[Site Address], MATCH(DC_SW153[[#This Row],[Facility Name]], Table3[Site Name], 0)), "")</f>
        <v/>
      </c>
      <c r="L77" s="22" t="str">
        <f>IFERROR(INDEX(Table3[Site X Coordinate], MATCH(DC_SW153[[#This Row],[Facility Name]], Table3[Site Name], 0)),"")</f>
        <v/>
      </c>
      <c r="M77" s="22" t="str">
        <f>IFERROR(INDEX(Table3[Site Y Coordinate], MATCH(DC_SW153[[#This Row],[Facility Name]], Table3[Site Name], 0)),"")</f>
        <v/>
      </c>
      <c r="N77" s="22" t="str">
        <f>IFERROR(INDEX(Table3[Owner/Manager], MATCH(DC_SW153[[#This Row],[Facility Name]], Table3[Site Name], 0)),"")</f>
        <v/>
      </c>
      <c r="O77" s="22"/>
      <c r="P77" s="22"/>
      <c r="Q77" s="22"/>
      <c r="R77" s="22"/>
      <c r="S77" s="22"/>
      <c r="T77" s="29"/>
      <c r="U77" s="22"/>
      <c r="V77" s="77"/>
      <c r="W77" s="33"/>
      <c r="X77" s="22"/>
      <c r="Y77" s="83"/>
      <c r="Z77" s="83"/>
      <c r="AA77" s="83"/>
      <c r="AB77" s="83"/>
      <c r="AC77" s="22"/>
      <c r="AD77" s="22"/>
      <c r="AE77" s="22"/>
      <c r="AF77" s="22"/>
      <c r="AG77" s="22"/>
      <c r="AH77" s="22"/>
      <c r="AI77" s="22"/>
      <c r="AJ77" s="22"/>
      <c r="AK77" s="22"/>
      <c r="AL77" s="17"/>
      <c r="AM77" s="22"/>
      <c r="AN77" s="22"/>
      <c r="AO77" s="64"/>
      <c r="AP77" s="64"/>
      <c r="AQ77" s="64"/>
      <c r="AR77" s="64" t="str">
        <f>IF(ISBLANK(DC_SW153[[#This Row],[Urban Acres]]), "", DC_SW153[[#This Row],[Urban Acres]]-DC_SW153[[#This Row],[Impervious Acres]]-DC_SW153[[#This Row],[Natural Acres]])</f>
        <v/>
      </c>
      <c r="AS77" s="64"/>
      <c r="AT77" s="64"/>
      <c r="AU77" s="64" t="str">
        <f>IF(ISBLANK(DC_SW153[[#This Row],[Natural Acres]]), "", DC_SW153[[#This Row],[Natural Acres]]*43560)</f>
        <v/>
      </c>
      <c r="AV77" s="64" t="str">
        <f>IFERROR(IF(ISBLANK(DC_SW153[[#This Row],[Compacted Acres]]), "", DC_SW153[[#This Row],[Compacted Acres]]*43560),"")</f>
        <v/>
      </c>
      <c r="AW77" s="64" t="str">
        <f>IF(ISBLANK(DC_SW153[[#This Row],[Impervious Acres]]), "", DC_SW153[[#This Row],[Impervious Acres]]*43560)</f>
        <v/>
      </c>
      <c r="AX77" s="64" t="str">
        <f>IF(ISBLANK(DC_SW153[[#This Row],[Urban Acres]]), "", DC_SW153[[#This Row],[Urban Acres]]*43560)</f>
        <v/>
      </c>
      <c r="AY77" s="67"/>
      <c r="AZ77" s="33"/>
      <c r="BA77" s="19"/>
      <c r="BB77" s="19"/>
      <c r="BC77" s="19"/>
      <c r="BD77" s="19"/>
      <c r="BE77" s="19"/>
      <c r="BF77" s="19"/>
      <c r="BG77" s="19"/>
      <c r="BH77" s="18"/>
      <c r="BI77" s="18"/>
      <c r="BJ77" s="18"/>
      <c r="BK77" s="22"/>
      <c r="BL77" s="18"/>
      <c r="BM77" s="72"/>
      <c r="BN77" s="22"/>
      <c r="BO77" s="17"/>
      <c r="BP77" s="17"/>
      <c r="BQ77" s="15"/>
    </row>
    <row r="78" spans="3:69" x14ac:dyDescent="0.25">
      <c r="C78" s="15"/>
      <c r="D78" s="15"/>
      <c r="E78" s="15"/>
      <c r="F78" s="33"/>
      <c r="G78" s="42"/>
      <c r="H78" s="37"/>
      <c r="I78" s="22" t="str">
        <f>IFERROR(INDEX(Table3[Site ID], MATCH(DC_SW153[[#This Row],[Facility Name]], Table3[Site Name], 0)), "")</f>
        <v/>
      </c>
      <c r="J78" s="22"/>
      <c r="K78" s="22" t="str">
        <f>IFERROR(INDEX(Table3[Site Address], MATCH(DC_SW153[[#This Row],[Facility Name]], Table3[Site Name], 0)), "")</f>
        <v/>
      </c>
      <c r="L78" s="22" t="str">
        <f>IFERROR(INDEX(Table3[Site X Coordinate], MATCH(DC_SW153[[#This Row],[Facility Name]], Table3[Site Name], 0)),"")</f>
        <v/>
      </c>
      <c r="M78" s="22" t="str">
        <f>IFERROR(INDEX(Table3[Site Y Coordinate], MATCH(DC_SW153[[#This Row],[Facility Name]], Table3[Site Name], 0)),"")</f>
        <v/>
      </c>
      <c r="N78" s="22" t="str">
        <f>IFERROR(INDEX(Table3[Owner/Manager], MATCH(DC_SW153[[#This Row],[Facility Name]], Table3[Site Name], 0)),"")</f>
        <v/>
      </c>
      <c r="O78" s="22"/>
      <c r="P78" s="22"/>
      <c r="Q78" s="22"/>
      <c r="R78" s="22"/>
      <c r="S78" s="22"/>
      <c r="T78" s="29"/>
      <c r="U78" s="22"/>
      <c r="V78" s="77"/>
      <c r="W78" s="33"/>
      <c r="X78" s="22"/>
      <c r="Y78" s="83"/>
      <c r="Z78" s="83"/>
      <c r="AA78" s="83"/>
      <c r="AB78" s="83"/>
      <c r="AC78" s="22"/>
      <c r="AD78" s="22"/>
      <c r="AE78" s="22"/>
      <c r="AF78" s="22"/>
      <c r="AG78" s="22"/>
      <c r="AH78" s="22"/>
      <c r="AI78" s="22"/>
      <c r="AJ78" s="22"/>
      <c r="AK78" s="22"/>
      <c r="AL78" s="17"/>
      <c r="AM78" s="22"/>
      <c r="AN78" s="22"/>
      <c r="AO78" s="64"/>
      <c r="AP78" s="64"/>
      <c r="AQ78" s="64"/>
      <c r="AR78" s="64" t="str">
        <f>IF(ISBLANK(DC_SW153[[#This Row],[Urban Acres]]), "", DC_SW153[[#This Row],[Urban Acres]]-DC_SW153[[#This Row],[Impervious Acres]]-DC_SW153[[#This Row],[Natural Acres]])</f>
        <v/>
      </c>
      <c r="AS78" s="64"/>
      <c r="AT78" s="64"/>
      <c r="AU78" s="64" t="str">
        <f>IF(ISBLANK(DC_SW153[[#This Row],[Natural Acres]]), "", DC_SW153[[#This Row],[Natural Acres]]*43560)</f>
        <v/>
      </c>
      <c r="AV78" s="64" t="str">
        <f>IFERROR(IF(ISBLANK(DC_SW153[[#This Row],[Compacted Acres]]), "", DC_SW153[[#This Row],[Compacted Acres]]*43560),"")</f>
        <v/>
      </c>
      <c r="AW78" s="64" t="str">
        <f>IF(ISBLANK(DC_SW153[[#This Row],[Impervious Acres]]), "", DC_SW153[[#This Row],[Impervious Acres]]*43560)</f>
        <v/>
      </c>
      <c r="AX78" s="64" t="str">
        <f>IF(ISBLANK(DC_SW153[[#This Row],[Urban Acres]]), "", DC_SW153[[#This Row],[Urban Acres]]*43560)</f>
        <v/>
      </c>
      <c r="AY78" s="67"/>
      <c r="AZ78" s="33"/>
      <c r="BA78" s="19"/>
      <c r="BB78" s="19"/>
      <c r="BC78" s="19"/>
      <c r="BD78" s="19"/>
      <c r="BE78" s="19"/>
      <c r="BF78" s="19"/>
      <c r="BG78" s="19"/>
      <c r="BH78" s="18"/>
      <c r="BI78" s="18"/>
      <c r="BJ78" s="18"/>
      <c r="BK78" s="22"/>
      <c r="BL78" s="18"/>
      <c r="BM78" s="72"/>
      <c r="BN78" s="22"/>
      <c r="BO78" s="17"/>
      <c r="BP78" s="17"/>
      <c r="BQ78" s="15"/>
    </row>
    <row r="79" spans="3:69" x14ac:dyDescent="0.25">
      <c r="C79" s="15"/>
      <c r="D79" s="15"/>
      <c r="E79" s="15"/>
      <c r="F79" s="33"/>
      <c r="G79" s="42"/>
      <c r="H79" s="37"/>
      <c r="I79" s="22" t="str">
        <f>IFERROR(INDEX(Table3[Site ID], MATCH(DC_SW153[[#This Row],[Facility Name]], Table3[Site Name], 0)), "")</f>
        <v/>
      </c>
      <c r="J79" s="22"/>
      <c r="K79" s="22" t="str">
        <f>IFERROR(INDEX(Table3[Site Address], MATCH(DC_SW153[[#This Row],[Facility Name]], Table3[Site Name], 0)), "")</f>
        <v/>
      </c>
      <c r="L79" s="22" t="str">
        <f>IFERROR(INDEX(Table3[Site X Coordinate], MATCH(DC_SW153[[#This Row],[Facility Name]], Table3[Site Name], 0)),"")</f>
        <v/>
      </c>
      <c r="M79" s="22" t="str">
        <f>IFERROR(INDEX(Table3[Site Y Coordinate], MATCH(DC_SW153[[#This Row],[Facility Name]], Table3[Site Name], 0)),"")</f>
        <v/>
      </c>
      <c r="N79" s="22" t="str">
        <f>IFERROR(INDEX(Table3[Owner/Manager], MATCH(DC_SW153[[#This Row],[Facility Name]], Table3[Site Name], 0)),"")</f>
        <v/>
      </c>
      <c r="O79" s="22"/>
      <c r="P79" s="22"/>
      <c r="Q79" s="22"/>
      <c r="R79" s="22"/>
      <c r="S79" s="22"/>
      <c r="T79" s="29"/>
      <c r="U79" s="22"/>
      <c r="V79" s="77"/>
      <c r="W79" s="33"/>
      <c r="X79" s="22"/>
      <c r="Y79" s="83"/>
      <c r="Z79" s="83"/>
      <c r="AA79" s="83"/>
      <c r="AB79" s="83"/>
      <c r="AC79" s="22"/>
      <c r="AD79" s="22"/>
      <c r="AE79" s="22"/>
      <c r="AF79" s="22"/>
      <c r="AG79" s="22"/>
      <c r="AH79" s="22"/>
      <c r="AI79" s="22"/>
      <c r="AJ79" s="22"/>
      <c r="AK79" s="22"/>
      <c r="AL79" s="17"/>
      <c r="AM79" s="22"/>
      <c r="AN79" s="22"/>
      <c r="AO79" s="64"/>
      <c r="AP79" s="64"/>
      <c r="AQ79" s="64"/>
      <c r="AR79" s="64" t="str">
        <f>IF(ISBLANK(DC_SW153[[#This Row],[Urban Acres]]), "", DC_SW153[[#This Row],[Urban Acres]]-DC_SW153[[#This Row],[Impervious Acres]]-DC_SW153[[#This Row],[Natural Acres]])</f>
        <v/>
      </c>
      <c r="AS79" s="64"/>
      <c r="AT79" s="64"/>
      <c r="AU79" s="64" t="str">
        <f>IF(ISBLANK(DC_SW153[[#This Row],[Natural Acres]]), "", DC_SW153[[#This Row],[Natural Acres]]*43560)</f>
        <v/>
      </c>
      <c r="AV79" s="64" t="str">
        <f>IFERROR(IF(ISBLANK(DC_SW153[[#This Row],[Compacted Acres]]), "", DC_SW153[[#This Row],[Compacted Acres]]*43560),"")</f>
        <v/>
      </c>
      <c r="AW79" s="64" t="str">
        <f>IF(ISBLANK(DC_SW153[[#This Row],[Impervious Acres]]), "", DC_SW153[[#This Row],[Impervious Acres]]*43560)</f>
        <v/>
      </c>
      <c r="AX79" s="64" t="str">
        <f>IF(ISBLANK(DC_SW153[[#This Row],[Urban Acres]]), "", DC_SW153[[#This Row],[Urban Acres]]*43560)</f>
        <v/>
      </c>
      <c r="AY79" s="67"/>
      <c r="AZ79" s="33"/>
      <c r="BA79" s="19"/>
      <c r="BB79" s="19"/>
      <c r="BC79" s="19"/>
      <c r="BD79" s="19"/>
      <c r="BE79" s="19"/>
      <c r="BF79" s="19"/>
      <c r="BG79" s="19"/>
      <c r="BH79" s="18"/>
      <c r="BI79" s="18"/>
      <c r="BJ79" s="18"/>
      <c r="BK79" s="22"/>
      <c r="BL79" s="18"/>
      <c r="BM79" s="72"/>
      <c r="BN79" s="22"/>
      <c r="BO79" s="17"/>
      <c r="BP79" s="17"/>
      <c r="BQ79" s="15"/>
    </row>
    <row r="80" spans="3:69" x14ac:dyDescent="0.25">
      <c r="C80" s="15"/>
      <c r="D80" s="15"/>
      <c r="E80" s="15"/>
      <c r="F80" s="33"/>
      <c r="G80" s="42"/>
      <c r="H80" s="37"/>
      <c r="I80" s="22" t="str">
        <f>IFERROR(INDEX(Table3[Site ID], MATCH(DC_SW153[[#This Row],[Facility Name]], Table3[Site Name], 0)), "")</f>
        <v/>
      </c>
      <c r="J80" s="22"/>
      <c r="K80" s="22" t="str">
        <f>IFERROR(INDEX(Table3[Site Address], MATCH(DC_SW153[[#This Row],[Facility Name]], Table3[Site Name], 0)), "")</f>
        <v/>
      </c>
      <c r="L80" s="22" t="str">
        <f>IFERROR(INDEX(Table3[Site X Coordinate], MATCH(DC_SW153[[#This Row],[Facility Name]], Table3[Site Name], 0)),"")</f>
        <v/>
      </c>
      <c r="M80" s="22" t="str">
        <f>IFERROR(INDEX(Table3[Site Y Coordinate], MATCH(DC_SW153[[#This Row],[Facility Name]], Table3[Site Name], 0)),"")</f>
        <v/>
      </c>
      <c r="N80" s="22" t="str">
        <f>IFERROR(INDEX(Table3[Owner/Manager], MATCH(DC_SW153[[#This Row],[Facility Name]], Table3[Site Name], 0)),"")</f>
        <v/>
      </c>
      <c r="O80" s="22"/>
      <c r="P80" s="22"/>
      <c r="Q80" s="22"/>
      <c r="R80" s="22"/>
      <c r="S80" s="22"/>
      <c r="T80" s="29"/>
      <c r="U80" s="22"/>
      <c r="V80" s="77"/>
      <c r="W80" s="33"/>
      <c r="X80" s="22"/>
      <c r="Y80" s="83"/>
      <c r="Z80" s="83"/>
      <c r="AA80" s="83"/>
      <c r="AB80" s="83"/>
      <c r="AC80" s="22"/>
      <c r="AD80" s="22"/>
      <c r="AE80" s="22"/>
      <c r="AF80" s="22"/>
      <c r="AG80" s="22"/>
      <c r="AH80" s="22"/>
      <c r="AI80" s="22"/>
      <c r="AJ80" s="22"/>
      <c r="AK80" s="22"/>
      <c r="AL80" s="17"/>
      <c r="AM80" s="22"/>
      <c r="AN80" s="22"/>
      <c r="AO80" s="64"/>
      <c r="AP80" s="64"/>
      <c r="AQ80" s="64"/>
      <c r="AR80" s="64" t="str">
        <f>IF(ISBLANK(DC_SW153[[#This Row],[Urban Acres]]), "", DC_SW153[[#This Row],[Urban Acres]]-DC_SW153[[#This Row],[Impervious Acres]]-DC_SW153[[#This Row],[Natural Acres]])</f>
        <v/>
      </c>
      <c r="AS80" s="64"/>
      <c r="AT80" s="64"/>
      <c r="AU80" s="64" t="str">
        <f>IF(ISBLANK(DC_SW153[[#This Row],[Natural Acres]]), "", DC_SW153[[#This Row],[Natural Acres]]*43560)</f>
        <v/>
      </c>
      <c r="AV80" s="64" t="str">
        <f>IFERROR(IF(ISBLANK(DC_SW153[[#This Row],[Compacted Acres]]), "", DC_SW153[[#This Row],[Compacted Acres]]*43560),"")</f>
        <v/>
      </c>
      <c r="AW80" s="64" t="str">
        <f>IF(ISBLANK(DC_SW153[[#This Row],[Impervious Acres]]), "", DC_SW153[[#This Row],[Impervious Acres]]*43560)</f>
        <v/>
      </c>
      <c r="AX80" s="64" t="str">
        <f>IF(ISBLANK(DC_SW153[[#This Row],[Urban Acres]]), "", DC_SW153[[#This Row],[Urban Acres]]*43560)</f>
        <v/>
      </c>
      <c r="AY80" s="67"/>
      <c r="AZ80" s="33"/>
      <c r="BA80" s="19"/>
      <c r="BB80" s="19"/>
      <c r="BC80" s="19"/>
      <c r="BD80" s="19"/>
      <c r="BE80" s="19"/>
      <c r="BF80" s="19"/>
      <c r="BG80" s="19"/>
      <c r="BH80" s="18"/>
      <c r="BI80" s="18"/>
      <c r="BJ80" s="18"/>
      <c r="BK80" s="22"/>
      <c r="BL80" s="18"/>
      <c r="BM80" s="72"/>
      <c r="BN80" s="22"/>
      <c r="BO80" s="17"/>
      <c r="BP80" s="17"/>
      <c r="BQ80" s="15"/>
    </row>
    <row r="81" spans="3:69" x14ac:dyDescent="0.25">
      <c r="C81" s="15"/>
      <c r="D81" s="15"/>
      <c r="E81" s="15"/>
      <c r="F81" s="33"/>
      <c r="G81" s="42"/>
      <c r="H81" s="37"/>
      <c r="I81" s="22" t="str">
        <f>IFERROR(INDEX(Table3[Site ID], MATCH(DC_SW153[[#This Row],[Facility Name]], Table3[Site Name], 0)), "")</f>
        <v/>
      </c>
      <c r="J81" s="22"/>
      <c r="K81" s="22" t="str">
        <f>IFERROR(INDEX(Table3[Site Address], MATCH(DC_SW153[[#This Row],[Facility Name]], Table3[Site Name], 0)), "")</f>
        <v/>
      </c>
      <c r="L81" s="22" t="str">
        <f>IFERROR(INDEX(Table3[Site X Coordinate], MATCH(DC_SW153[[#This Row],[Facility Name]], Table3[Site Name], 0)),"")</f>
        <v/>
      </c>
      <c r="M81" s="22" t="str">
        <f>IFERROR(INDEX(Table3[Site Y Coordinate], MATCH(DC_SW153[[#This Row],[Facility Name]], Table3[Site Name], 0)),"")</f>
        <v/>
      </c>
      <c r="N81" s="22" t="str">
        <f>IFERROR(INDEX(Table3[Owner/Manager], MATCH(DC_SW153[[#This Row],[Facility Name]], Table3[Site Name], 0)),"")</f>
        <v/>
      </c>
      <c r="O81" s="22"/>
      <c r="P81" s="22"/>
      <c r="Q81" s="22"/>
      <c r="R81" s="22"/>
      <c r="S81" s="22"/>
      <c r="T81" s="29"/>
      <c r="U81" s="22"/>
      <c r="V81" s="77"/>
      <c r="W81" s="33"/>
      <c r="X81" s="22"/>
      <c r="Y81" s="83"/>
      <c r="Z81" s="83"/>
      <c r="AA81" s="83"/>
      <c r="AB81" s="83"/>
      <c r="AC81" s="22"/>
      <c r="AD81" s="22"/>
      <c r="AE81" s="22"/>
      <c r="AF81" s="22"/>
      <c r="AG81" s="22"/>
      <c r="AH81" s="22"/>
      <c r="AI81" s="22"/>
      <c r="AJ81" s="22"/>
      <c r="AK81" s="22"/>
      <c r="AL81" s="17"/>
      <c r="AM81" s="22"/>
      <c r="AN81" s="22"/>
      <c r="AO81" s="64"/>
      <c r="AP81" s="64"/>
      <c r="AQ81" s="64"/>
      <c r="AR81" s="64" t="str">
        <f>IF(ISBLANK(DC_SW153[[#This Row],[Urban Acres]]), "", DC_SW153[[#This Row],[Urban Acres]]-DC_SW153[[#This Row],[Impervious Acres]]-DC_SW153[[#This Row],[Natural Acres]])</f>
        <v/>
      </c>
      <c r="AS81" s="64"/>
      <c r="AT81" s="64"/>
      <c r="AU81" s="64" t="str">
        <f>IF(ISBLANK(DC_SW153[[#This Row],[Natural Acres]]), "", DC_SW153[[#This Row],[Natural Acres]]*43560)</f>
        <v/>
      </c>
      <c r="AV81" s="64" t="str">
        <f>IFERROR(IF(ISBLANK(DC_SW153[[#This Row],[Compacted Acres]]), "", DC_SW153[[#This Row],[Compacted Acres]]*43560),"")</f>
        <v/>
      </c>
      <c r="AW81" s="64" t="str">
        <f>IF(ISBLANK(DC_SW153[[#This Row],[Impervious Acres]]), "", DC_SW153[[#This Row],[Impervious Acres]]*43560)</f>
        <v/>
      </c>
      <c r="AX81" s="64" t="str">
        <f>IF(ISBLANK(DC_SW153[[#This Row],[Urban Acres]]), "", DC_SW153[[#This Row],[Urban Acres]]*43560)</f>
        <v/>
      </c>
      <c r="AY81" s="67"/>
      <c r="AZ81" s="33"/>
      <c r="BA81" s="19"/>
      <c r="BB81" s="19"/>
      <c r="BC81" s="19"/>
      <c r="BD81" s="19"/>
      <c r="BE81" s="19"/>
      <c r="BF81" s="19"/>
      <c r="BG81" s="19"/>
      <c r="BH81" s="18"/>
      <c r="BI81" s="18"/>
      <c r="BJ81" s="18"/>
      <c r="BK81" s="22"/>
      <c r="BL81" s="18"/>
      <c r="BM81" s="72"/>
      <c r="BN81" s="22"/>
      <c r="BO81" s="17"/>
      <c r="BP81" s="17"/>
      <c r="BQ81" s="15"/>
    </row>
    <row r="82" spans="3:69" x14ac:dyDescent="0.25">
      <c r="C82" s="15"/>
      <c r="D82" s="15"/>
      <c r="E82" s="15"/>
      <c r="F82" s="33"/>
      <c r="G82" s="42"/>
      <c r="H82" s="37"/>
      <c r="I82" s="22" t="str">
        <f>IFERROR(INDEX(Table3[Site ID], MATCH(DC_SW153[[#This Row],[Facility Name]], Table3[Site Name], 0)), "")</f>
        <v/>
      </c>
      <c r="J82" s="22"/>
      <c r="K82" s="22" t="str">
        <f>IFERROR(INDEX(Table3[Site Address], MATCH(DC_SW153[[#This Row],[Facility Name]], Table3[Site Name], 0)), "")</f>
        <v/>
      </c>
      <c r="L82" s="22" t="str">
        <f>IFERROR(INDEX(Table3[Site X Coordinate], MATCH(DC_SW153[[#This Row],[Facility Name]], Table3[Site Name], 0)),"")</f>
        <v/>
      </c>
      <c r="M82" s="22" t="str">
        <f>IFERROR(INDEX(Table3[Site Y Coordinate], MATCH(DC_SW153[[#This Row],[Facility Name]], Table3[Site Name], 0)),"")</f>
        <v/>
      </c>
      <c r="N82" s="22" t="str">
        <f>IFERROR(INDEX(Table3[Owner/Manager], MATCH(DC_SW153[[#This Row],[Facility Name]], Table3[Site Name], 0)),"")</f>
        <v/>
      </c>
      <c r="O82" s="22"/>
      <c r="P82" s="22"/>
      <c r="Q82" s="22"/>
      <c r="R82" s="22"/>
      <c r="S82" s="22"/>
      <c r="T82" s="29"/>
      <c r="U82" s="22"/>
      <c r="V82" s="77"/>
      <c r="W82" s="33"/>
      <c r="X82" s="22"/>
      <c r="Y82" s="83"/>
      <c r="Z82" s="83"/>
      <c r="AA82" s="83"/>
      <c r="AB82" s="83"/>
      <c r="AC82" s="22"/>
      <c r="AD82" s="22"/>
      <c r="AE82" s="22"/>
      <c r="AF82" s="22"/>
      <c r="AG82" s="22"/>
      <c r="AH82" s="22"/>
      <c r="AI82" s="22"/>
      <c r="AJ82" s="22"/>
      <c r="AK82" s="22"/>
      <c r="AL82" s="17"/>
      <c r="AM82" s="22"/>
      <c r="AN82" s="22"/>
      <c r="AO82" s="64"/>
      <c r="AP82" s="64"/>
      <c r="AQ82" s="64"/>
      <c r="AR82" s="64" t="str">
        <f>IF(ISBLANK(DC_SW153[[#This Row],[Urban Acres]]), "", DC_SW153[[#This Row],[Urban Acres]]-DC_SW153[[#This Row],[Impervious Acres]]-DC_SW153[[#This Row],[Natural Acres]])</f>
        <v/>
      </c>
      <c r="AS82" s="64"/>
      <c r="AT82" s="64"/>
      <c r="AU82" s="64" t="str">
        <f>IF(ISBLANK(DC_SW153[[#This Row],[Natural Acres]]), "", DC_SW153[[#This Row],[Natural Acres]]*43560)</f>
        <v/>
      </c>
      <c r="AV82" s="64" t="str">
        <f>IFERROR(IF(ISBLANK(DC_SW153[[#This Row],[Compacted Acres]]), "", DC_SW153[[#This Row],[Compacted Acres]]*43560),"")</f>
        <v/>
      </c>
      <c r="AW82" s="64" t="str">
        <f>IF(ISBLANK(DC_SW153[[#This Row],[Impervious Acres]]), "", DC_SW153[[#This Row],[Impervious Acres]]*43560)</f>
        <v/>
      </c>
      <c r="AX82" s="64" t="str">
        <f>IF(ISBLANK(DC_SW153[[#This Row],[Urban Acres]]), "", DC_SW153[[#This Row],[Urban Acres]]*43560)</f>
        <v/>
      </c>
      <c r="AY82" s="67"/>
      <c r="AZ82" s="33"/>
      <c r="BA82" s="19"/>
      <c r="BB82" s="19"/>
      <c r="BC82" s="19"/>
      <c r="BD82" s="19"/>
      <c r="BE82" s="19"/>
      <c r="BF82" s="19"/>
      <c r="BG82" s="19"/>
      <c r="BH82" s="18"/>
      <c r="BI82" s="18"/>
      <c r="BJ82" s="18"/>
      <c r="BK82" s="22"/>
      <c r="BL82" s="18"/>
      <c r="BM82" s="72"/>
      <c r="BN82" s="22"/>
      <c r="BO82" s="17"/>
      <c r="BP82" s="17"/>
      <c r="BQ82" s="15"/>
    </row>
    <row r="83" spans="3:69" x14ac:dyDescent="0.25">
      <c r="C83" s="15"/>
      <c r="D83" s="15"/>
      <c r="E83" s="15"/>
      <c r="F83" s="33"/>
      <c r="G83" s="42"/>
      <c r="H83" s="37"/>
      <c r="I83" s="22" t="str">
        <f>IFERROR(INDEX(Table3[Site ID], MATCH(DC_SW153[[#This Row],[Facility Name]], Table3[Site Name], 0)), "")</f>
        <v/>
      </c>
      <c r="J83" s="22"/>
      <c r="K83" s="22" t="str">
        <f>IFERROR(INDEX(Table3[Site Address], MATCH(DC_SW153[[#This Row],[Facility Name]], Table3[Site Name], 0)), "")</f>
        <v/>
      </c>
      <c r="L83" s="22" t="str">
        <f>IFERROR(INDEX(Table3[Site X Coordinate], MATCH(DC_SW153[[#This Row],[Facility Name]], Table3[Site Name], 0)),"")</f>
        <v/>
      </c>
      <c r="M83" s="22" t="str">
        <f>IFERROR(INDEX(Table3[Site Y Coordinate], MATCH(DC_SW153[[#This Row],[Facility Name]], Table3[Site Name], 0)),"")</f>
        <v/>
      </c>
      <c r="N83" s="22" t="str">
        <f>IFERROR(INDEX(Table3[Owner/Manager], MATCH(DC_SW153[[#This Row],[Facility Name]], Table3[Site Name], 0)),"")</f>
        <v/>
      </c>
      <c r="O83" s="22"/>
      <c r="P83" s="22"/>
      <c r="Q83" s="22"/>
      <c r="R83" s="22"/>
      <c r="S83" s="22"/>
      <c r="T83" s="29"/>
      <c r="U83" s="22"/>
      <c r="V83" s="77"/>
      <c r="W83" s="33"/>
      <c r="X83" s="22"/>
      <c r="Y83" s="83"/>
      <c r="Z83" s="83"/>
      <c r="AA83" s="83"/>
      <c r="AB83" s="83"/>
      <c r="AC83" s="22"/>
      <c r="AD83" s="22"/>
      <c r="AE83" s="22"/>
      <c r="AF83" s="22"/>
      <c r="AG83" s="22"/>
      <c r="AH83" s="22"/>
      <c r="AI83" s="22"/>
      <c r="AJ83" s="22"/>
      <c r="AK83" s="22"/>
      <c r="AL83" s="17"/>
      <c r="AM83" s="22"/>
      <c r="AN83" s="22"/>
      <c r="AO83" s="64"/>
      <c r="AP83" s="64"/>
      <c r="AQ83" s="64"/>
      <c r="AR83" s="64" t="str">
        <f>IF(ISBLANK(DC_SW153[[#This Row],[Urban Acres]]), "", DC_SW153[[#This Row],[Urban Acres]]-DC_SW153[[#This Row],[Impervious Acres]]-DC_SW153[[#This Row],[Natural Acres]])</f>
        <v/>
      </c>
      <c r="AS83" s="64"/>
      <c r="AT83" s="64"/>
      <c r="AU83" s="64" t="str">
        <f>IF(ISBLANK(DC_SW153[[#This Row],[Natural Acres]]), "", DC_SW153[[#This Row],[Natural Acres]]*43560)</f>
        <v/>
      </c>
      <c r="AV83" s="64" t="str">
        <f>IFERROR(IF(ISBLANK(DC_SW153[[#This Row],[Compacted Acres]]), "", DC_SW153[[#This Row],[Compacted Acres]]*43560),"")</f>
        <v/>
      </c>
      <c r="AW83" s="64" t="str">
        <f>IF(ISBLANK(DC_SW153[[#This Row],[Impervious Acres]]), "", DC_SW153[[#This Row],[Impervious Acres]]*43560)</f>
        <v/>
      </c>
      <c r="AX83" s="64" t="str">
        <f>IF(ISBLANK(DC_SW153[[#This Row],[Urban Acres]]), "", DC_SW153[[#This Row],[Urban Acres]]*43560)</f>
        <v/>
      </c>
      <c r="AY83" s="67"/>
      <c r="AZ83" s="33"/>
      <c r="BA83" s="19"/>
      <c r="BB83" s="19"/>
      <c r="BC83" s="19"/>
      <c r="BD83" s="19"/>
      <c r="BE83" s="19"/>
      <c r="BF83" s="19"/>
      <c r="BG83" s="19"/>
      <c r="BH83" s="18"/>
      <c r="BI83" s="18"/>
      <c r="BJ83" s="18"/>
      <c r="BK83" s="22"/>
      <c r="BL83" s="18"/>
      <c r="BM83" s="72"/>
      <c r="BN83" s="22"/>
      <c r="BO83" s="17"/>
      <c r="BP83" s="17"/>
      <c r="BQ83" s="15"/>
    </row>
    <row r="84" spans="3:69" x14ac:dyDescent="0.25">
      <c r="C84" s="15"/>
      <c r="D84" s="15"/>
      <c r="E84" s="15"/>
      <c r="F84" s="33"/>
      <c r="G84" s="42"/>
      <c r="H84" s="37"/>
      <c r="I84" s="22" t="str">
        <f>IFERROR(INDEX(Table3[Site ID], MATCH(DC_SW153[[#This Row],[Facility Name]], Table3[Site Name], 0)), "")</f>
        <v/>
      </c>
      <c r="J84" s="22"/>
      <c r="K84" s="22" t="str">
        <f>IFERROR(INDEX(Table3[Site Address], MATCH(DC_SW153[[#This Row],[Facility Name]], Table3[Site Name], 0)), "")</f>
        <v/>
      </c>
      <c r="L84" s="22" t="str">
        <f>IFERROR(INDEX(Table3[Site X Coordinate], MATCH(DC_SW153[[#This Row],[Facility Name]], Table3[Site Name], 0)),"")</f>
        <v/>
      </c>
      <c r="M84" s="22" t="str">
        <f>IFERROR(INDEX(Table3[Site Y Coordinate], MATCH(DC_SW153[[#This Row],[Facility Name]], Table3[Site Name], 0)),"")</f>
        <v/>
      </c>
      <c r="N84" s="22" t="str">
        <f>IFERROR(INDEX(Table3[Owner/Manager], MATCH(DC_SW153[[#This Row],[Facility Name]], Table3[Site Name], 0)),"")</f>
        <v/>
      </c>
      <c r="O84" s="22"/>
      <c r="P84" s="22"/>
      <c r="Q84" s="22"/>
      <c r="R84" s="22"/>
      <c r="S84" s="22"/>
      <c r="T84" s="29"/>
      <c r="U84" s="22"/>
      <c r="V84" s="77"/>
      <c r="W84" s="33"/>
      <c r="X84" s="22"/>
      <c r="Y84" s="83"/>
      <c r="Z84" s="83"/>
      <c r="AA84" s="83"/>
      <c r="AB84" s="83"/>
      <c r="AC84" s="22"/>
      <c r="AD84" s="22"/>
      <c r="AE84" s="22"/>
      <c r="AF84" s="22"/>
      <c r="AG84" s="22"/>
      <c r="AH84" s="22"/>
      <c r="AI84" s="22"/>
      <c r="AJ84" s="22"/>
      <c r="AK84" s="22"/>
      <c r="AL84" s="17"/>
      <c r="AM84" s="22"/>
      <c r="AN84" s="22"/>
      <c r="AO84" s="64"/>
      <c r="AP84" s="64"/>
      <c r="AQ84" s="64"/>
      <c r="AR84" s="64" t="str">
        <f>IF(ISBLANK(DC_SW153[[#This Row],[Urban Acres]]), "", DC_SW153[[#This Row],[Urban Acres]]-DC_SW153[[#This Row],[Impervious Acres]]-DC_SW153[[#This Row],[Natural Acres]])</f>
        <v/>
      </c>
      <c r="AS84" s="64"/>
      <c r="AT84" s="64"/>
      <c r="AU84" s="64" t="str">
        <f>IF(ISBLANK(DC_SW153[[#This Row],[Natural Acres]]), "", DC_SW153[[#This Row],[Natural Acres]]*43560)</f>
        <v/>
      </c>
      <c r="AV84" s="64" t="str">
        <f>IFERROR(IF(ISBLANK(DC_SW153[[#This Row],[Compacted Acres]]), "", DC_SW153[[#This Row],[Compacted Acres]]*43560),"")</f>
        <v/>
      </c>
      <c r="AW84" s="64" t="str">
        <f>IF(ISBLANK(DC_SW153[[#This Row],[Impervious Acres]]), "", DC_SW153[[#This Row],[Impervious Acres]]*43560)</f>
        <v/>
      </c>
      <c r="AX84" s="64" t="str">
        <f>IF(ISBLANK(DC_SW153[[#This Row],[Urban Acres]]), "", DC_SW153[[#This Row],[Urban Acres]]*43560)</f>
        <v/>
      </c>
      <c r="AY84" s="67"/>
      <c r="AZ84" s="33"/>
      <c r="BA84" s="19"/>
      <c r="BB84" s="19"/>
      <c r="BC84" s="19"/>
      <c r="BD84" s="19"/>
      <c r="BE84" s="19"/>
      <c r="BF84" s="19"/>
      <c r="BG84" s="19"/>
      <c r="BH84" s="18"/>
      <c r="BI84" s="18"/>
      <c r="BJ84" s="18"/>
      <c r="BK84" s="22"/>
      <c r="BL84" s="18"/>
      <c r="BM84" s="72"/>
      <c r="BN84" s="22"/>
      <c r="BO84" s="17"/>
      <c r="BP84" s="17"/>
      <c r="BQ84" s="15"/>
    </row>
    <row r="85" spans="3:69" x14ac:dyDescent="0.25">
      <c r="C85" s="15"/>
      <c r="D85" s="15"/>
      <c r="E85" s="15"/>
      <c r="F85" s="33"/>
      <c r="G85" s="42"/>
      <c r="H85" s="37"/>
      <c r="I85" s="22" t="str">
        <f>IFERROR(INDEX(Table3[Site ID], MATCH(DC_SW153[[#This Row],[Facility Name]], Table3[Site Name], 0)), "")</f>
        <v/>
      </c>
      <c r="J85" s="22"/>
      <c r="K85" s="22" t="str">
        <f>IFERROR(INDEX(Table3[Site Address], MATCH(DC_SW153[[#This Row],[Facility Name]], Table3[Site Name], 0)), "")</f>
        <v/>
      </c>
      <c r="L85" s="22" t="str">
        <f>IFERROR(INDEX(Table3[Site X Coordinate], MATCH(DC_SW153[[#This Row],[Facility Name]], Table3[Site Name], 0)),"")</f>
        <v/>
      </c>
      <c r="M85" s="22" t="str">
        <f>IFERROR(INDEX(Table3[Site Y Coordinate], MATCH(DC_SW153[[#This Row],[Facility Name]], Table3[Site Name], 0)),"")</f>
        <v/>
      </c>
      <c r="N85" s="22" t="str">
        <f>IFERROR(INDEX(Table3[Owner/Manager], MATCH(DC_SW153[[#This Row],[Facility Name]], Table3[Site Name], 0)),"")</f>
        <v/>
      </c>
      <c r="O85" s="22"/>
      <c r="P85" s="22"/>
      <c r="Q85" s="22"/>
      <c r="R85" s="22"/>
      <c r="S85" s="22"/>
      <c r="T85" s="29"/>
      <c r="U85" s="22"/>
      <c r="V85" s="77"/>
      <c r="W85" s="33"/>
      <c r="X85" s="22"/>
      <c r="Y85" s="83"/>
      <c r="Z85" s="83"/>
      <c r="AA85" s="83"/>
      <c r="AB85" s="83"/>
      <c r="AC85" s="22"/>
      <c r="AD85" s="22"/>
      <c r="AE85" s="22"/>
      <c r="AF85" s="22"/>
      <c r="AG85" s="22"/>
      <c r="AH85" s="22"/>
      <c r="AI85" s="22"/>
      <c r="AJ85" s="22"/>
      <c r="AK85" s="22"/>
      <c r="AL85" s="17"/>
      <c r="AM85" s="22"/>
      <c r="AN85" s="22"/>
      <c r="AO85" s="64"/>
      <c r="AP85" s="64"/>
      <c r="AQ85" s="64"/>
      <c r="AR85" s="64" t="str">
        <f>IF(ISBLANK(DC_SW153[[#This Row],[Urban Acres]]), "", DC_SW153[[#This Row],[Urban Acres]]-DC_SW153[[#This Row],[Impervious Acres]]-DC_SW153[[#This Row],[Natural Acres]])</f>
        <v/>
      </c>
      <c r="AS85" s="64"/>
      <c r="AT85" s="64"/>
      <c r="AU85" s="64" t="str">
        <f>IF(ISBLANK(DC_SW153[[#This Row],[Natural Acres]]), "", DC_SW153[[#This Row],[Natural Acres]]*43560)</f>
        <v/>
      </c>
      <c r="AV85" s="64" t="str">
        <f>IFERROR(IF(ISBLANK(DC_SW153[[#This Row],[Compacted Acres]]), "", DC_SW153[[#This Row],[Compacted Acres]]*43560),"")</f>
        <v/>
      </c>
      <c r="AW85" s="64" t="str">
        <f>IF(ISBLANK(DC_SW153[[#This Row],[Impervious Acres]]), "", DC_SW153[[#This Row],[Impervious Acres]]*43560)</f>
        <v/>
      </c>
      <c r="AX85" s="64" t="str">
        <f>IF(ISBLANK(DC_SW153[[#This Row],[Urban Acres]]), "", DC_SW153[[#This Row],[Urban Acres]]*43560)</f>
        <v/>
      </c>
      <c r="AY85" s="67"/>
      <c r="AZ85" s="33"/>
      <c r="BA85" s="19"/>
      <c r="BB85" s="19"/>
      <c r="BC85" s="19"/>
      <c r="BD85" s="19"/>
      <c r="BE85" s="19"/>
      <c r="BF85" s="19"/>
      <c r="BG85" s="19"/>
      <c r="BH85" s="18"/>
      <c r="BI85" s="18"/>
      <c r="BJ85" s="18"/>
      <c r="BK85" s="22"/>
      <c r="BL85" s="18"/>
      <c r="BM85" s="72"/>
      <c r="BN85" s="22"/>
      <c r="BO85" s="17"/>
      <c r="BP85" s="17"/>
      <c r="BQ85" s="15"/>
    </row>
    <row r="86" spans="3:69" x14ac:dyDescent="0.25">
      <c r="C86" s="15"/>
      <c r="D86" s="15"/>
      <c r="E86" s="15"/>
      <c r="F86" s="33"/>
      <c r="G86" s="42"/>
      <c r="H86" s="37"/>
      <c r="I86" s="22" t="str">
        <f>IFERROR(INDEX(Table3[Site ID], MATCH(DC_SW153[[#This Row],[Facility Name]], Table3[Site Name], 0)), "")</f>
        <v/>
      </c>
      <c r="J86" s="22"/>
      <c r="K86" s="22" t="str">
        <f>IFERROR(INDEX(Table3[Site Address], MATCH(DC_SW153[[#This Row],[Facility Name]], Table3[Site Name], 0)), "")</f>
        <v/>
      </c>
      <c r="L86" s="22" t="str">
        <f>IFERROR(INDEX(Table3[Site X Coordinate], MATCH(DC_SW153[[#This Row],[Facility Name]], Table3[Site Name], 0)),"")</f>
        <v/>
      </c>
      <c r="M86" s="22" t="str">
        <f>IFERROR(INDEX(Table3[Site Y Coordinate], MATCH(DC_SW153[[#This Row],[Facility Name]], Table3[Site Name], 0)),"")</f>
        <v/>
      </c>
      <c r="N86" s="22" t="str">
        <f>IFERROR(INDEX(Table3[Owner/Manager], MATCH(DC_SW153[[#This Row],[Facility Name]], Table3[Site Name], 0)),"")</f>
        <v/>
      </c>
      <c r="O86" s="22"/>
      <c r="P86" s="22"/>
      <c r="Q86" s="22"/>
      <c r="R86" s="22"/>
      <c r="S86" s="22"/>
      <c r="T86" s="29"/>
      <c r="U86" s="22"/>
      <c r="V86" s="77"/>
      <c r="W86" s="33"/>
      <c r="X86" s="22"/>
      <c r="Y86" s="83"/>
      <c r="Z86" s="83"/>
      <c r="AA86" s="83"/>
      <c r="AB86" s="83"/>
      <c r="AC86" s="22"/>
      <c r="AD86" s="22"/>
      <c r="AE86" s="22"/>
      <c r="AF86" s="22"/>
      <c r="AG86" s="22"/>
      <c r="AH86" s="22"/>
      <c r="AI86" s="22"/>
      <c r="AJ86" s="22"/>
      <c r="AK86" s="22"/>
      <c r="AL86" s="17"/>
      <c r="AM86" s="22"/>
      <c r="AN86" s="22"/>
      <c r="AO86" s="64"/>
      <c r="AP86" s="64"/>
      <c r="AQ86" s="64"/>
      <c r="AR86" s="64" t="str">
        <f>IF(ISBLANK(DC_SW153[[#This Row],[Urban Acres]]), "", DC_SW153[[#This Row],[Urban Acres]]-DC_SW153[[#This Row],[Impervious Acres]]-DC_SW153[[#This Row],[Natural Acres]])</f>
        <v/>
      </c>
      <c r="AS86" s="64"/>
      <c r="AT86" s="64"/>
      <c r="AU86" s="64" t="str">
        <f>IF(ISBLANK(DC_SW153[[#This Row],[Natural Acres]]), "", DC_SW153[[#This Row],[Natural Acres]]*43560)</f>
        <v/>
      </c>
      <c r="AV86" s="64" t="str">
        <f>IFERROR(IF(ISBLANK(DC_SW153[[#This Row],[Compacted Acres]]), "", DC_SW153[[#This Row],[Compacted Acres]]*43560),"")</f>
        <v/>
      </c>
      <c r="AW86" s="64" t="str">
        <f>IF(ISBLANK(DC_SW153[[#This Row],[Impervious Acres]]), "", DC_SW153[[#This Row],[Impervious Acres]]*43560)</f>
        <v/>
      </c>
      <c r="AX86" s="64" t="str">
        <f>IF(ISBLANK(DC_SW153[[#This Row],[Urban Acres]]), "", DC_SW153[[#This Row],[Urban Acres]]*43560)</f>
        <v/>
      </c>
      <c r="AY86" s="67"/>
      <c r="AZ86" s="33"/>
      <c r="BA86" s="19"/>
      <c r="BB86" s="19"/>
      <c r="BC86" s="19"/>
      <c r="BD86" s="19"/>
      <c r="BE86" s="19"/>
      <c r="BF86" s="19"/>
      <c r="BG86" s="19"/>
      <c r="BH86" s="18"/>
      <c r="BI86" s="18"/>
      <c r="BJ86" s="18"/>
      <c r="BK86" s="22"/>
      <c r="BL86" s="18"/>
      <c r="BM86" s="72"/>
      <c r="BN86" s="22"/>
      <c r="BO86" s="17"/>
      <c r="BP86" s="17"/>
      <c r="BQ86" s="15"/>
    </row>
    <row r="87" spans="3:69" x14ac:dyDescent="0.25">
      <c r="C87" s="15"/>
      <c r="D87" s="15"/>
      <c r="E87" s="15"/>
      <c r="F87" s="33"/>
      <c r="G87" s="42"/>
      <c r="H87" s="37"/>
      <c r="I87" s="22" t="str">
        <f>IFERROR(INDEX(Table3[Site ID], MATCH(DC_SW153[[#This Row],[Facility Name]], Table3[Site Name], 0)), "")</f>
        <v/>
      </c>
      <c r="J87" s="22"/>
      <c r="K87" s="22" t="str">
        <f>IFERROR(INDEX(Table3[Site Address], MATCH(DC_SW153[[#This Row],[Facility Name]], Table3[Site Name], 0)), "")</f>
        <v/>
      </c>
      <c r="L87" s="22" t="str">
        <f>IFERROR(INDEX(Table3[Site X Coordinate], MATCH(DC_SW153[[#This Row],[Facility Name]], Table3[Site Name], 0)),"")</f>
        <v/>
      </c>
      <c r="M87" s="22" t="str">
        <f>IFERROR(INDEX(Table3[Site Y Coordinate], MATCH(DC_SW153[[#This Row],[Facility Name]], Table3[Site Name], 0)),"")</f>
        <v/>
      </c>
      <c r="N87" s="22" t="str">
        <f>IFERROR(INDEX(Table3[Owner/Manager], MATCH(DC_SW153[[#This Row],[Facility Name]], Table3[Site Name], 0)),"")</f>
        <v/>
      </c>
      <c r="O87" s="22"/>
      <c r="P87" s="22"/>
      <c r="Q87" s="22"/>
      <c r="R87" s="22"/>
      <c r="S87" s="22"/>
      <c r="T87" s="29"/>
      <c r="U87" s="22"/>
      <c r="V87" s="77"/>
      <c r="W87" s="33"/>
      <c r="X87" s="22"/>
      <c r="Y87" s="83"/>
      <c r="Z87" s="83"/>
      <c r="AA87" s="83"/>
      <c r="AB87" s="83"/>
      <c r="AC87" s="22"/>
      <c r="AD87" s="22"/>
      <c r="AE87" s="22"/>
      <c r="AF87" s="22"/>
      <c r="AG87" s="22"/>
      <c r="AH87" s="22"/>
      <c r="AI87" s="22"/>
      <c r="AJ87" s="22"/>
      <c r="AK87" s="22"/>
      <c r="AL87" s="17"/>
      <c r="AM87" s="22"/>
      <c r="AN87" s="22"/>
      <c r="AO87" s="64"/>
      <c r="AP87" s="64"/>
      <c r="AQ87" s="64"/>
      <c r="AR87" s="64" t="str">
        <f>IF(ISBLANK(DC_SW153[[#This Row],[Urban Acres]]), "", DC_SW153[[#This Row],[Urban Acres]]-DC_SW153[[#This Row],[Impervious Acres]]-DC_SW153[[#This Row],[Natural Acres]])</f>
        <v/>
      </c>
      <c r="AS87" s="64"/>
      <c r="AT87" s="64"/>
      <c r="AU87" s="64" t="str">
        <f>IF(ISBLANK(DC_SW153[[#This Row],[Natural Acres]]), "", DC_SW153[[#This Row],[Natural Acres]]*43560)</f>
        <v/>
      </c>
      <c r="AV87" s="64" t="str">
        <f>IFERROR(IF(ISBLANK(DC_SW153[[#This Row],[Compacted Acres]]), "", DC_SW153[[#This Row],[Compacted Acres]]*43560),"")</f>
        <v/>
      </c>
      <c r="AW87" s="64" t="str">
        <f>IF(ISBLANK(DC_SW153[[#This Row],[Impervious Acres]]), "", DC_SW153[[#This Row],[Impervious Acres]]*43560)</f>
        <v/>
      </c>
      <c r="AX87" s="64" t="str">
        <f>IF(ISBLANK(DC_SW153[[#This Row],[Urban Acres]]), "", DC_SW153[[#This Row],[Urban Acres]]*43560)</f>
        <v/>
      </c>
      <c r="AY87" s="67"/>
      <c r="AZ87" s="33"/>
      <c r="BA87" s="19"/>
      <c r="BB87" s="19"/>
      <c r="BC87" s="19"/>
      <c r="BD87" s="19"/>
      <c r="BE87" s="19"/>
      <c r="BF87" s="19"/>
      <c r="BG87" s="19"/>
      <c r="BH87" s="18"/>
      <c r="BI87" s="18"/>
      <c r="BJ87" s="18"/>
      <c r="BK87" s="22"/>
      <c r="BL87" s="18"/>
      <c r="BM87" s="72"/>
      <c r="BN87" s="22"/>
      <c r="BO87" s="17"/>
      <c r="BP87" s="17"/>
      <c r="BQ87" s="15"/>
    </row>
    <row r="88" spans="3:69" x14ac:dyDescent="0.25">
      <c r="C88" s="15"/>
      <c r="D88" s="15"/>
      <c r="E88" s="15"/>
      <c r="F88" s="33"/>
      <c r="G88" s="42"/>
      <c r="H88" s="37"/>
      <c r="I88" s="22" t="str">
        <f>IFERROR(INDEX(Table3[Site ID], MATCH(DC_SW153[[#This Row],[Facility Name]], Table3[Site Name], 0)), "")</f>
        <v/>
      </c>
      <c r="J88" s="22"/>
      <c r="K88" s="22" t="str">
        <f>IFERROR(INDEX(Table3[Site Address], MATCH(DC_SW153[[#This Row],[Facility Name]], Table3[Site Name], 0)), "")</f>
        <v/>
      </c>
      <c r="L88" s="22" t="str">
        <f>IFERROR(INDEX(Table3[Site X Coordinate], MATCH(DC_SW153[[#This Row],[Facility Name]], Table3[Site Name], 0)),"")</f>
        <v/>
      </c>
      <c r="M88" s="22" t="str">
        <f>IFERROR(INDEX(Table3[Site Y Coordinate], MATCH(DC_SW153[[#This Row],[Facility Name]], Table3[Site Name], 0)),"")</f>
        <v/>
      </c>
      <c r="N88" s="22" t="str">
        <f>IFERROR(INDEX(Table3[Owner/Manager], MATCH(DC_SW153[[#This Row],[Facility Name]], Table3[Site Name], 0)),"")</f>
        <v/>
      </c>
      <c r="O88" s="22"/>
      <c r="P88" s="22"/>
      <c r="Q88" s="22"/>
      <c r="R88" s="22"/>
      <c r="S88" s="22"/>
      <c r="T88" s="29"/>
      <c r="U88" s="22"/>
      <c r="V88" s="77"/>
      <c r="W88" s="33"/>
      <c r="X88" s="22"/>
      <c r="Y88" s="83"/>
      <c r="Z88" s="83"/>
      <c r="AA88" s="83"/>
      <c r="AB88" s="83"/>
      <c r="AC88" s="22"/>
      <c r="AD88" s="22"/>
      <c r="AE88" s="22"/>
      <c r="AF88" s="22"/>
      <c r="AG88" s="22"/>
      <c r="AH88" s="22"/>
      <c r="AI88" s="22"/>
      <c r="AJ88" s="22"/>
      <c r="AK88" s="22"/>
      <c r="AL88" s="17"/>
      <c r="AM88" s="22"/>
      <c r="AN88" s="22"/>
      <c r="AO88" s="64"/>
      <c r="AP88" s="64"/>
      <c r="AQ88" s="64"/>
      <c r="AR88" s="64" t="str">
        <f>IF(ISBLANK(DC_SW153[[#This Row],[Urban Acres]]), "", DC_SW153[[#This Row],[Urban Acres]]-DC_SW153[[#This Row],[Impervious Acres]]-DC_SW153[[#This Row],[Natural Acres]])</f>
        <v/>
      </c>
      <c r="AS88" s="64"/>
      <c r="AT88" s="64"/>
      <c r="AU88" s="64" t="str">
        <f>IF(ISBLANK(DC_SW153[[#This Row],[Natural Acres]]), "", DC_SW153[[#This Row],[Natural Acres]]*43560)</f>
        <v/>
      </c>
      <c r="AV88" s="64" t="str">
        <f>IFERROR(IF(ISBLANK(DC_SW153[[#This Row],[Compacted Acres]]), "", DC_SW153[[#This Row],[Compacted Acres]]*43560),"")</f>
        <v/>
      </c>
      <c r="AW88" s="64" t="str">
        <f>IF(ISBLANK(DC_SW153[[#This Row],[Impervious Acres]]), "", DC_SW153[[#This Row],[Impervious Acres]]*43560)</f>
        <v/>
      </c>
      <c r="AX88" s="64" t="str">
        <f>IF(ISBLANK(DC_SW153[[#This Row],[Urban Acres]]), "", DC_SW153[[#This Row],[Urban Acres]]*43560)</f>
        <v/>
      </c>
      <c r="AY88" s="67"/>
      <c r="AZ88" s="33"/>
      <c r="BA88" s="19"/>
      <c r="BB88" s="19"/>
      <c r="BC88" s="19"/>
      <c r="BD88" s="19"/>
      <c r="BE88" s="19"/>
      <c r="BF88" s="19"/>
      <c r="BG88" s="19"/>
      <c r="BH88" s="18"/>
      <c r="BI88" s="18"/>
      <c r="BJ88" s="18"/>
      <c r="BK88" s="22"/>
      <c r="BL88" s="18"/>
      <c r="BM88" s="72"/>
      <c r="BN88" s="22"/>
      <c r="BO88" s="17"/>
      <c r="BP88" s="17"/>
      <c r="BQ88" s="15"/>
    </row>
    <row r="89" spans="3:69" x14ac:dyDescent="0.25">
      <c r="C89" s="15"/>
      <c r="D89" s="15"/>
      <c r="E89" s="15"/>
      <c r="F89" s="33"/>
      <c r="G89" s="42"/>
      <c r="H89" s="37"/>
      <c r="I89" s="22" t="str">
        <f>IFERROR(INDEX(Table3[Site ID], MATCH(DC_SW153[[#This Row],[Facility Name]], Table3[Site Name], 0)), "")</f>
        <v/>
      </c>
      <c r="J89" s="22"/>
      <c r="K89" s="22" t="str">
        <f>IFERROR(INDEX(Table3[Site Address], MATCH(DC_SW153[[#This Row],[Facility Name]], Table3[Site Name], 0)), "")</f>
        <v/>
      </c>
      <c r="L89" s="22" t="str">
        <f>IFERROR(INDEX(Table3[Site X Coordinate], MATCH(DC_SW153[[#This Row],[Facility Name]], Table3[Site Name], 0)),"")</f>
        <v/>
      </c>
      <c r="M89" s="22" t="str">
        <f>IFERROR(INDEX(Table3[Site Y Coordinate], MATCH(DC_SW153[[#This Row],[Facility Name]], Table3[Site Name], 0)),"")</f>
        <v/>
      </c>
      <c r="N89" s="22" t="str">
        <f>IFERROR(INDEX(Table3[Owner/Manager], MATCH(DC_SW153[[#This Row],[Facility Name]], Table3[Site Name], 0)),"")</f>
        <v/>
      </c>
      <c r="O89" s="22"/>
      <c r="P89" s="22"/>
      <c r="Q89" s="22"/>
      <c r="R89" s="22"/>
      <c r="S89" s="22"/>
      <c r="T89" s="29"/>
      <c r="U89" s="22"/>
      <c r="V89" s="77"/>
      <c r="W89" s="33"/>
      <c r="X89" s="22"/>
      <c r="Y89" s="83"/>
      <c r="Z89" s="83"/>
      <c r="AA89" s="83"/>
      <c r="AB89" s="83"/>
      <c r="AC89" s="22"/>
      <c r="AD89" s="22"/>
      <c r="AE89" s="22"/>
      <c r="AF89" s="22"/>
      <c r="AG89" s="22"/>
      <c r="AH89" s="22"/>
      <c r="AI89" s="22"/>
      <c r="AJ89" s="22"/>
      <c r="AK89" s="22"/>
      <c r="AL89" s="17"/>
      <c r="AM89" s="22"/>
      <c r="AN89" s="22"/>
      <c r="AO89" s="64"/>
      <c r="AP89" s="64"/>
      <c r="AQ89" s="64"/>
      <c r="AR89" s="64" t="str">
        <f>IF(ISBLANK(DC_SW153[[#This Row],[Urban Acres]]), "", DC_SW153[[#This Row],[Urban Acres]]-DC_SW153[[#This Row],[Impervious Acres]]-DC_SW153[[#This Row],[Natural Acres]])</f>
        <v/>
      </c>
      <c r="AS89" s="64"/>
      <c r="AT89" s="64"/>
      <c r="AU89" s="64" t="str">
        <f>IF(ISBLANK(DC_SW153[[#This Row],[Natural Acres]]), "", DC_SW153[[#This Row],[Natural Acres]]*43560)</f>
        <v/>
      </c>
      <c r="AV89" s="64" t="str">
        <f>IFERROR(IF(ISBLANK(DC_SW153[[#This Row],[Compacted Acres]]), "", DC_SW153[[#This Row],[Compacted Acres]]*43560),"")</f>
        <v/>
      </c>
      <c r="AW89" s="64" t="str">
        <f>IF(ISBLANK(DC_SW153[[#This Row],[Impervious Acres]]), "", DC_SW153[[#This Row],[Impervious Acres]]*43560)</f>
        <v/>
      </c>
      <c r="AX89" s="64" t="str">
        <f>IF(ISBLANK(DC_SW153[[#This Row],[Urban Acres]]), "", DC_SW153[[#This Row],[Urban Acres]]*43560)</f>
        <v/>
      </c>
      <c r="AY89" s="67"/>
      <c r="AZ89" s="33"/>
      <c r="BA89" s="19"/>
      <c r="BB89" s="19"/>
      <c r="BC89" s="19"/>
      <c r="BD89" s="19"/>
      <c r="BE89" s="19"/>
      <c r="BF89" s="19"/>
      <c r="BG89" s="19"/>
      <c r="BH89" s="18"/>
      <c r="BI89" s="18"/>
      <c r="BJ89" s="18"/>
      <c r="BK89" s="22"/>
      <c r="BL89" s="18"/>
      <c r="BM89" s="72"/>
      <c r="BN89" s="22"/>
      <c r="BO89" s="17"/>
      <c r="BP89" s="17"/>
      <c r="BQ89" s="15"/>
    </row>
    <row r="90" spans="3:69" x14ac:dyDescent="0.25">
      <c r="C90" s="15"/>
      <c r="D90" s="15"/>
      <c r="E90" s="15"/>
      <c r="F90" s="33"/>
      <c r="G90" s="42"/>
      <c r="H90" s="37"/>
      <c r="I90" s="22" t="str">
        <f>IFERROR(INDEX(Table3[Site ID], MATCH(DC_SW153[[#This Row],[Facility Name]], Table3[Site Name], 0)), "")</f>
        <v/>
      </c>
      <c r="J90" s="22"/>
      <c r="K90" s="22" t="str">
        <f>IFERROR(INDEX(Table3[Site Address], MATCH(DC_SW153[[#This Row],[Facility Name]], Table3[Site Name], 0)), "")</f>
        <v/>
      </c>
      <c r="L90" s="22" t="str">
        <f>IFERROR(INDEX(Table3[Site X Coordinate], MATCH(DC_SW153[[#This Row],[Facility Name]], Table3[Site Name], 0)),"")</f>
        <v/>
      </c>
      <c r="M90" s="22" t="str">
        <f>IFERROR(INDEX(Table3[Site Y Coordinate], MATCH(DC_SW153[[#This Row],[Facility Name]], Table3[Site Name], 0)),"")</f>
        <v/>
      </c>
      <c r="N90" s="22" t="str">
        <f>IFERROR(INDEX(Table3[Owner/Manager], MATCH(DC_SW153[[#This Row],[Facility Name]], Table3[Site Name], 0)),"")</f>
        <v/>
      </c>
      <c r="O90" s="22"/>
      <c r="P90" s="22"/>
      <c r="Q90" s="22"/>
      <c r="R90" s="22"/>
      <c r="S90" s="22"/>
      <c r="T90" s="29"/>
      <c r="U90" s="22"/>
      <c r="V90" s="77"/>
      <c r="W90" s="33"/>
      <c r="X90" s="22"/>
      <c r="Y90" s="83"/>
      <c r="Z90" s="83"/>
      <c r="AA90" s="83"/>
      <c r="AB90" s="83"/>
      <c r="AC90" s="22"/>
      <c r="AD90" s="22"/>
      <c r="AE90" s="22"/>
      <c r="AF90" s="22"/>
      <c r="AG90" s="22"/>
      <c r="AH90" s="22"/>
      <c r="AI90" s="22"/>
      <c r="AJ90" s="22"/>
      <c r="AK90" s="22"/>
      <c r="AL90" s="17"/>
      <c r="AM90" s="22"/>
      <c r="AN90" s="22"/>
      <c r="AO90" s="64"/>
      <c r="AP90" s="64"/>
      <c r="AQ90" s="64"/>
      <c r="AR90" s="64" t="str">
        <f>IF(ISBLANK(DC_SW153[[#This Row],[Urban Acres]]), "", DC_SW153[[#This Row],[Urban Acres]]-DC_SW153[[#This Row],[Impervious Acres]]-DC_SW153[[#This Row],[Natural Acres]])</f>
        <v/>
      </c>
      <c r="AS90" s="64"/>
      <c r="AT90" s="64"/>
      <c r="AU90" s="64" t="str">
        <f>IF(ISBLANK(DC_SW153[[#This Row],[Natural Acres]]), "", DC_SW153[[#This Row],[Natural Acres]]*43560)</f>
        <v/>
      </c>
      <c r="AV90" s="64" t="str">
        <f>IFERROR(IF(ISBLANK(DC_SW153[[#This Row],[Compacted Acres]]), "", DC_SW153[[#This Row],[Compacted Acres]]*43560),"")</f>
        <v/>
      </c>
      <c r="AW90" s="64" t="str">
        <f>IF(ISBLANK(DC_SW153[[#This Row],[Impervious Acres]]), "", DC_SW153[[#This Row],[Impervious Acres]]*43560)</f>
        <v/>
      </c>
      <c r="AX90" s="64" t="str">
        <f>IF(ISBLANK(DC_SW153[[#This Row],[Urban Acres]]), "", DC_SW153[[#This Row],[Urban Acres]]*43560)</f>
        <v/>
      </c>
      <c r="AY90" s="67"/>
      <c r="AZ90" s="33"/>
      <c r="BA90" s="19"/>
      <c r="BB90" s="19"/>
      <c r="BC90" s="19"/>
      <c r="BD90" s="19"/>
      <c r="BE90" s="19"/>
      <c r="BF90" s="19"/>
      <c r="BG90" s="19"/>
      <c r="BH90" s="18"/>
      <c r="BI90" s="18"/>
      <c r="BJ90" s="18"/>
      <c r="BK90" s="22"/>
      <c r="BL90" s="18"/>
      <c r="BM90" s="72"/>
      <c r="BN90" s="22"/>
      <c r="BO90" s="17"/>
      <c r="BP90" s="17"/>
      <c r="BQ90" s="15"/>
    </row>
    <row r="91" spans="3:69" x14ac:dyDescent="0.25">
      <c r="C91" s="15"/>
      <c r="D91" s="15"/>
      <c r="E91" s="15"/>
      <c r="F91" s="33"/>
      <c r="G91" s="42"/>
      <c r="H91" s="37"/>
      <c r="I91" s="22" t="str">
        <f>IFERROR(INDEX(Table3[Site ID], MATCH(DC_SW153[[#This Row],[Facility Name]], Table3[Site Name], 0)), "")</f>
        <v/>
      </c>
      <c r="J91" s="22"/>
      <c r="K91" s="22" t="str">
        <f>IFERROR(INDEX(Table3[Site Address], MATCH(DC_SW153[[#This Row],[Facility Name]], Table3[Site Name], 0)), "")</f>
        <v/>
      </c>
      <c r="L91" s="22" t="str">
        <f>IFERROR(INDEX(Table3[Site X Coordinate], MATCH(DC_SW153[[#This Row],[Facility Name]], Table3[Site Name], 0)),"")</f>
        <v/>
      </c>
      <c r="M91" s="22" t="str">
        <f>IFERROR(INDEX(Table3[Site Y Coordinate], MATCH(DC_SW153[[#This Row],[Facility Name]], Table3[Site Name], 0)),"")</f>
        <v/>
      </c>
      <c r="N91" s="22" t="str">
        <f>IFERROR(INDEX(Table3[Owner/Manager], MATCH(DC_SW153[[#This Row],[Facility Name]], Table3[Site Name], 0)),"")</f>
        <v/>
      </c>
      <c r="O91" s="22"/>
      <c r="P91" s="22"/>
      <c r="Q91" s="22"/>
      <c r="R91" s="22"/>
      <c r="S91" s="22"/>
      <c r="T91" s="29"/>
      <c r="U91" s="22"/>
      <c r="V91" s="77"/>
      <c r="W91" s="33"/>
      <c r="X91" s="22"/>
      <c r="Y91" s="83"/>
      <c r="Z91" s="83"/>
      <c r="AA91" s="83"/>
      <c r="AB91" s="83"/>
      <c r="AC91" s="22"/>
      <c r="AD91" s="22"/>
      <c r="AE91" s="22"/>
      <c r="AF91" s="22"/>
      <c r="AG91" s="22"/>
      <c r="AH91" s="22"/>
      <c r="AI91" s="22"/>
      <c r="AJ91" s="22"/>
      <c r="AK91" s="22"/>
      <c r="AL91" s="17"/>
      <c r="AM91" s="22"/>
      <c r="AN91" s="22"/>
      <c r="AO91" s="64"/>
      <c r="AP91" s="64"/>
      <c r="AQ91" s="64"/>
      <c r="AR91" s="64" t="str">
        <f>IF(ISBLANK(DC_SW153[[#This Row],[Urban Acres]]), "", DC_SW153[[#This Row],[Urban Acres]]-DC_SW153[[#This Row],[Impervious Acres]]-DC_SW153[[#This Row],[Natural Acres]])</f>
        <v/>
      </c>
      <c r="AS91" s="64"/>
      <c r="AT91" s="64"/>
      <c r="AU91" s="64" t="str">
        <f>IF(ISBLANK(DC_SW153[[#This Row],[Natural Acres]]), "", DC_SW153[[#This Row],[Natural Acres]]*43560)</f>
        <v/>
      </c>
      <c r="AV91" s="64" t="str">
        <f>IFERROR(IF(ISBLANK(DC_SW153[[#This Row],[Compacted Acres]]), "", DC_SW153[[#This Row],[Compacted Acres]]*43560),"")</f>
        <v/>
      </c>
      <c r="AW91" s="64" t="str">
        <f>IF(ISBLANK(DC_SW153[[#This Row],[Impervious Acres]]), "", DC_SW153[[#This Row],[Impervious Acres]]*43560)</f>
        <v/>
      </c>
      <c r="AX91" s="64" t="str">
        <f>IF(ISBLANK(DC_SW153[[#This Row],[Urban Acres]]), "", DC_SW153[[#This Row],[Urban Acres]]*43560)</f>
        <v/>
      </c>
      <c r="AY91" s="67"/>
      <c r="AZ91" s="33"/>
      <c r="BA91" s="19"/>
      <c r="BB91" s="19"/>
      <c r="BC91" s="19"/>
      <c r="BD91" s="19"/>
      <c r="BE91" s="19"/>
      <c r="BF91" s="19"/>
      <c r="BG91" s="19"/>
      <c r="BH91" s="18"/>
      <c r="BI91" s="18"/>
      <c r="BJ91" s="18"/>
      <c r="BK91" s="22"/>
      <c r="BL91" s="18"/>
      <c r="BM91" s="72"/>
      <c r="BN91" s="22"/>
      <c r="BO91" s="17"/>
      <c r="BP91" s="17"/>
      <c r="BQ91" s="15"/>
    </row>
    <row r="92" spans="3:69" x14ac:dyDescent="0.25">
      <c r="C92" s="15"/>
      <c r="D92" s="15"/>
      <c r="E92" s="15"/>
      <c r="F92" s="33"/>
      <c r="G92" s="42"/>
      <c r="H92" s="37"/>
      <c r="I92" s="22" t="str">
        <f>IFERROR(INDEX(Table3[Site ID], MATCH(DC_SW153[[#This Row],[Facility Name]], Table3[Site Name], 0)), "")</f>
        <v/>
      </c>
      <c r="J92" s="22"/>
      <c r="K92" s="22" t="str">
        <f>IFERROR(INDEX(Table3[Site Address], MATCH(DC_SW153[[#This Row],[Facility Name]], Table3[Site Name], 0)), "")</f>
        <v/>
      </c>
      <c r="L92" s="22" t="str">
        <f>IFERROR(INDEX(Table3[Site X Coordinate], MATCH(DC_SW153[[#This Row],[Facility Name]], Table3[Site Name], 0)),"")</f>
        <v/>
      </c>
      <c r="M92" s="22" t="str">
        <f>IFERROR(INDEX(Table3[Site Y Coordinate], MATCH(DC_SW153[[#This Row],[Facility Name]], Table3[Site Name], 0)),"")</f>
        <v/>
      </c>
      <c r="N92" s="22" t="str">
        <f>IFERROR(INDEX(Table3[Owner/Manager], MATCH(DC_SW153[[#This Row],[Facility Name]], Table3[Site Name], 0)),"")</f>
        <v/>
      </c>
      <c r="O92" s="22"/>
      <c r="P92" s="22"/>
      <c r="Q92" s="22"/>
      <c r="R92" s="22"/>
      <c r="S92" s="22"/>
      <c r="T92" s="29"/>
      <c r="U92" s="22"/>
      <c r="V92" s="77"/>
      <c r="W92" s="33"/>
      <c r="X92" s="22"/>
      <c r="Y92" s="83"/>
      <c r="Z92" s="83"/>
      <c r="AA92" s="83"/>
      <c r="AB92" s="83"/>
      <c r="AC92" s="22"/>
      <c r="AD92" s="22"/>
      <c r="AE92" s="22"/>
      <c r="AF92" s="22"/>
      <c r="AG92" s="22"/>
      <c r="AH92" s="22"/>
      <c r="AI92" s="22"/>
      <c r="AJ92" s="22"/>
      <c r="AK92" s="22"/>
      <c r="AL92" s="17"/>
      <c r="AM92" s="22"/>
      <c r="AN92" s="22"/>
      <c r="AO92" s="64"/>
      <c r="AP92" s="64"/>
      <c r="AQ92" s="64"/>
      <c r="AR92" s="64" t="str">
        <f>IF(ISBLANK(DC_SW153[[#This Row],[Urban Acres]]), "", DC_SW153[[#This Row],[Urban Acres]]-DC_SW153[[#This Row],[Impervious Acres]]-DC_SW153[[#This Row],[Natural Acres]])</f>
        <v/>
      </c>
      <c r="AS92" s="64"/>
      <c r="AT92" s="64"/>
      <c r="AU92" s="64" t="str">
        <f>IF(ISBLANK(DC_SW153[[#This Row],[Natural Acres]]), "", DC_SW153[[#This Row],[Natural Acres]]*43560)</f>
        <v/>
      </c>
      <c r="AV92" s="64" t="str">
        <f>IFERROR(IF(ISBLANK(DC_SW153[[#This Row],[Compacted Acres]]), "", DC_SW153[[#This Row],[Compacted Acres]]*43560),"")</f>
        <v/>
      </c>
      <c r="AW92" s="64" t="str">
        <f>IF(ISBLANK(DC_SW153[[#This Row],[Impervious Acres]]), "", DC_SW153[[#This Row],[Impervious Acres]]*43560)</f>
        <v/>
      </c>
      <c r="AX92" s="64" t="str">
        <f>IF(ISBLANK(DC_SW153[[#This Row],[Urban Acres]]), "", DC_SW153[[#This Row],[Urban Acres]]*43560)</f>
        <v/>
      </c>
      <c r="AY92" s="67"/>
      <c r="AZ92" s="33"/>
      <c r="BA92" s="19"/>
      <c r="BB92" s="19"/>
      <c r="BC92" s="19"/>
      <c r="BD92" s="19"/>
      <c r="BE92" s="19"/>
      <c r="BF92" s="19"/>
      <c r="BG92" s="19"/>
      <c r="BH92" s="18"/>
      <c r="BI92" s="18"/>
      <c r="BJ92" s="18"/>
      <c r="BK92" s="22"/>
      <c r="BL92" s="18"/>
      <c r="BM92" s="72"/>
      <c r="BN92" s="22"/>
      <c r="BO92" s="17"/>
      <c r="BP92" s="17"/>
      <c r="BQ92" s="15"/>
    </row>
    <row r="93" spans="3:69" x14ac:dyDescent="0.25">
      <c r="C93" s="15"/>
      <c r="D93" s="15"/>
      <c r="E93" s="15"/>
      <c r="F93" s="33"/>
      <c r="G93" s="42"/>
      <c r="H93" s="37"/>
      <c r="I93" s="22" t="str">
        <f>IFERROR(INDEX(Table3[Site ID], MATCH(DC_SW153[[#This Row],[Facility Name]], Table3[Site Name], 0)), "")</f>
        <v/>
      </c>
      <c r="J93" s="22"/>
      <c r="K93" s="22" t="str">
        <f>IFERROR(INDEX(Table3[Site Address], MATCH(DC_SW153[[#This Row],[Facility Name]], Table3[Site Name], 0)), "")</f>
        <v/>
      </c>
      <c r="L93" s="22" t="str">
        <f>IFERROR(INDEX(Table3[Site X Coordinate], MATCH(DC_SW153[[#This Row],[Facility Name]], Table3[Site Name], 0)),"")</f>
        <v/>
      </c>
      <c r="M93" s="22" t="str">
        <f>IFERROR(INDEX(Table3[Site Y Coordinate], MATCH(DC_SW153[[#This Row],[Facility Name]], Table3[Site Name], 0)),"")</f>
        <v/>
      </c>
      <c r="N93" s="22" t="str">
        <f>IFERROR(INDEX(Table3[Owner/Manager], MATCH(DC_SW153[[#This Row],[Facility Name]], Table3[Site Name], 0)),"")</f>
        <v/>
      </c>
      <c r="O93" s="22"/>
      <c r="P93" s="22"/>
      <c r="Q93" s="22"/>
      <c r="R93" s="22"/>
      <c r="S93" s="22"/>
      <c r="T93" s="29"/>
      <c r="U93" s="22"/>
      <c r="V93" s="77"/>
      <c r="W93" s="33"/>
      <c r="X93" s="22"/>
      <c r="Y93" s="83"/>
      <c r="Z93" s="83"/>
      <c r="AA93" s="83"/>
      <c r="AB93" s="83"/>
      <c r="AC93" s="22"/>
      <c r="AD93" s="22"/>
      <c r="AE93" s="22"/>
      <c r="AF93" s="22"/>
      <c r="AG93" s="22"/>
      <c r="AH93" s="22"/>
      <c r="AI93" s="22"/>
      <c r="AJ93" s="22"/>
      <c r="AK93" s="22"/>
      <c r="AL93" s="17"/>
      <c r="AM93" s="22"/>
      <c r="AN93" s="22"/>
      <c r="AO93" s="64"/>
      <c r="AP93" s="64"/>
      <c r="AQ93" s="64"/>
      <c r="AR93" s="64" t="str">
        <f>IF(ISBLANK(DC_SW153[[#This Row],[Urban Acres]]), "", DC_SW153[[#This Row],[Urban Acres]]-DC_SW153[[#This Row],[Impervious Acres]]-DC_SW153[[#This Row],[Natural Acres]])</f>
        <v/>
      </c>
      <c r="AS93" s="64"/>
      <c r="AT93" s="64"/>
      <c r="AU93" s="64" t="str">
        <f>IF(ISBLANK(DC_SW153[[#This Row],[Natural Acres]]), "", DC_SW153[[#This Row],[Natural Acres]]*43560)</f>
        <v/>
      </c>
      <c r="AV93" s="64" t="str">
        <f>IFERROR(IF(ISBLANK(DC_SW153[[#This Row],[Compacted Acres]]), "", DC_SW153[[#This Row],[Compacted Acres]]*43560),"")</f>
        <v/>
      </c>
      <c r="AW93" s="64" t="str">
        <f>IF(ISBLANK(DC_SW153[[#This Row],[Impervious Acres]]), "", DC_SW153[[#This Row],[Impervious Acres]]*43560)</f>
        <v/>
      </c>
      <c r="AX93" s="64" t="str">
        <f>IF(ISBLANK(DC_SW153[[#This Row],[Urban Acres]]), "", DC_SW153[[#This Row],[Urban Acres]]*43560)</f>
        <v/>
      </c>
      <c r="AY93" s="67"/>
      <c r="AZ93" s="33"/>
      <c r="BA93" s="19"/>
      <c r="BB93" s="19"/>
      <c r="BC93" s="19"/>
      <c r="BD93" s="19"/>
      <c r="BE93" s="19"/>
      <c r="BF93" s="19"/>
      <c r="BG93" s="19"/>
      <c r="BH93" s="18"/>
      <c r="BI93" s="18"/>
      <c r="BJ93" s="18"/>
      <c r="BK93" s="22"/>
      <c r="BL93" s="18"/>
      <c r="BM93" s="72"/>
      <c r="BN93" s="22"/>
      <c r="BO93" s="17"/>
      <c r="BP93" s="17"/>
      <c r="BQ93" s="15"/>
    </row>
    <row r="94" spans="3:69" x14ac:dyDescent="0.25">
      <c r="C94" s="15"/>
      <c r="D94" s="15"/>
      <c r="E94" s="15"/>
      <c r="F94" s="33"/>
      <c r="G94" s="42"/>
      <c r="H94" s="37"/>
      <c r="I94" s="22" t="str">
        <f>IFERROR(INDEX(Table3[Site ID], MATCH(DC_SW153[[#This Row],[Facility Name]], Table3[Site Name], 0)), "")</f>
        <v/>
      </c>
      <c r="J94" s="22"/>
      <c r="K94" s="22" t="str">
        <f>IFERROR(INDEX(Table3[Site Address], MATCH(DC_SW153[[#This Row],[Facility Name]], Table3[Site Name], 0)), "")</f>
        <v/>
      </c>
      <c r="L94" s="22" t="str">
        <f>IFERROR(INDEX(Table3[Site X Coordinate], MATCH(DC_SW153[[#This Row],[Facility Name]], Table3[Site Name], 0)),"")</f>
        <v/>
      </c>
      <c r="M94" s="22" t="str">
        <f>IFERROR(INDEX(Table3[Site Y Coordinate], MATCH(DC_SW153[[#This Row],[Facility Name]], Table3[Site Name], 0)),"")</f>
        <v/>
      </c>
      <c r="N94" s="22" t="str">
        <f>IFERROR(INDEX(Table3[Owner/Manager], MATCH(DC_SW153[[#This Row],[Facility Name]], Table3[Site Name], 0)),"")</f>
        <v/>
      </c>
      <c r="O94" s="22"/>
      <c r="P94" s="22"/>
      <c r="Q94" s="22"/>
      <c r="R94" s="22"/>
      <c r="S94" s="22"/>
      <c r="T94" s="29"/>
      <c r="U94" s="22"/>
      <c r="V94" s="77"/>
      <c r="W94" s="33"/>
      <c r="X94" s="22"/>
      <c r="Y94" s="83"/>
      <c r="Z94" s="83"/>
      <c r="AA94" s="83"/>
      <c r="AB94" s="83"/>
      <c r="AC94" s="22"/>
      <c r="AD94" s="22"/>
      <c r="AE94" s="22"/>
      <c r="AF94" s="22"/>
      <c r="AG94" s="22"/>
      <c r="AH94" s="22"/>
      <c r="AI94" s="22"/>
      <c r="AJ94" s="22"/>
      <c r="AK94" s="22"/>
      <c r="AL94" s="17"/>
      <c r="AM94" s="22"/>
      <c r="AN94" s="22"/>
      <c r="AO94" s="64"/>
      <c r="AP94" s="64"/>
      <c r="AQ94" s="64"/>
      <c r="AR94" s="64" t="str">
        <f>IF(ISBLANK(DC_SW153[[#This Row],[Urban Acres]]), "", DC_SW153[[#This Row],[Urban Acres]]-DC_SW153[[#This Row],[Impervious Acres]]-DC_SW153[[#This Row],[Natural Acres]])</f>
        <v/>
      </c>
      <c r="AS94" s="64"/>
      <c r="AT94" s="64"/>
      <c r="AU94" s="64" t="str">
        <f>IF(ISBLANK(DC_SW153[[#This Row],[Natural Acres]]), "", DC_SW153[[#This Row],[Natural Acres]]*43560)</f>
        <v/>
      </c>
      <c r="AV94" s="64" t="str">
        <f>IFERROR(IF(ISBLANK(DC_SW153[[#This Row],[Compacted Acres]]), "", DC_SW153[[#This Row],[Compacted Acres]]*43560),"")</f>
        <v/>
      </c>
      <c r="AW94" s="64" t="str">
        <f>IF(ISBLANK(DC_SW153[[#This Row],[Impervious Acres]]), "", DC_SW153[[#This Row],[Impervious Acres]]*43560)</f>
        <v/>
      </c>
      <c r="AX94" s="64" t="str">
        <f>IF(ISBLANK(DC_SW153[[#This Row],[Urban Acres]]), "", DC_SW153[[#This Row],[Urban Acres]]*43560)</f>
        <v/>
      </c>
      <c r="AY94" s="67"/>
      <c r="AZ94" s="33"/>
      <c r="BA94" s="19"/>
      <c r="BB94" s="19"/>
      <c r="BC94" s="19"/>
      <c r="BD94" s="19"/>
      <c r="BE94" s="19"/>
      <c r="BF94" s="19"/>
      <c r="BG94" s="19"/>
      <c r="BH94" s="18"/>
      <c r="BI94" s="18"/>
      <c r="BJ94" s="18"/>
      <c r="BK94" s="22"/>
      <c r="BL94" s="18"/>
      <c r="BM94" s="72"/>
      <c r="BN94" s="22"/>
      <c r="BO94" s="17"/>
      <c r="BP94" s="17"/>
      <c r="BQ94" s="15"/>
    </row>
    <row r="95" spans="3:69" x14ac:dyDescent="0.25">
      <c r="C95" s="15"/>
      <c r="D95" s="15"/>
      <c r="E95" s="15"/>
      <c r="F95" s="33"/>
      <c r="G95" s="42"/>
      <c r="H95" s="37"/>
      <c r="I95" s="22" t="str">
        <f>IFERROR(INDEX(Table3[Site ID], MATCH(DC_SW153[[#This Row],[Facility Name]], Table3[Site Name], 0)), "")</f>
        <v/>
      </c>
      <c r="J95" s="22"/>
      <c r="K95" s="22" t="str">
        <f>IFERROR(INDEX(Table3[Site Address], MATCH(DC_SW153[[#This Row],[Facility Name]], Table3[Site Name], 0)), "")</f>
        <v/>
      </c>
      <c r="L95" s="22" t="str">
        <f>IFERROR(INDEX(Table3[Site X Coordinate], MATCH(DC_SW153[[#This Row],[Facility Name]], Table3[Site Name], 0)),"")</f>
        <v/>
      </c>
      <c r="M95" s="22" t="str">
        <f>IFERROR(INDEX(Table3[Site Y Coordinate], MATCH(DC_SW153[[#This Row],[Facility Name]], Table3[Site Name], 0)),"")</f>
        <v/>
      </c>
      <c r="N95" s="22" t="str">
        <f>IFERROR(INDEX(Table3[Owner/Manager], MATCH(DC_SW153[[#This Row],[Facility Name]], Table3[Site Name], 0)),"")</f>
        <v/>
      </c>
      <c r="O95" s="22"/>
      <c r="P95" s="22"/>
      <c r="Q95" s="22"/>
      <c r="R95" s="22"/>
      <c r="S95" s="22"/>
      <c r="T95" s="29"/>
      <c r="U95" s="22"/>
      <c r="V95" s="77"/>
      <c r="W95" s="33"/>
      <c r="X95" s="22"/>
      <c r="Y95" s="83"/>
      <c r="Z95" s="83"/>
      <c r="AA95" s="83"/>
      <c r="AB95" s="83"/>
      <c r="AC95" s="22"/>
      <c r="AD95" s="22"/>
      <c r="AE95" s="22"/>
      <c r="AF95" s="22"/>
      <c r="AG95" s="22"/>
      <c r="AH95" s="22"/>
      <c r="AI95" s="22"/>
      <c r="AJ95" s="22"/>
      <c r="AK95" s="22"/>
      <c r="AL95" s="17"/>
      <c r="AM95" s="22"/>
      <c r="AN95" s="22"/>
      <c r="AO95" s="64"/>
      <c r="AP95" s="64"/>
      <c r="AQ95" s="64"/>
      <c r="AR95" s="64" t="str">
        <f>IF(ISBLANK(DC_SW153[[#This Row],[Urban Acres]]), "", DC_SW153[[#This Row],[Urban Acres]]-DC_SW153[[#This Row],[Impervious Acres]]-DC_SW153[[#This Row],[Natural Acres]])</f>
        <v/>
      </c>
      <c r="AS95" s="64"/>
      <c r="AT95" s="64"/>
      <c r="AU95" s="64" t="str">
        <f>IF(ISBLANK(DC_SW153[[#This Row],[Natural Acres]]), "", DC_SW153[[#This Row],[Natural Acres]]*43560)</f>
        <v/>
      </c>
      <c r="AV95" s="64" t="str">
        <f>IFERROR(IF(ISBLANK(DC_SW153[[#This Row],[Compacted Acres]]), "", DC_SW153[[#This Row],[Compacted Acres]]*43560),"")</f>
        <v/>
      </c>
      <c r="AW95" s="64" t="str">
        <f>IF(ISBLANK(DC_SW153[[#This Row],[Impervious Acres]]), "", DC_SW153[[#This Row],[Impervious Acres]]*43560)</f>
        <v/>
      </c>
      <c r="AX95" s="64" t="str">
        <f>IF(ISBLANK(DC_SW153[[#This Row],[Urban Acres]]), "", DC_SW153[[#This Row],[Urban Acres]]*43560)</f>
        <v/>
      </c>
      <c r="AY95" s="67"/>
      <c r="AZ95" s="33"/>
      <c r="BA95" s="19"/>
      <c r="BB95" s="19"/>
      <c r="BC95" s="19"/>
      <c r="BD95" s="19"/>
      <c r="BE95" s="19"/>
      <c r="BF95" s="19"/>
      <c r="BG95" s="19"/>
      <c r="BH95" s="18"/>
      <c r="BI95" s="18"/>
      <c r="BJ95" s="18"/>
      <c r="BK95" s="22"/>
      <c r="BL95" s="18"/>
      <c r="BM95" s="72"/>
      <c r="BN95" s="22"/>
      <c r="BO95" s="17"/>
      <c r="BP95" s="17"/>
      <c r="BQ95" s="15"/>
    </row>
    <row r="96" spans="3:69" x14ac:dyDescent="0.25">
      <c r="C96" s="15"/>
      <c r="D96" s="15"/>
      <c r="E96" s="15"/>
      <c r="F96" s="33"/>
      <c r="G96" s="42"/>
      <c r="H96" s="37"/>
      <c r="I96" s="22" t="str">
        <f>IFERROR(INDEX(Table3[Site ID], MATCH(DC_SW153[[#This Row],[Facility Name]], Table3[Site Name], 0)), "")</f>
        <v/>
      </c>
      <c r="J96" s="22"/>
      <c r="K96" s="22" t="str">
        <f>IFERROR(INDEX(Table3[Site Address], MATCH(DC_SW153[[#This Row],[Facility Name]], Table3[Site Name], 0)), "")</f>
        <v/>
      </c>
      <c r="L96" s="22" t="str">
        <f>IFERROR(INDEX(Table3[Site X Coordinate], MATCH(DC_SW153[[#This Row],[Facility Name]], Table3[Site Name], 0)),"")</f>
        <v/>
      </c>
      <c r="M96" s="22" t="str">
        <f>IFERROR(INDEX(Table3[Site Y Coordinate], MATCH(DC_SW153[[#This Row],[Facility Name]], Table3[Site Name], 0)),"")</f>
        <v/>
      </c>
      <c r="N96" s="22" t="str">
        <f>IFERROR(INDEX(Table3[Owner/Manager], MATCH(DC_SW153[[#This Row],[Facility Name]], Table3[Site Name], 0)),"")</f>
        <v/>
      </c>
      <c r="O96" s="22"/>
      <c r="P96" s="22"/>
      <c r="Q96" s="22"/>
      <c r="R96" s="22"/>
      <c r="S96" s="22"/>
      <c r="T96" s="29"/>
      <c r="U96" s="22"/>
      <c r="V96" s="77"/>
      <c r="W96" s="33"/>
      <c r="X96" s="22"/>
      <c r="Y96" s="83"/>
      <c r="Z96" s="83"/>
      <c r="AA96" s="83"/>
      <c r="AB96" s="83"/>
      <c r="AC96" s="22"/>
      <c r="AD96" s="22"/>
      <c r="AE96" s="22"/>
      <c r="AF96" s="22"/>
      <c r="AG96" s="22"/>
      <c r="AH96" s="22"/>
      <c r="AI96" s="22"/>
      <c r="AJ96" s="22"/>
      <c r="AK96" s="22"/>
      <c r="AL96" s="17"/>
      <c r="AM96" s="22"/>
      <c r="AN96" s="22"/>
      <c r="AO96" s="64"/>
      <c r="AP96" s="64"/>
      <c r="AQ96" s="64"/>
      <c r="AR96" s="64" t="str">
        <f>IF(ISBLANK(DC_SW153[[#This Row],[Urban Acres]]), "", DC_SW153[[#This Row],[Urban Acres]]-DC_SW153[[#This Row],[Impervious Acres]]-DC_SW153[[#This Row],[Natural Acres]])</f>
        <v/>
      </c>
      <c r="AS96" s="64"/>
      <c r="AT96" s="64"/>
      <c r="AU96" s="64" t="str">
        <f>IF(ISBLANK(DC_SW153[[#This Row],[Natural Acres]]), "", DC_SW153[[#This Row],[Natural Acres]]*43560)</f>
        <v/>
      </c>
      <c r="AV96" s="64" t="str">
        <f>IFERROR(IF(ISBLANK(DC_SW153[[#This Row],[Compacted Acres]]), "", DC_SW153[[#This Row],[Compacted Acres]]*43560),"")</f>
        <v/>
      </c>
      <c r="AW96" s="64" t="str">
        <f>IF(ISBLANK(DC_SW153[[#This Row],[Impervious Acres]]), "", DC_SW153[[#This Row],[Impervious Acres]]*43560)</f>
        <v/>
      </c>
      <c r="AX96" s="64" t="str">
        <f>IF(ISBLANK(DC_SW153[[#This Row],[Urban Acres]]), "", DC_SW153[[#This Row],[Urban Acres]]*43560)</f>
        <v/>
      </c>
      <c r="AY96" s="67"/>
      <c r="AZ96" s="33"/>
      <c r="BA96" s="19"/>
      <c r="BB96" s="19"/>
      <c r="BC96" s="19"/>
      <c r="BD96" s="19"/>
      <c r="BE96" s="19"/>
      <c r="BF96" s="19"/>
      <c r="BG96" s="19"/>
      <c r="BH96" s="18"/>
      <c r="BI96" s="18"/>
      <c r="BJ96" s="18"/>
      <c r="BK96" s="22"/>
      <c r="BL96" s="18"/>
      <c r="BM96" s="72"/>
      <c r="BN96" s="22"/>
      <c r="BO96" s="17"/>
      <c r="BP96" s="17"/>
      <c r="BQ96" s="15"/>
    </row>
    <row r="102" spans="30:30" x14ac:dyDescent="0.25">
      <c r="AD102" s="5" t="s">
        <v>355</v>
      </c>
    </row>
  </sheetData>
  <sheetProtection sheet="1" objects="1" scenarios="1"/>
  <protectedRanges>
    <protectedRange sqref="F2:H1048576 J2:J1048576 W2:AB1048576 AE2:AH1048576 AN2:AN1048576 AQ2:AQ1048576 AS2:AS1048576 AT2:AT1048576 AY2:AY1048576 BB2:BJ1048576 BM2:BM1048576 BQ2:BQ1048576 BQ1 BM1 BB1:BJ1 AY1 AT1 AS1 AQ1 AN1 AE1:AH1 W1:AB1 J1 F1:H1" name="PlannedProgress"/>
  </protectedRanges>
  <conditionalFormatting sqref="AC97:AE969">
    <cfRule type="expression" dxfId="58" priority="24">
      <formula>AND(#REF!=1, $AC97=#REF!)</formula>
    </cfRule>
  </conditionalFormatting>
  <conditionalFormatting sqref="A2:A1968">
    <cfRule type="containsText" dxfId="57" priority="19" operator="containsText" text="RED">
      <formula>NOT(ISERROR(SEARCH("RED",A2)))</formula>
    </cfRule>
    <cfRule type="containsText" dxfId="56" priority="20" operator="containsText" text="YELLOW">
      <formula>NOT(ISERROR(SEARCH("YELLOW",A2)))</formula>
    </cfRule>
    <cfRule type="containsText" dxfId="55" priority="21" operator="containsText" text="GREEN">
      <formula>NOT(ISERROR(SEARCH("GREEN",A2)))</formula>
    </cfRule>
  </conditionalFormatting>
  <conditionalFormatting sqref="B2:B96">
    <cfRule type="expression" dxfId="54" priority="16">
      <formula>$A2="GREEN"</formula>
    </cfRule>
    <cfRule type="expression" dxfId="53" priority="17">
      <formula>$A2="YELLOW"</formula>
    </cfRule>
    <cfRule type="expression" dxfId="52" priority="18">
      <formula>$A2="RED"</formula>
    </cfRule>
  </conditionalFormatting>
  <conditionalFormatting sqref="W2:AB96 AQ2:AT96 G2:N96">
    <cfRule type="expression" dxfId="51" priority="15">
      <formula>AND(NOT(ISBLANK($F2)), ISBLANK(G2))</formula>
    </cfRule>
  </conditionalFormatting>
  <conditionalFormatting sqref="AE2:AH96">
    <cfRule type="expression" dxfId="50" priority="14">
      <formula>AND(NOT(ISBLANK($F2)), AND(OR(ISBLANK($AE2), ISBLANK($AF2)), OR(ISBLANK($AG2), ISBLANK($AH2))))</formula>
    </cfRule>
  </conditionalFormatting>
  <conditionalFormatting sqref="BB2:BB96">
    <cfRule type="expression" dxfId="49" priority="10">
      <formula>AND(NOT(ISBLANK($F2)), AND(ISBLANK($BB2), $Z2 = "Impervious Surface Disconnection"))</formula>
    </cfRule>
  </conditionalFormatting>
  <conditionalFormatting sqref="BC2:BC96">
    <cfRule type="expression" dxfId="48" priority="9">
      <formula>AND(NOT(ISBLANK($F2)), AND(ISBLANK($BC2), $AA2 = "Enhanced"))</formula>
    </cfRule>
  </conditionalFormatting>
  <conditionalFormatting sqref="BD2:BD96">
    <cfRule type="expression" dxfId="47" priority="8">
      <formula>AND(NOT(ISBLANK($F2)), AND(ISBLANK($BD2), $BC2 = "Yes"))</formula>
    </cfRule>
  </conditionalFormatting>
  <conditionalFormatting sqref="BE2:BF96">
    <cfRule type="expression" dxfId="46" priority="7">
      <formula>AND(NOT(ISBLANK($F2)), AND(ISBLANK(BE2), $AA2 = "Proprietary practice"))</formula>
    </cfRule>
  </conditionalFormatting>
  <conditionalFormatting sqref="BG2:BG96">
    <cfRule type="expression" dxfId="45" priority="6">
      <formula>AND(NOT(ISBLANK($F2)), AND(ISBLANK($BG2), $AA2 = "Tree planting"))</formula>
    </cfRule>
  </conditionalFormatting>
  <conditionalFormatting sqref="BJ2:BJ96">
    <cfRule type="expression" dxfId="44" priority="4">
      <formula>AND(NOT(ISBLANK($F2)), AND(ISBLANK($BJ2), $BH2 = "Fail"))</formula>
    </cfRule>
  </conditionalFormatting>
  <conditionalFormatting sqref="W2:W96">
    <cfRule type="expression" dxfId="43" priority="1">
      <formula>AND(NOT(ISBLANK($W2)), OR(AND(LEFT($F2, 4) = "Plan", $W2&lt;_FYEnd), OR(AND($F2 = "Historical", $W2&gt;_FYStart), AND($F2 = "Progress", OR($W2 &lt;= _FYStart, $W2 &gt;_FYEnd)))))</formula>
    </cfRule>
  </conditionalFormatting>
  <dataValidations count="127">
    <dataValidation allowBlank="1" showInputMessage="1" showErrorMessage="1" prompt="Required if BMP Type is Tree Planting; enter the number of tree planted." sqref="BG1" xr:uid="{00000000-0002-0000-0100-000000000000}"/>
    <dataValidation allowBlank="1" showInputMessage="1" showErrorMessage="1" prompt="Required if BMP is a Proprietary Practice; enter a brief description of the proprietary practice." sqref="BF1" xr:uid="{00000000-0002-0000-0100-000002000000}"/>
    <dataValidation allowBlank="1" showInputMessage="1" showErrorMessage="1" prompt="Required if BMP is a Proprietary Practice; enter the name of proprietary practice." sqref="BE1" xr:uid="{00000000-0002-0000-0100-000004000000}"/>
    <dataValidation allowBlank="1" showInputMessage="1" showErrorMessage="1" prompt="Required if the Enhanced BMP does have an underdrain; enter the portion of the BMP volume that is below the underdrain. " sqref="BD1" xr:uid="{00000000-0002-0000-0100-000006000000}"/>
    <dataValidation allowBlank="1" showInputMessage="1" showErrorMessage="1" prompt="Required if the BMP Type is Impervious Surface Disconnection; enter receiving area (in acres) of the surface that was disconnected." sqref="BB1" xr:uid="{00000000-0002-0000-0100-000009000000}"/>
    <dataValidation allowBlank="1" showInputMessage="1" showErrorMessage="1" prompt="Converts the Urban Acres to square feet. " sqref="AX1" xr:uid="{00000000-0002-0000-0100-00000C000000}"/>
    <dataValidation allowBlank="1" showInputMessage="1" showErrorMessage="1" prompt="Converts the Impervious Acres to square feet. " sqref="AW1" xr:uid="{00000000-0002-0000-0100-00000E000000}"/>
    <dataValidation allowBlank="1" showInputMessage="1" showErrorMessage="1" prompt="Converts the Compacted Acres to square feet. " sqref="AV1" xr:uid="{00000000-0002-0000-0100-000010000000}"/>
    <dataValidation allowBlank="1" showInputMessage="1" showErrorMessage="1" prompt="Converts the Natural Acres to square feet. " sqref="AU1" xr:uid="{00000000-0002-0000-0100-000012000000}"/>
    <dataValidation allowBlank="1" showInputMessage="1" showErrorMessage="1" prompt="Enter the approximate Y Coordinate of the BMP (in Maryland State Plane meters). Either X &amp; Y Coordinates or Latitude &amp; Longitude are required. " sqref="AF1" xr:uid="{00000000-0002-0000-0100-000017000000}"/>
    <dataValidation allowBlank="1" showInputMessage="1" showErrorMessage="1" prompt="Enter the approximate X Coordinate of the BMP (in Maryland State Plane meters). Either X &amp; Y Coordinates or Latitude &amp; Longitude are required. " sqref="AE1" xr:uid="{00000000-0002-0000-0100-000019000000}"/>
    <dataValidation allowBlank="1" showInputMessage="1" showErrorMessage="1" prompt="Select the NEIEN Type for the BMP. Note, the Group must be selected prior to selected the NEIEN Type. " sqref="AB1" xr:uid="{00000000-0002-0000-0100-00001B000000}"/>
    <dataValidation allowBlank="1" showInputMessage="1" showErrorMessage="1" prompt="Select the Type for the BMP. Note, the Group must be selected prior to selecting the Type." sqref="AA1" xr:uid="{00000000-0002-0000-0100-00001C000000}"/>
    <dataValidation allowBlank="1" showInputMessage="1" showErrorMessage="1" prompt="Select the group for the BMP." sqref="Z1" xr:uid="{00000000-0002-0000-0100-000020000000}"/>
    <dataValidation allowBlank="1" showInputMessage="1" showErrorMessage="1" prompt="Automatically populated for the selected facility." sqref="I1 K1:N1" xr:uid="{00000000-0002-0000-0100-000026000000}"/>
    <dataValidation type="decimal" operator="greaterThan" allowBlank="1" showInputMessage="1" showErrorMessage="1" errorTitle="Invalid Entry" error="Enter an estimated cost greater than $0.00. " promptTitle="BMP Cost" prompt="Enter the cost to implement, or funding planned for the practice. Should not be blank or zero. " sqref="G97:G469 H2:H96" xr:uid="{00000000-0002-0000-0100-000028000000}">
      <formula1>0</formula1>
    </dataValidation>
    <dataValidation type="whole" allowBlank="1" showInputMessage="1" showErrorMessage="1" promptTitle="Year Funded" prompt="Enter the federal Fiscal Year that the BMP recieved funding, or the federal Fiscal Year for which funding is planned." sqref="F97:F469" xr:uid="{00000000-0002-0000-0100-000029000000}">
      <formula1>Val_YearMin</formula1>
      <formula2>Val_YearMax</formula2>
    </dataValidation>
    <dataValidation allowBlank="1" showInputMessage="1" showErrorMessage="1" prompt="Provides a brief explanation of the FY17 Crediting Status applicable to Historical BMPs only. Field is locked and cannot be changed. " sqref="B1" xr:uid="{00000000-0002-0000-0100-00002C000000}"/>
    <dataValidation allowBlank="1" showInputMessage="1" showErrorMessage="1" prompt="Indicates if the BMP received credit by the state and/or Bay Model. Field is locked and cannot be changed. _x000a_- Green: Full Credit_x000a_- Yellow: Partial Credit_x000a_- Red: No Credit" sqref="A1" xr:uid="{00000000-0002-0000-0100-00002E000000}"/>
    <dataValidation allowBlank="1" showInputMessage="1" showErrorMessage="1" prompt="Enter the Stormwater Plan Number if the BMP is associated with one for Regulatory or Non-Regulatory purposes. " sqref="BM1" xr:uid="{00000000-0002-0000-0100-000030000000}"/>
    <dataValidation allowBlank="1" showInputMessage="1" showErrorMessage="1" prompt="Enter any comments or questions about the practice for review. " sqref="BQ1" xr:uid="{00000000-0002-0000-0100-000032000000}"/>
    <dataValidation allowBlank="1" showInputMessage="1" showErrorMessage="1" prompt="Type of BMP structure (Use MDE BMP Names). See Reference Sheet, cell A22 for more information. " sqref="AD1" xr:uid="{00000000-0002-0000-0100-000033000000}"/>
    <dataValidation allowBlank="1" showInputMessage="1" showErrorMessage="1" prompt="Date the BMP was re-inspected, if necessary. " sqref="BL1" xr:uid="{00000000-0002-0000-0100-000034000000}"/>
    <dataValidation allowBlank="1" showInputMessage="1" showErrorMessage="1" prompt="Status of re-inspection, if required." sqref="BK1" xr:uid="{00000000-0002-0000-0100-000035000000}"/>
    <dataValidation allowBlank="1" showInputMessage="1" showErrorMessage="1" prompt="Required if Inspection Status is FAIL,' enter the date the BMP was last maintained." sqref="BJ1" xr:uid="{00000000-0002-0000-0100-000036000000}"/>
    <dataValidation allowBlank="1" showInputMessage="1" showErrorMessage="1" prompt="Date the BMP was last inspected." sqref="BI1" xr:uid="{00000000-0002-0000-0100-000037000000}"/>
    <dataValidation allowBlank="1" showInputMessage="1" showErrorMessage="1" prompt="Status of the most recent inspection of the BMP. " sqref="BH1" xr:uid="{00000000-0002-0000-0100-000038000000}"/>
    <dataValidation allowBlank="1" showInputMessage="1" showErrorMessage="1" prompt="Date BMP Initially entered into database. For New BMPs, use 08/01/2017. " sqref="AZ1" xr:uid="{00000000-0002-0000-0100-000039000000}"/>
    <dataValidation allowBlank="1" showInputMessage="1" showErrorMessage="1" prompt="Construction completion date. " sqref="W1" xr:uid="{00000000-0002-0000-0100-00003A000000}"/>
    <dataValidation allowBlank="1" showInputMessage="1" showErrorMessage="1" prompt="The amount of rainfall in inches this practice is designed to capture (needed for water quality performance standards only)." sqref="AY1" xr:uid="{00000000-0002-0000-0100-00003B000000}"/>
    <dataValidation allowBlank="1" showInputMessage="1" showErrorMessage="1" prompt="Total Urban Acres treated by the practice (includes pervious and impervious acres). " sqref="AT1" xr:uid="{00000000-0002-0000-0100-00003C000000}"/>
    <dataValidation allowBlank="1" showInputMessage="1" showErrorMessage="1" prompt="Impervious acres treated by the practice. " sqref="AS1" xr:uid="{00000000-0002-0000-0100-00003D000000}"/>
    <dataValidation allowBlank="1" showInputMessage="1" showErrorMessage="1" prompt="Linear feet for stream restoration and shoreline projects. " sqref="AO1" xr:uid="{00000000-0002-0000-0100-00003E000000}"/>
    <dataValidation allowBlank="1" showInputMessage="1" showErrorMessage="1" prompt="Pounds of trash collected, if applicable.  " sqref="AP1" xr:uid="{00000000-0002-0000-0100-000040000000}"/>
    <dataValidation allowBlank="1" showInputMessage="1" showErrorMessage="1" prompt="Indicate if new BMP is a conversion or retrofit of previous BMP" sqref="AN1" xr:uid="{00000000-0002-0000-0100-000041000000}"/>
    <dataValidation allowBlank="1" showInputMessage="1" showErrorMessage="1" prompt="New development (NEWD), redevelopment (REDE), New restoration project (NRP) or restoration of existing facility (REF). See Reference Sheet , cell A83. " sqref="AM1" xr:uid="{00000000-0002-0000-0100-000042000000}"/>
    <dataValidation allowBlank="1" showInputMessage="1" showErrorMessage="1" prompt="Indicate whether the BMP is located on- or off-site. " sqref="AL1" xr:uid="{00000000-0002-0000-0100-000043000000}"/>
    <dataValidation allowBlank="1" showInputMessage="1" showErrorMessage="1" prompt="5-digit Zip that the BMP is located in. " sqref="AK1" xr:uid="{00000000-0002-0000-0100-000044000000}"/>
    <dataValidation allowBlank="1" showInputMessage="1" showErrorMessage="1" prompt="City that the BMP is located in. " sqref="AJ1" xr:uid="{00000000-0002-0000-0100-000045000000}"/>
    <dataValidation allowBlank="1" showInputMessage="1" showErrorMessage="1" prompt="Approximate street address where the BMP is located. " sqref="AI1" xr:uid="{00000000-0002-0000-0100-000046000000}"/>
    <dataValidation allowBlank="1" showInputMessage="1" showErrorMessage="1" prompt="Enter the approximate longitude of the BMP to at least 4 decimal places. Either X &amp; Y Coordinates or Latitude &amp; Longitude are required. " sqref="AH1" xr:uid="{00000000-0002-0000-0100-000047000000}"/>
    <dataValidation allowBlank="1" showInputMessage="1" showErrorMessage="1" prompt="Enter the approximate latitude of the BMP to at least 4 decimal places. Either X &amp; Y Coordinates or Latitude &amp; Longitude are required. " sqref="AG1" xr:uid="{00000000-0002-0000-0100-000048000000}"/>
    <dataValidation allowBlank="1" showInputMessage="1" showErrorMessage="1" prompt="BMP Structure Type (BMP, Non-structural BMP, ESD Practice or Water Quality Improvement Project). Information is provided for reference and cannot be modified. " sqref="AC1" xr:uid="{00000000-0002-0000-0100-000049000000}"/>
    <dataValidation allowBlank="1" showInputMessage="1" showErrorMessage="1" prompt="Common name for the structure. " sqref="Y1" xr:uid="{00000000-0002-0000-0100-00004A000000}"/>
    <dataValidation allowBlank="1" showInputMessage="1" showErrorMessage="1" prompt="Installation-specific identifier for the structure. Note, Structure ID can be the same as BMP ID. " sqref="X1" xr:uid="{00000000-0002-0000-0100-00004B000000}"/>
    <dataValidation allowBlank="1" showInputMessage="1" showErrorMessage="1" prompt="Automatically assigned number for BMP Tracking." sqref="V1" xr:uid="{00000000-0002-0000-0100-00004C000000}"/>
    <dataValidation allowBlank="1" showInputMessage="1" showErrorMessage="1" prompt="A valid email where the contact person can be reached. " sqref="U1" xr:uid="{00000000-0002-0000-0100-00004D000000}"/>
    <dataValidation allowBlank="1" showInputMessage="1" showErrorMessage="1" prompt="Phone number where contact person can be reached. Only provide numbers; no hyphens, parenthesis, spaces, or periods. " sqref="T1" xr:uid="{00000000-0002-0000-0100-00004E000000}"/>
    <dataValidation allowBlank="1" showInputMessage="1" showErrorMessage="1" prompt="Zip for Contact Person's Address." sqref="S1" xr:uid="{00000000-0002-0000-0100-00004F000000}"/>
    <dataValidation allowBlank="1" showInputMessage="1" showErrorMessage="1" prompt="City for Contact person's address." sqref="R1" xr:uid="{00000000-0002-0000-0100-000050000000}"/>
    <dataValidation allowBlank="1" showInputMessage="1" showErrorMessage="1" prompt="Address for contact person or installation. " sqref="Q1" xr:uid="{00000000-0002-0000-0100-000051000000}"/>
    <dataValidation allowBlank="1" showInputMessage="1" showErrorMessage="1" prompt="Job title for contact person. " sqref="P1" xr:uid="{00000000-0002-0000-0100-000052000000}"/>
    <dataValidation allowBlank="1" showInputMessage="1" showErrorMessage="1" prompt="Contact person for discussing the practice. " sqref="O1" xr:uid="{00000000-0002-0000-0100-000053000000}"/>
    <dataValidation allowBlank="1" showInputMessage="1" showErrorMessage="1" prompt="Installation where BMPs are located. " sqref="J1" xr:uid="{00000000-0002-0000-0100-000054000000}"/>
    <dataValidation allowBlank="1" showInputMessage="1" showErrorMessage="1" prompt="Enter the cost to implement, or funding planned for the practice. Should not be blank or zero. " sqref="H1" xr:uid="{00000000-0002-0000-0100-000055000000}"/>
    <dataValidation allowBlank="1" showInputMessage="1" showErrorMessage="1" prompt="- Historical= Prior to 7/1/17._x000a_- Progress= 7/1/17-6/30/18._x000a_- Planned 2019= 7/1/18 - 6/30/19. _x000a_- Planned 2020-2025= SY20 to SY25._x000a_- Removed= Cancelled." sqref="F1" xr:uid="{00000000-0002-0000-0100-000056000000}"/>
    <dataValidation allowBlank="1" showInputMessage="1" showErrorMessage="1" prompt="Enter the federal Fiscal Year that the BMP recieved funding, or the federal Fiscal Year for which funding is planned." sqref="G1" xr:uid="{00000000-0002-0000-0100-000057000000}"/>
    <dataValidation type="list" allowBlank="1" showInputMessage="1" showErrorMessage="1" errorTitle="Invalid Entry" error="Please select from the list of values provided. " sqref="BO8:BO96" xr:uid="{00000000-0002-0000-0100-000077000000}">
      <formula1>DC_PrevSub</formula1>
    </dataValidation>
    <dataValidation type="decimal" operator="greaterThanOrEqual" allowBlank="1" showInputMessage="1" showErrorMessage="1" errorTitle="Invalid Value" error="Please enter a numerical value greater than or equal to 0. If unknown, please leave blank." sqref="BN8:BN96" xr:uid="{00000000-0002-0000-0100-000078000000}">
      <formula1>0</formula1>
    </dataValidation>
    <dataValidation allowBlank="1" showInputMessage="1" showErrorMessage="1" prompt="Enter the amount of undisturbed area such as forest, meadow, or pasture that is treated by the BMP, in acres." sqref="AQ1" xr:uid="{00000000-0002-0000-0100-00007B000000}"/>
    <dataValidation allowBlank="1" showInputMessage="1" showErrorMessage="1" prompt="Calculated as the the difference between Urban acres and the combination of Impervious and Natural Acres. " sqref="AR1" xr:uid="{00000000-0002-0000-0100-00007C000000}"/>
    <dataValidation allowBlank="1" showInputMessage="1" showErrorMessage="1" prompt="Automatically calculated based on Reporting Date." sqref="BA1" xr:uid="{00000000-0002-0000-0100-00007D000000}"/>
    <dataValidation allowBlank="1" showInputMessage="1" showErrorMessage="1" prompt="Required if the BMP is an Enhanced Bioretention or Permeable Pavement; indicate if it has an underdrain. Leave blank for all other practices. " sqref="BC1" xr:uid="{00000000-0002-0000-0100-00007E000000}"/>
    <dataValidation type="decimal" operator="greaterThanOrEqual" allowBlank="1" showInputMessage="1" showErrorMessage="1" errorTitle="Invalid Entry" error="Enter a numerical value greater than or equal to zero." promptTitle="Number of Trees" prompt="Required if BMP Type is Tree Planting; enter the number of tree planted." sqref="BG2:BG96" xr:uid="{00000000-0002-0000-0100-000001000000}">
      <formula1>0</formula1>
    </dataValidation>
    <dataValidation operator="lessThan" allowBlank="1" showInputMessage="1" errorTitle="Invalid Year" error="Please enter a valid numerical year. " promptTitle="Describe Proprietary Practice" prompt="Required if BMP is a Proprietary Practice; enter a brief description of the proprietary practice." sqref="BF2:BF96" xr:uid="{00000000-0002-0000-0100-000003000000}"/>
    <dataValidation operator="lessThan" allowBlank="1" showInputMessage="1" errorTitle="Invalid Year" error="Please enter a valid numerical year. " promptTitle="Name of Proprietary Practice" prompt="Required if BMP is a Proprietary Practice; enter the name of proprietary practice." sqref="BE2:BE96" xr:uid="{00000000-0002-0000-0100-000005000000}"/>
    <dataValidation type="decimal" operator="greaterThanOrEqual" allowBlank="1" showInputMessage="1" showErrorMessage="1" errorTitle="Invalid Entry" error="Enter a numerical value greater than or equal to zero." promptTitle="Infiltration Sump Storage Volume" prompt="Required if the Enhanced BMP does have an underdrain; enter the portion of the BMP volume that is below the underdrain. " sqref="BD2:BD96" xr:uid="{00000000-0002-0000-0100-000007000000}">
      <formula1>0</formula1>
    </dataValidation>
    <dataValidation type="list" operator="lessThan" allowBlank="1" showInputMessage="1" showErrorMessage="1" errorTitle="Invalid Selection" error="Please select from the list of values provided." promptTitle="Underdrain" prompt="Required if the BMP is an Enhanced Bioretention or Permeable Pavement; indicate if it has an underdrain. Leave blank for all other practices. " sqref="BC2:BC96" xr:uid="{00000000-0002-0000-0100-000008000000}">
      <formula1>DC_Underdrain</formula1>
    </dataValidation>
    <dataValidation type="decimal" operator="greaterThanOrEqual" allowBlank="1" showInputMessage="1" showErrorMessage="1" errorTitle="Invalid Entry" error="Enter a numerical value greater than or equal to zero." prompt="Required if the BMP Type is Impervious Surface Disconnection; enter receiving area (in acres) of the surface that was disconnected." sqref="BB2:BB96" xr:uid="{00000000-0002-0000-0100-00000A000000}">
      <formula1>0</formula1>
    </dataValidation>
    <dataValidation operator="lessThan" allowBlank="1" showInputMessage="1" errorTitle="Invalid Year" error="Please enter a valid numerical year. " promptTitle="Reporting Year" prompt="Automatically calculated based on Reporting Date." sqref="BA2:BA96" xr:uid="{00000000-0002-0000-0100-00000B000000}"/>
    <dataValidation allowBlank="1" showInputMessage="1" showErrorMessage="1" promptTitle="Urban Area" prompt="Converts the Urban Acres to square feet. " sqref="AX2:AX96" xr:uid="{00000000-0002-0000-0100-00000D000000}"/>
    <dataValidation allowBlank="1" showInputMessage="1" showErrorMessage="1" promptTitle="Impervious Area" prompt="Converts the Impervious Acres to square feet. " sqref="AW2:AW96" xr:uid="{00000000-0002-0000-0100-00000F000000}"/>
    <dataValidation allowBlank="1" showInputMessage="1" showErrorMessage="1" promptTitle="Compacted Area" prompt="Converts the Compacted Acres to square feet. " sqref="AV2:AV96" xr:uid="{00000000-0002-0000-0100-000011000000}"/>
    <dataValidation allowBlank="1" showInputMessage="1" showErrorMessage="1" promptTitle="Natural Area" prompt="Converts the Natural Acres to square feet. " sqref="AU2:AU96" xr:uid="{00000000-0002-0000-0100-000013000000}"/>
    <dataValidation allowBlank="1" showInputMessage="1" showErrorMessage="1" promptTitle="Compacted Acres" prompt="Calculated as the the difference between Urban acres and the combination of Impervious and Natural Acres. " sqref="AR2:AR96" xr:uid="{00000000-0002-0000-0100-000014000000}"/>
    <dataValidation type="decimal" operator="greaterThanOrEqual" allowBlank="1" showInputMessage="1" showErrorMessage="1" errorTitle="Invalid Entry" error="Enter a numerical value greater than or equal to zero." promptTitle="Natural Acres" prompt="Enter the amount of undisturbed area such as forest, meadow, or pasture that is treated by the BMP, in acres." sqref="AQ2:AQ96" xr:uid="{00000000-0002-0000-0100-000015000000}">
      <formula1>0</formula1>
    </dataValidation>
    <dataValidation allowBlank="1" showInputMessage="1" showErrorMessage="1" errorTitle="Invalid Type" error="Please select from the provided list of BMP Codes. The list of codes and their definitions can be found in the instructions sheet. " promptTitle="BMP Type" prompt="Type of BMP structure (Use MDE BMP Names) prior to conversion to Phase 6 templates. Information is provided for reference and cannot be modified. " sqref="AD2:AD96" xr:uid="{00000000-0002-0000-0100-000016000000}"/>
    <dataValidation type="decimal" operator="greaterThan" allowBlank="1" showInputMessage="1" showErrorMessage="1" errorTitle="Invalid Entry" error="Enter a decimal number greater than 0." promptTitle="BMP Y Coordinate" prompt="Enter the approximate Y Coordinate of the BMP (in Maryland State Plane meters). Either X &amp; Y Coordinates or Latitude &amp; Longitude are required. " sqref="AF2:AF96" xr:uid="{00000000-0002-0000-0100-000018000000}">
      <formula1>0</formula1>
    </dataValidation>
    <dataValidation type="decimal" operator="greaterThan" allowBlank="1" showInputMessage="1" showErrorMessage="1" errorTitle="Invalid Entry" error="Enter a decimal number greater than 0." promptTitle="BMP X Coordinate" prompt="Enter the approximate X Coordinate of the BMP (in Maryland State Plane meters). Either X &amp; Y Coordinates or Latitude &amp; Longitude are required. " sqref="AE2:AE96" xr:uid="{00000000-0002-0000-0100-00001A000000}">
      <formula1>0</formula1>
    </dataValidation>
    <dataValidation type="list" allowBlank="1" showInputMessage="1" showErrorMessage="1" errorTitle="Invalid Selection" error="Select from the list of values provided." promptTitle="BMP Type" prompt="Select the Type for the BMP. Note, the Group must be selected prior to selecting the Type." sqref="AA2:AA96" xr:uid="{00000000-0002-0000-0100-00001D000000}">
      <formula1>DC_BMPType</formula1>
    </dataValidation>
    <dataValidation type="list" allowBlank="1" showInputMessage="1" showErrorMessage="1" errorTitle="Invalid Selection" error="Select from the list of values provided." promptTitle="BMP Group" prompt="Select the group for the BMP." sqref="Z2:Z96" xr:uid="{00000000-0002-0000-0100-00001E000000}">
      <formula1>DC_BMPGroup</formula1>
    </dataValidation>
    <dataValidation type="list" allowBlank="1" showInputMessage="1" showErrorMessage="1" errorTitle="Invalid Selection" error="Select from the list of values provided." promptTitle="NEIEN BMP Type" prompt="Select the NEIEN Type for the BMP. Note, the Group must be selected prior to selected the NEIEN Type. " sqref="AB2:AB96" xr:uid="{00000000-0002-0000-0100-00001F000000}">
      <formula1>DC_NEIENBMPType</formula1>
    </dataValidation>
    <dataValidation allowBlank="1" showInputMessage="1" showErrorMessage="1" promptTitle="BMP Number" prompt="Automatically assigned number for BMP Tracking." sqref="V2:V96" xr:uid="{00000000-0002-0000-0100-000021000000}"/>
    <dataValidation allowBlank="1" showInputMessage="1" showErrorMessage="1" promptTitle="Owner/Manager" prompt="Automatically populated for the selected facility." sqref="N2:N96" xr:uid="{00000000-0002-0000-0100-000022000000}"/>
    <dataValidation allowBlank="1" showInputMessage="1" showErrorMessage="1" promptTitle="Site Y Coordinate" prompt="Automatically populated for the selected facility." sqref="M2:M96" xr:uid="{00000000-0002-0000-0100-000023000000}"/>
    <dataValidation allowBlank="1" showInputMessage="1" showErrorMessage="1" promptTitle="Site X Coordinate" prompt="Automatically populated for the selected facility." sqref="L2:L96" xr:uid="{00000000-0002-0000-0100-000024000000}"/>
    <dataValidation allowBlank="1" showInputMessage="1" showErrorMessage="1" promptTitle="Site Address" prompt="Automatically populated for the selected facility." sqref="K2:K96" xr:uid="{00000000-0002-0000-0100-000025000000}"/>
    <dataValidation allowBlank="1" showInputMessage="1" showErrorMessage="1" promptTitle="SiteID" prompt="Automatically populated for the selected facility." sqref="I2:I96" xr:uid="{00000000-0002-0000-0100-000027000000}"/>
    <dataValidation allowBlank="1" showInputMessage="1" showErrorMessage="1" promptTitle="Structure Name" prompt="Common name for the structure. " sqref="Y2:Y96" xr:uid="{00000000-0002-0000-0100-00002A000000}"/>
    <dataValidation allowBlank="1" showInputMessage="1" showErrorMessage="1" errorTitle="Invalid Selection" error="Field is locked and cannot be changed." promptTitle="Explanation" prompt="Provides a brief explanation of the FY17 Crediting Status applicable to Historical BMPs only.  Field is locked and cannot be changed. " sqref="B2:B96" xr:uid="{00000000-0002-0000-0100-00002B000000}"/>
    <dataValidation allowBlank="1" showInputMessage="1" showErrorMessage="1" errorTitle="Invalid Selection" error="Field is locked and cannot be changed." promptTitle="FY17 Status" prompt="Indicates if the BMP received credit by the state and/or Bay Model. Field is locked and cannot be changed. _x000a_- Green: Full Credit_x000a_- Yellow: Partial Credit_x000a_- Red: No Credit" sqref="A2:A96" xr:uid="{00000000-0002-0000-0100-00002D000000}"/>
    <dataValidation type="decimal" allowBlank="1" showInputMessage="1" showErrorMessage="1" errorTitle="Invalid Entry" error="Enter a valid decimal Latitude within the Chesapeake Bay Watershed." promptTitle="Latitude" prompt="Enter the approximate latitude of the BMP to at least 4 decimal places. Either X &amp; Y Coordinates or Latitude &amp; Longitude are required. " sqref="AG2:AG96" xr:uid="{00000000-0002-0000-0100-00002F000000}">
      <formula1>Val_LatMin</formula1>
      <formula2>Val_LatMax</formula2>
    </dataValidation>
    <dataValidation allowBlank="1" showInputMessage="1" showErrorMessage="1" promptTitle="Stormwater Plan No" prompt="Enter the Stormwater Plan Number if the BMP is associated with one for Regulatory or Non-Regulatory purposes. " sqref="BM2:BM96" xr:uid="{00000000-0002-0000-0100-000031000000}"/>
    <dataValidation type="decimal" operator="greaterThanOrEqual" allowBlank="1" showInputMessage="1" showErrorMessage="1" errorTitle="Invalid Entry" error="Enter a number greater than or equal to zero. " promptTitle="Linear Feet" prompt="Linear feet for stream restoration and shoreline projects. " sqref="AO2:AO96" xr:uid="{00000000-0002-0000-0100-00003F000000}">
      <formula1>0</formula1>
    </dataValidation>
    <dataValidation allowBlank="1" showInputMessage="1" showErrorMessage="1" promptTitle="Comments" prompt="Enter any comments or questions about the practice for review. " sqref="BQ2:BQ96" xr:uid="{00000000-0002-0000-0100-000058000000}"/>
    <dataValidation type="list" allowBlank="1" showInputMessage="1" showErrorMessage="1" promptTitle="Re-inspection Status" prompt="Status of re-inspection, if required." sqref="BK2:BK96" xr:uid="{00000000-0002-0000-0100-000059000000}">
      <formula1>DC_ReInsStatus</formula1>
    </dataValidation>
    <dataValidation type="date" allowBlank="1" showInputMessage="1" showErrorMessage="1" errorTitle="Invalid Date" error="Please enter a valid date in MM/DD/YYYY format. If only the year is known, use 01/01/YYYY. " promptTitle="Maintenance Date" prompt="Required if Inspection Status is FAIL,' enter the date the BMP was last maintained." sqref="BJ2:BJ96" xr:uid="{00000000-0002-0000-0100-00005A000000}">
      <formula1>Val_DateMin</formula1>
      <formula2>Val_DateMax</formula2>
    </dataValidation>
    <dataValidation type="date" allowBlank="1" showInputMessage="1" showErrorMessage="1" errorTitle="Invalid Date" error="Please enter a valid date in MM/DD/YYYY format. If only the year is known, use 01/01/YYYY. " promptTitle="Inspection Date" prompt="Date the BMP was last inspected." sqref="BI2:BI96" xr:uid="{00000000-0002-0000-0100-00005B000000}">
      <formula1>Val_DateMin</formula1>
      <formula2>Val_DateMax</formula2>
    </dataValidation>
    <dataValidation type="list" allowBlank="1" showInputMessage="1" showErrorMessage="1" promptTitle=" BMP Inspection Status" prompt="Status of the most recent inspection of the BMP. " sqref="BH2:BH96" xr:uid="{00000000-0002-0000-0100-00005C000000}">
      <formula1>DC_InspStatus</formula1>
    </dataValidation>
    <dataValidation type="date" allowBlank="1" showInputMessage="1" showErrorMessage="1" errorTitle="Invalid Date" error="Please enter a valid date in MM/DD/YYYY format. If only the year is known, use 01/01/YYYY. " promptTitle="Reporting Date" prompt="Date BMP Initially entered into database. For New BMPs, use 08/01/2017. " sqref="AZ2:AZ96" xr:uid="{00000000-0002-0000-0100-00005D000000}">
      <formula1>Val_DateMin</formula1>
      <formula2>Val_DateMax</formula2>
    </dataValidation>
    <dataValidation type="date" allowBlank="1" showInputMessage="1" showErrorMessage="1" errorTitle="Invalid Date" error="Please enter a valid date in MM/DD/YYYY format. If only the year is known, use 01/01/YYYY. " promptTitle="Built Date" prompt="Construction completion date. " sqref="W2:W96" xr:uid="{00000000-0002-0000-0100-00005E000000}">
      <formula1>Val_DateMin</formula1>
      <formula2>Val_DateMax</formula2>
    </dataValidation>
    <dataValidation type="decimal" operator="greaterThanOrEqual" allowBlank="1" showInputMessage="1" showErrorMessage="1" promptTitle="Design Rainfall" prompt="The amount of rainfall in inches this practice is designed to capture (needed for water quality performance standards only)." sqref="AY2:AY96" xr:uid="{00000000-0002-0000-0100-00005F000000}">
      <formula1>0</formula1>
    </dataValidation>
    <dataValidation type="decimal" operator="greaterThanOrEqual" allowBlank="1" showInputMessage="1" showErrorMessage="1" errorTitle="Invalid Entry" error="Enter a value greater than or equal to zero. " promptTitle="Urban Acres" prompt="Total Urban Acres treated by the practice (includes pervious and impervious acres). " sqref="AT2:AT96" xr:uid="{00000000-0002-0000-0100-000060000000}">
      <formula1>0</formula1>
    </dataValidation>
    <dataValidation type="decimal" operator="greaterThanOrEqual" allowBlank="1" showInputMessage="1" showErrorMessage="1" errorTitle="Invalid Entry" error="Enter a value greater than or equal to zero. " promptTitle="Impervious Acres" prompt="Impervious acres treated by the practice. " sqref="AS2:AS96" xr:uid="{00000000-0002-0000-0100-000061000000}">
      <formula1>0</formula1>
    </dataValidation>
    <dataValidation type="decimal" operator="greaterThanOrEqual" allowBlank="1" showInputMessage="1" showErrorMessage="1" errorTitle="Invalid Entry" error="Enter a number greater than or equal to zero. " promptTitle="Pounds Collected" prompt="Pounds of trash collected, if applicable.  " sqref="AP2:AP96" xr:uid="{00000000-0002-0000-0100-000062000000}">
      <formula1>0</formula1>
    </dataValidation>
    <dataValidation allowBlank="1" showInputMessage="1" showErrorMessage="1" promptTitle="City" prompt="City that the BMP is located in. " sqref="AJ2:AJ96" xr:uid="{00000000-0002-0000-0100-000063000000}"/>
    <dataValidation allowBlank="1" showInputMessage="1" showErrorMessage="1" promptTitle="BMP Address" prompt="Approximate street address where the BMP is located. " sqref="AI2:AI96" xr:uid="{00000000-0002-0000-0100-000064000000}"/>
    <dataValidation type="decimal" allowBlank="1" showInputMessage="1" showErrorMessage="1" errorTitle="Invalid Entry" error="Enter a valid decimal Longitude within the Chesapeake Bay Watershed." promptTitle="Longitude" prompt="Enter the approximate longitude of the BMP to at least 4 decimal places. Either X &amp; Y Coordinates or Latitude &amp; Longitude are required. " sqref="AH2:AH96" xr:uid="{00000000-0002-0000-0100-000065000000}">
      <formula1>Val_LongMin</formula1>
      <formula2>Val_LongMax</formula2>
    </dataValidation>
    <dataValidation allowBlank="1" showInputMessage="1" showErrorMessage="1" promptTitle="Structure ID" prompt="Installation-specific identifier for the structure. Note, Structure ID can be the same as BMP ID. " sqref="X2:X96" xr:uid="{00000000-0002-0000-0100-000066000000}"/>
    <dataValidation allowBlank="1" showInputMessage="1" showErrorMessage="1" promptTitle="Contact Email" prompt="A valid email where the contact person can be reached. " sqref="U2:U96" xr:uid="{00000000-0002-0000-0100-000067000000}"/>
    <dataValidation type="whole" allowBlank="1" showInputMessage="1" showErrorMessage="1" errorTitle="Invalid Zip" error="Please enter a 5-digit zip code. " promptTitle="Zip" prompt="Zip for contact person's Address." sqref="S2:S96" xr:uid="{00000000-0002-0000-0100-000068000000}">
      <formula1>Val_ZipMin</formula1>
      <formula2>Val_ZipMax</formula2>
    </dataValidation>
    <dataValidation allowBlank="1" showInputMessage="1" showErrorMessage="1" promptTitle="City" prompt="City for contact person's address." sqref="R2:R96" xr:uid="{00000000-0002-0000-0100-000069000000}"/>
    <dataValidation allowBlank="1" showInputMessage="1" showErrorMessage="1" promptTitle="Contact Address" prompt="Address for contact person or installation. " sqref="Q2:Q96" xr:uid="{00000000-0002-0000-0100-00006A000000}"/>
    <dataValidation allowBlank="1" showInputMessage="1" showErrorMessage="1" promptTitle="Contact Title" prompt="Job title for contact person. " sqref="P2:P96" xr:uid="{00000000-0002-0000-0100-00006B000000}"/>
    <dataValidation allowBlank="1" showInputMessage="1" showErrorMessage="1" promptTitle="Contact Name" prompt="Contact person for discussing the practice. " sqref="O2:O96" xr:uid="{00000000-0002-0000-0100-00006C000000}"/>
    <dataValidation type="date" allowBlank="1" showInputMessage="1" showErrorMessage="1" errorTitle="Invalid Date" error="Please enter a valid date in MM/DD/YYYY format. If only the year is known, use 01/01/YYYY. " promptTitle="Re-Inspection Date" prompt="Date the BMP was re-inspected, if necessary. " sqref="BL2:BL96" xr:uid="{00000000-0002-0000-0100-00006D000000}">
      <formula1>Val_DateMin</formula1>
      <formula2>Val_DateMax</formula2>
    </dataValidation>
    <dataValidation type="list" allowBlank="1" showInputMessage="1" showErrorMessage="1" errorTitle="Invalid Entry" error="Please select from the list of values provided. " promptTitle="Conversion or Retrofit BMP" prompt="Indicate if new BMP is a conversion retrofit of previous BMP" sqref="AN2:AN96" xr:uid="{00000000-0002-0000-0100-00006E000000}">
      <formula1>DC_PriorBMP</formula1>
    </dataValidation>
    <dataValidation type="list" allowBlank="1" showInputMessage="1" showErrorMessage="1" errorTitle="Invalid Entry" error="Please select from the list of values provided. " promptTitle="Construction Purpose" prompt="New development (NEWD), redevelopment (REDE), New restoration project (NRP) or restoration of existing facility (REF). See Reference Sheet , cell A98. " sqref="AM2:AM96" xr:uid="{00000000-0002-0000-0100-00006F000000}">
      <formula1>DC_ConPurp</formula1>
    </dataValidation>
    <dataValidation type="list" allowBlank="1" showInputMessage="1" showErrorMessage="1" errorTitle="Invalid Entry" error="Please select from the list of values provided. " promptTitle="On/Off Site" prompt="Indicate whether the BMP is located on- or off-site. " sqref="AL2:AL96" xr:uid="{00000000-0002-0000-0100-000070000000}">
      <formula1>DC_OnOff</formula1>
    </dataValidation>
    <dataValidation allowBlank="1" showInputMessage="1" showErrorMessage="1" errorTitle="Invalid Type" error="Please select from the list of structure types provided. " promptTitle="Structure Type" prompt="BMP Structure Type (BMP, Non-structural BMP, ESD Practice or Water Quality Improvement Project) prior to conversion to Phase 6 templates. Information is provided for reference and cannot be modified. " sqref="AC2:AC96" xr:uid="{00000000-0002-0000-0100-000071000000}"/>
    <dataValidation type="whole" allowBlank="1" showInputMessage="1" showErrorMessage="1" errorTitle="Invalid Number" error="Please enter a valid 10-digit phone number with no formatting. " promptTitle="Phone " prompt="Phone number where contact person can be reached. Only provide numbers; no hyphens, parenthesis, spaces, or periods. " sqref="T2:T96" xr:uid="{00000000-0002-0000-0100-000072000000}">
      <formula1>Val_PhoneMin</formula1>
      <formula2>Val_PhoneMax</formula2>
    </dataValidation>
    <dataValidation type="whole" allowBlank="1" showInputMessage="1" showErrorMessage="1" errorTitle="Invalid Zip" error="Please enter a 5-digit zip code. " promptTitle="BMP Zip" prompt="5-digit Zip that the BMP is located in. " sqref="AK2:AK96" xr:uid="{00000000-0002-0000-0100-000073000000}">
      <formula1>Val_ZipMin</formula1>
      <formula2>Val_ZipMax</formula2>
    </dataValidation>
    <dataValidation type="list" allowBlank="1" showInputMessage="1" showErrorMessage="1" errorTitle="Invalid Facility" error="Please select from the list of facility names provided. " promptTitle="Facility Name" prompt="Installation where BMPs are located. " sqref="J2:J96" xr:uid="{00000000-0002-0000-0100-000074000000}">
      <formula1>DC_FacName</formula1>
    </dataValidation>
    <dataValidation type="decimal" operator="greaterThanOrEqual" allowBlank="1" showInputMessage="1" showErrorMessage="1" errorTitle="Invalid Entry" error="Please enter a numerical value greater than or equal to zero. If unknown, please leave blank. " sqref="BN2:BN7" xr:uid="{00000000-0002-0000-0100-000075000000}">
      <formula1>0</formula1>
    </dataValidation>
    <dataValidation allowBlank="1" showInputMessage="1" showErrorMessage="1" errorTitle="Invalid Entry" error="Please select from the list of values provided. " sqref="BO2:BO7" xr:uid="{00000000-0002-0000-0100-000076000000}"/>
    <dataValidation allowBlank="1" showInputMessage="1" showErrorMessage="1" promptTitle="Built Date" prompt="Construction completion date." sqref="W2:W96" xr:uid="{00000000-0002-0000-0100-000079000000}"/>
    <dataValidation type="whole" allowBlank="1" showInputMessage="1" showErrorMessage="1" errorTitle="Invalid Entry" error="Enter the 4-digit numerical year. " promptTitle="Year Funded" prompt="Enter the federal Fiscal Year that the BMP recieved funding, or the federal Fiscal Year for which funding is planned." sqref="G2:G96" xr:uid="{00000000-0002-0000-0100-00007A000000}">
      <formula1>Val_YearMin</formula1>
      <formula2>Val_YearMax</formula2>
    </dataValidation>
  </dataValidations>
  <pageMargins left="0.25" right="0.25" top="0.75" bottom="0.75" header="0.3" footer="0.3"/>
  <pageSetup paperSize="3" scale="26" fitToHeight="0" orientation="landscape" r:id="rId1"/>
  <ignoredErrors>
    <ignoredError sqref="AU2:AX96" calculatedColum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5" id="{00000000-000E-0000-0100-000004000000}">
            <xm:f>AND(NOT(ISBLANK($F2)), AND(ISBLANK($BI2), $W2&lt;INDEX(Reference!$D$29:$D$48, MATCH($AA2, Reference!$B$29:$B$48, 0))))</xm:f>
            <x14:dxf>
              <border>
                <left style="thin">
                  <color rgb="FFFF0000"/>
                </left>
                <right style="thin">
                  <color rgb="FFFF0000"/>
                </right>
                <top style="thin">
                  <color rgb="FFFF0000"/>
                </top>
                <bottom style="thin">
                  <color rgb="FFFF0000"/>
                </bottom>
                <vertical/>
                <horizontal/>
              </border>
            </x14:dxf>
          </x14:cfRule>
          <xm:sqref>BH2:BI96</xm:sqref>
        </x14:conditionalFormatting>
        <x14:conditionalFormatting xmlns:xm="http://schemas.microsoft.com/office/excel/2006/main">
          <x14:cfRule type="expression" priority="3" id="{00000000-000E-0000-0100-000002000000}">
            <xm:f>AND(NOT(ISBLANK($F2)), AND(ISBLANK(BK2), $BI2&lt;INDEX(Reference!$D$29:$D$48, MATCH($AA2, Reference!$B$29:$B$48, 0))))</xm:f>
            <x14:dxf>
              <border>
                <left style="thin">
                  <color rgb="FFFF0000"/>
                </left>
                <right style="thin">
                  <color rgb="FFFF0000"/>
                </right>
                <top style="thin">
                  <color rgb="FFFF0000"/>
                </top>
                <bottom style="thin">
                  <color rgb="FFFF0000"/>
                </bottom>
              </border>
            </x14:dxf>
          </x14:cfRule>
          <xm:sqref>BK2:BL96</xm:sqref>
        </x14:conditionalFormatting>
        <x14:conditionalFormatting xmlns:xm="http://schemas.microsoft.com/office/excel/2006/main">
          <x14:cfRule type="expression" priority="2" id="{D01D6A3C-B7A9-4B57-81B0-08C6C4E2FAEF}">
            <xm:f>A2&lt;&gt;INDEX('Historical Comparison'!A:A, MATCH($C2, 'Historical Comparison'!$C:$C, 0))</xm:f>
            <x14:dxf>
              <fill>
                <patternFill>
                  <bgColor theme="4" tint="0.79998168889431442"/>
                </patternFill>
              </fill>
            </x14:dxf>
          </x14:cfRule>
          <xm:sqref>A2:BQ96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the status from the list provided. " promptTitle="BMP Status" prompt="- Historical= Prior to 7/1/16._x000a_- Progress= 7/1/16-6/30/17._x000a_- Planned 2018= 7/1/17 - 6/30/18. _x000a_- Planned 2019= 7/1/18 - 6/30/19._x000a_- Delayed= Delayed past SY19._x000a_- Removed= Cancelled." xr:uid="{00000000-0002-0000-0100-00007F000000}">
          <x14:formula1>
            <xm:f>Reference!$A$126:$A$130</xm:f>
          </x14:formula1>
          <xm:sqref>H97:H469</xm:sqref>
        </x14:dataValidation>
        <x14:dataValidation type="list" allowBlank="1" showInputMessage="1" showErrorMessage="1" errorTitle="Invalid Entry" error="Please select the status from the list provided. " promptTitle="BMP Status" prompt="- Historical= Prior to 7/1/17._x000a_- Progress= 7/1/17-6/30/18._x000a_- Planned 2019= 7/1/18 - 6/30/19. _x000a_- Planned 2020-2025= SY20 to SY25._x000a_- Removed= Cancelled." xr:uid="{00000000-0002-0000-0100-000080000000}">
          <x14:formula1>
            <xm:f>Reference!$A$126:$A$130</xm:f>
          </x14:formula1>
          <xm:sqref>F2:F96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EH134"/>
  <sheetViews>
    <sheetView topLeftCell="BE1" zoomScaleNormal="100" workbookViewId="0">
      <pane ySplit="1" topLeftCell="A98" activePane="bottomLeft" state="frozen"/>
      <selection sqref="A1:E1"/>
      <selection pane="bottomLeft" activeCell="BI128" sqref="BI128"/>
    </sheetView>
  </sheetViews>
  <sheetFormatPr defaultColWidth="9.140625" defaultRowHeight="15" x14ac:dyDescent="0.25"/>
  <cols>
    <col min="1" max="1" width="12.7109375" style="5" customWidth="1"/>
    <col min="2" max="2" width="72.85546875" style="5" bestFit="1" customWidth="1"/>
    <col min="3" max="3" width="13.85546875" style="5" bestFit="1" customWidth="1"/>
    <col min="4" max="4" width="13.28515625" style="5" bestFit="1" customWidth="1"/>
    <col min="5" max="5" width="20.42578125" style="5" bestFit="1" customWidth="1"/>
    <col min="6" max="7" width="14.42578125" style="5" hidden="1" customWidth="1"/>
    <col min="8" max="8" width="13.28515625" style="5" hidden="1" customWidth="1"/>
    <col min="9" max="9" width="8.5703125" style="5" hidden="1" customWidth="1"/>
    <col min="10" max="10" width="42.140625" style="5" bestFit="1" customWidth="1"/>
    <col min="11" max="11" width="42.140625" style="5" customWidth="1"/>
    <col min="12" max="13" width="18.7109375" style="5" customWidth="1"/>
    <col min="14" max="14" width="22.28515625" style="5" customWidth="1"/>
    <col min="15" max="15" width="17.42578125" style="5" customWidth="1"/>
    <col min="16" max="16" width="25.7109375" style="5" customWidth="1"/>
    <col min="17" max="17" width="31.5703125" style="30" customWidth="1"/>
    <col min="18" max="18" width="15.7109375" style="5" customWidth="1"/>
    <col min="19" max="19" width="6" style="5" customWidth="1"/>
    <col min="20" max="20" width="13.7109375" style="5" customWidth="1"/>
    <col min="21" max="21" width="32.140625" style="5" customWidth="1"/>
    <col min="22" max="22" width="15.140625" style="5" customWidth="1"/>
    <col min="23" max="23" width="13.7109375" style="5" customWidth="1"/>
    <col min="24" max="24" width="31.7109375" style="5" customWidth="1"/>
    <col min="25" max="27" width="31.7109375" style="84" customWidth="1"/>
    <col min="28" max="28" width="28.7109375" style="84" customWidth="1"/>
    <col min="29" max="29" width="32.140625" style="5" customWidth="1"/>
    <col min="30" max="31" width="19.5703125" style="5" customWidth="1"/>
    <col min="32" max="32" width="12" style="5" customWidth="1"/>
    <col min="33" max="34" width="12.7109375" style="5" customWidth="1"/>
    <col min="35" max="35" width="15.7109375" style="5" customWidth="1"/>
    <col min="36" max="36" width="10.5703125" style="5" customWidth="1"/>
    <col min="37" max="37" width="13.42578125" style="5" customWidth="1"/>
    <col min="38" max="38" width="22.5703125" style="5" customWidth="1"/>
    <col min="39" max="39" width="12.140625" style="5" customWidth="1"/>
    <col min="40" max="40" width="13.140625" style="65" customWidth="1"/>
    <col min="41" max="43" width="18.85546875" style="65" customWidth="1"/>
    <col min="44" max="44" width="18.7109375" style="65" customWidth="1"/>
    <col min="45" max="45" width="14" style="65" customWidth="1"/>
    <col min="46" max="46" width="10" style="65" customWidth="1"/>
    <col min="47" max="47" width="26.85546875" style="65" customWidth="1"/>
    <col min="48" max="48" width="23.28515625" style="65" customWidth="1"/>
    <col min="49" max="49" width="25.140625" style="65" customWidth="1"/>
    <col min="50" max="50" width="20.42578125" style="65" customWidth="1"/>
    <col min="51" max="51" width="12" style="5" customWidth="1"/>
    <col min="52" max="52" width="16.7109375" style="5" customWidth="1"/>
    <col min="53" max="53" width="16.5703125" style="5" customWidth="1"/>
    <col min="54" max="54" width="35.85546875" style="5" customWidth="1"/>
    <col min="55" max="59" width="16.5703125" style="5" customWidth="1"/>
    <col min="60" max="60" width="23.28515625" style="5" customWidth="1"/>
    <col min="61" max="61" width="17.28515625" style="5" customWidth="1"/>
    <col min="62" max="62" width="19.85546875" style="5" customWidth="1"/>
    <col min="63" max="63" width="21" style="5" customWidth="1"/>
    <col min="64" max="64" width="19.7109375" style="5" customWidth="1"/>
    <col min="65" max="65" width="21.28515625" style="70" customWidth="1"/>
    <col min="66" max="66" width="23.7109375" style="43" customWidth="1"/>
    <col min="67" max="67" width="23.7109375" style="38" customWidth="1"/>
    <col min="68" max="68" width="13.5703125" style="34" customWidth="1"/>
    <col min="69" max="69" width="42" style="5" customWidth="1"/>
    <col min="70" max="137" width="9.140625" style="5" customWidth="1"/>
    <col min="138" max="138" width="20.140625" style="5" bestFit="1" customWidth="1"/>
    <col min="139" max="16384" width="9.140625" style="5"/>
  </cols>
  <sheetData>
    <row r="1" spans="1:138" s="15" customFormat="1" x14ac:dyDescent="0.25">
      <c r="A1" s="81" t="s">
        <v>384</v>
      </c>
      <c r="B1" s="81" t="s">
        <v>385</v>
      </c>
      <c r="C1" s="81" t="s">
        <v>386</v>
      </c>
      <c r="D1" s="81" t="s">
        <v>517</v>
      </c>
      <c r="E1" s="81" t="s">
        <v>387</v>
      </c>
      <c r="F1" s="31" t="s">
        <v>43</v>
      </c>
      <c r="G1" s="39" t="s">
        <v>44</v>
      </c>
      <c r="H1" s="35" t="s">
        <v>46</v>
      </c>
      <c r="I1" s="44" t="s">
        <v>755</v>
      </c>
      <c r="J1" s="26" t="s">
        <v>35</v>
      </c>
      <c r="K1" s="44" t="s">
        <v>743</v>
      </c>
      <c r="L1" s="44" t="s">
        <v>744</v>
      </c>
      <c r="M1" s="44" t="s">
        <v>745</v>
      </c>
      <c r="N1" s="44" t="s">
        <v>746</v>
      </c>
      <c r="O1" s="78" t="s">
        <v>45</v>
      </c>
      <c r="P1" s="78" t="s">
        <v>36</v>
      </c>
      <c r="Q1" s="78" t="s">
        <v>85</v>
      </c>
      <c r="R1" s="78" t="s">
        <v>37</v>
      </c>
      <c r="S1" s="78" t="s">
        <v>38</v>
      </c>
      <c r="T1" s="78" t="s">
        <v>39</v>
      </c>
      <c r="U1" s="78" t="s">
        <v>56</v>
      </c>
      <c r="V1" s="44" t="s">
        <v>756</v>
      </c>
      <c r="W1" s="31" t="s">
        <v>41</v>
      </c>
      <c r="X1" s="26" t="s">
        <v>57</v>
      </c>
      <c r="Y1" s="82" t="s">
        <v>58</v>
      </c>
      <c r="Z1" s="82" t="s">
        <v>759</v>
      </c>
      <c r="AA1" s="82" t="s">
        <v>534</v>
      </c>
      <c r="AB1" s="82" t="s">
        <v>760</v>
      </c>
      <c r="AC1" s="44" t="s">
        <v>782</v>
      </c>
      <c r="AD1" s="44" t="s">
        <v>783</v>
      </c>
      <c r="AE1" s="25" t="s">
        <v>757</v>
      </c>
      <c r="AF1" s="25" t="s">
        <v>758</v>
      </c>
      <c r="AG1" s="25" t="s">
        <v>0</v>
      </c>
      <c r="AH1" s="25" t="s">
        <v>1</v>
      </c>
      <c r="AI1" s="78" t="s">
        <v>59</v>
      </c>
      <c r="AJ1" s="78" t="s">
        <v>60</v>
      </c>
      <c r="AK1" s="78" t="s">
        <v>61</v>
      </c>
      <c r="AL1" s="78" t="s">
        <v>62</v>
      </c>
      <c r="AM1" s="78" t="s">
        <v>63</v>
      </c>
      <c r="AN1" s="78" t="s">
        <v>54</v>
      </c>
      <c r="AO1" s="79" t="s">
        <v>53</v>
      </c>
      <c r="AP1" s="79" t="s">
        <v>64</v>
      </c>
      <c r="AQ1" s="61" t="s">
        <v>798</v>
      </c>
      <c r="AR1" s="44" t="s">
        <v>799</v>
      </c>
      <c r="AS1" s="61" t="s">
        <v>65</v>
      </c>
      <c r="AT1" s="61" t="s">
        <v>40</v>
      </c>
      <c r="AU1" s="44" t="s">
        <v>801</v>
      </c>
      <c r="AV1" s="44" t="s">
        <v>800</v>
      </c>
      <c r="AW1" s="44" t="s">
        <v>802</v>
      </c>
      <c r="AX1" s="44" t="s">
        <v>803</v>
      </c>
      <c r="AY1" s="66" t="s">
        <v>797</v>
      </c>
      <c r="AZ1" s="80" t="s">
        <v>42</v>
      </c>
      <c r="BA1" s="80" t="s">
        <v>67</v>
      </c>
      <c r="BB1" s="25" t="s">
        <v>834</v>
      </c>
      <c r="BC1" s="25" t="s">
        <v>792</v>
      </c>
      <c r="BD1" s="25" t="s">
        <v>784</v>
      </c>
      <c r="BE1" s="25" t="s">
        <v>785</v>
      </c>
      <c r="BF1" s="25" t="s">
        <v>786</v>
      </c>
      <c r="BG1" s="25" t="s">
        <v>787</v>
      </c>
      <c r="BH1" s="25" t="s">
        <v>66</v>
      </c>
      <c r="BI1" s="25" t="s">
        <v>68</v>
      </c>
      <c r="BJ1" s="25" t="s">
        <v>69</v>
      </c>
      <c r="BK1" s="25" t="s">
        <v>71</v>
      </c>
      <c r="BL1" s="25" t="s">
        <v>70</v>
      </c>
      <c r="BM1" s="71" t="s">
        <v>86</v>
      </c>
      <c r="BN1" s="85" t="s">
        <v>87</v>
      </c>
      <c r="BO1" s="85" t="s">
        <v>19</v>
      </c>
      <c r="BP1" s="85" t="s">
        <v>23</v>
      </c>
      <c r="BQ1" s="15" t="s">
        <v>357</v>
      </c>
      <c r="BR1" s="15" t="s">
        <v>840</v>
      </c>
      <c r="BS1" s="15" t="s">
        <v>841</v>
      </c>
      <c r="BT1" s="15" t="s">
        <v>842</v>
      </c>
      <c r="BU1" s="15" t="s">
        <v>843</v>
      </c>
      <c r="BV1" s="15" t="s">
        <v>844</v>
      </c>
      <c r="BW1" s="15" t="s">
        <v>845</v>
      </c>
      <c r="BX1" s="15" t="s">
        <v>846</v>
      </c>
      <c r="BY1" s="15" t="s">
        <v>847</v>
      </c>
      <c r="BZ1" s="15" t="s">
        <v>848</v>
      </c>
      <c r="CA1" s="15" t="s">
        <v>849</v>
      </c>
      <c r="CB1" s="15" t="s">
        <v>850</v>
      </c>
      <c r="CC1" s="15" t="s">
        <v>851</v>
      </c>
      <c r="CD1" s="15" t="s">
        <v>852</v>
      </c>
      <c r="CE1" s="15" t="s">
        <v>853</v>
      </c>
      <c r="CF1" s="15" t="s">
        <v>854</v>
      </c>
      <c r="CG1" s="15" t="s">
        <v>855</v>
      </c>
      <c r="CH1" s="15" t="s">
        <v>856</v>
      </c>
      <c r="CI1" s="15" t="s">
        <v>857</v>
      </c>
      <c r="CJ1" s="15" t="s">
        <v>858</v>
      </c>
      <c r="CK1" s="15" t="s">
        <v>859</v>
      </c>
      <c r="CL1" s="15" t="s">
        <v>860</v>
      </c>
      <c r="CM1" s="15" t="s">
        <v>861</v>
      </c>
      <c r="CN1" s="15" t="s">
        <v>862</v>
      </c>
      <c r="CO1" s="15" t="s">
        <v>863</v>
      </c>
      <c r="CP1" s="15" t="s">
        <v>864</v>
      </c>
      <c r="CQ1" s="15" t="s">
        <v>865</v>
      </c>
      <c r="CR1" s="15" t="s">
        <v>866</v>
      </c>
      <c r="CS1" s="15" t="s">
        <v>867</v>
      </c>
      <c r="CT1" s="15" t="s">
        <v>868</v>
      </c>
      <c r="CU1" s="15" t="s">
        <v>869</v>
      </c>
      <c r="CV1" s="15" t="s">
        <v>870</v>
      </c>
      <c r="CW1" s="15" t="s">
        <v>871</v>
      </c>
      <c r="CX1" s="15" t="s">
        <v>872</v>
      </c>
      <c r="CY1" s="15" t="s">
        <v>873</v>
      </c>
      <c r="CZ1" s="15" t="s">
        <v>874</v>
      </c>
      <c r="DA1" s="15" t="s">
        <v>875</v>
      </c>
      <c r="DB1" s="15" t="s">
        <v>876</v>
      </c>
      <c r="DC1" s="15" t="s">
        <v>877</v>
      </c>
      <c r="DD1" s="15" t="s">
        <v>878</v>
      </c>
      <c r="DE1" s="15" t="s">
        <v>879</v>
      </c>
      <c r="DF1" s="15" t="s">
        <v>880</v>
      </c>
      <c r="DG1" s="15" t="s">
        <v>881</v>
      </c>
      <c r="DH1" s="15" t="s">
        <v>882</v>
      </c>
      <c r="DI1" s="15" t="s">
        <v>883</v>
      </c>
      <c r="DJ1" s="15" t="s">
        <v>884</v>
      </c>
      <c r="DK1" s="15" t="s">
        <v>885</v>
      </c>
      <c r="DL1" s="15" t="s">
        <v>886</v>
      </c>
      <c r="DM1" s="15" t="s">
        <v>887</v>
      </c>
      <c r="DN1" s="15" t="s">
        <v>888</v>
      </c>
      <c r="DO1" s="15" t="s">
        <v>889</v>
      </c>
      <c r="DP1" s="15" t="s">
        <v>890</v>
      </c>
      <c r="DQ1" s="15" t="s">
        <v>891</v>
      </c>
      <c r="DR1" s="15" t="s">
        <v>892</v>
      </c>
      <c r="DS1" s="15" t="s">
        <v>893</v>
      </c>
      <c r="DT1" s="15" t="s">
        <v>894</v>
      </c>
      <c r="DU1" s="15" t="s">
        <v>895</v>
      </c>
      <c r="DV1" s="15" t="s">
        <v>896</v>
      </c>
      <c r="DW1" s="15" t="s">
        <v>897</v>
      </c>
      <c r="DX1" s="15" t="s">
        <v>898</v>
      </c>
      <c r="DY1" s="15" t="s">
        <v>899</v>
      </c>
      <c r="DZ1" s="15" t="s">
        <v>900</v>
      </c>
      <c r="EA1" s="15" t="s">
        <v>901</v>
      </c>
      <c r="EB1" s="15" t="s">
        <v>902</v>
      </c>
      <c r="EC1" s="15" t="s">
        <v>903</v>
      </c>
      <c r="ED1" s="15" t="s">
        <v>904</v>
      </c>
      <c r="EE1" s="15" t="s">
        <v>905</v>
      </c>
      <c r="EF1" s="15" t="s">
        <v>906</v>
      </c>
      <c r="EG1" s="15" t="s">
        <v>907</v>
      </c>
      <c r="EH1" s="15" t="s">
        <v>919</v>
      </c>
    </row>
    <row r="2" spans="1:138" s="17" customFormat="1" x14ac:dyDescent="0.25">
      <c r="A2" s="5" t="s">
        <v>388</v>
      </c>
      <c r="B2" s="5" t="s">
        <v>389</v>
      </c>
      <c r="C2" s="15" t="s">
        <v>692</v>
      </c>
      <c r="D2" s="15" t="s">
        <v>428</v>
      </c>
      <c r="E2" s="15" t="s">
        <v>520</v>
      </c>
      <c r="F2" s="33" t="s">
        <v>49</v>
      </c>
      <c r="G2" s="42"/>
      <c r="H2" s="37"/>
      <c r="I2" s="22">
        <f>INDEX(Table3[Site ID], MATCH(DC_SW152[[#This Row],[Facility Name]], Table3[Site Name], 0))</f>
        <v>1</v>
      </c>
      <c r="J2" s="22" t="s">
        <v>372</v>
      </c>
      <c r="K2" s="22" t="str">
        <f>INDEX(Table3[Site Address], MATCH(DC_SW152[[#This Row],[Facility Name]], Table3[Site Name], 0))</f>
        <v>370 Brookley Avenue SW</v>
      </c>
      <c r="L2" s="22" t="str">
        <f>INDEX(Table3[Site X Coordinate], MATCH(DC_SW152[[#This Row],[Facility Name]], Table3[Site Name], 0))</f>
        <v>399319.85</v>
      </c>
      <c r="M2" s="22" t="str">
        <f>INDEX(Table3[Site Y Coordinate], MATCH(DC_SW152[[#This Row],[Facility Name]], Table3[Site Name], 0))</f>
        <v>131674.01</v>
      </c>
      <c r="N2" s="22" t="str">
        <f>INDEX(Table3[Owner/Manager], MATCH(DC_SW152[[#This Row],[Facility Name]], Table3[Site Name], 0))</f>
        <v>Department of Defense</v>
      </c>
      <c r="O2" s="22" t="s">
        <v>218</v>
      </c>
      <c r="P2" s="22" t="s">
        <v>115</v>
      </c>
      <c r="Q2" s="22" t="s">
        <v>219</v>
      </c>
      <c r="R2" s="22" t="s">
        <v>84</v>
      </c>
      <c r="S2" s="22">
        <v>20032</v>
      </c>
      <c r="T2" s="29">
        <v>2024048204</v>
      </c>
      <c r="U2" s="22" t="s">
        <v>220</v>
      </c>
      <c r="V2" s="76">
        <v>1</v>
      </c>
      <c r="W2" s="33">
        <v>39814</v>
      </c>
      <c r="X2" s="22" t="s">
        <v>520</v>
      </c>
      <c r="Y2" s="83" t="s">
        <v>693</v>
      </c>
      <c r="Z2" s="83" t="s">
        <v>761</v>
      </c>
      <c r="AA2" s="83" t="s">
        <v>762</v>
      </c>
      <c r="AB2" s="83" t="s">
        <v>27</v>
      </c>
      <c r="AC2" s="22" t="s">
        <v>94</v>
      </c>
      <c r="AD2" s="22" t="s">
        <v>28</v>
      </c>
      <c r="AE2" s="22">
        <v>399052.39815999899</v>
      </c>
      <c r="AF2" s="22">
        <v>131002.756066</v>
      </c>
      <c r="AG2" s="22">
        <v>38.846826999999998</v>
      </c>
      <c r="AH2" s="22">
        <v>-77.010915999999995</v>
      </c>
      <c r="AI2" s="22"/>
      <c r="AJ2" s="22" t="s">
        <v>84</v>
      </c>
      <c r="AK2" s="22">
        <v>20032</v>
      </c>
      <c r="AL2" s="17" t="s">
        <v>11</v>
      </c>
      <c r="AM2" s="22" t="s">
        <v>12</v>
      </c>
      <c r="AN2" s="22"/>
      <c r="AO2" s="64"/>
      <c r="AP2" s="64"/>
      <c r="AQ2" s="64"/>
      <c r="AR2" s="64" t="str">
        <f>IF(ISBLANK(DC_SW152[[#This Row],[Urban Acres]]), "", DC_SW152[[#This Row],[Urban Acres]]-DC_SW152[[#This Row],[Impervious Acres]]-DC_SW152[[#This Row],[Natural Acres]])</f>
        <v/>
      </c>
      <c r="AS2" s="64"/>
      <c r="AT2" s="64"/>
      <c r="AU2" s="64" t="str">
        <f>IF(ISBLANK(DC_SW152[[#This Row],[Natural Acres]]), "", DC_SW152[[#This Row],[Natural Acres]]*43560)</f>
        <v/>
      </c>
      <c r="AV2" s="64" t="str">
        <f>IFERROR(IF(ISBLANK(DC_SW152[[#This Row],[Compacted Acres]]), "", DC_SW152[[#This Row],[Compacted Acres]]*43560),"")</f>
        <v/>
      </c>
      <c r="AW2" s="64" t="str">
        <f>IF(ISBLANK(DC_SW152[[#This Row],[Impervious Acres]]), "", DC_SW152[[#This Row],[Impervious Acres]]*43560)</f>
        <v/>
      </c>
      <c r="AX2" s="64" t="str">
        <f>IF(ISBLANK(DC_SW152[[#This Row],[Urban Acres]]), "", DC_SW152[[#This Row],[Urban Acres]]*43560)</f>
        <v/>
      </c>
      <c r="AY2" s="67"/>
      <c r="AZ2" s="33">
        <v>42948</v>
      </c>
      <c r="BA2" s="19">
        <v>2017</v>
      </c>
      <c r="BB2" s="19"/>
      <c r="BC2" s="19"/>
      <c r="BD2" s="19"/>
      <c r="BE2" s="19"/>
      <c r="BF2" s="19"/>
      <c r="BG2" s="19"/>
      <c r="BH2" s="18"/>
      <c r="BI2" s="18"/>
      <c r="BJ2" s="18"/>
      <c r="BK2" s="22"/>
      <c r="BL2" s="18"/>
      <c r="BM2" s="72"/>
      <c r="BN2" s="22"/>
      <c r="BQ2" s="15" t="s">
        <v>541</v>
      </c>
      <c r="BR2" s="86" t="str">
        <f>IFERROR(IF($F2="Historical", IF(A2&lt;&gt;INDEX('Historical BMP Records'!A:A, MATCH($C2, 'Historical BMP Records'!$C:$C, 0)), 1, 0), IF(A2&lt;&gt;INDEX('Planned and Progress BMPs'!A:A, MATCH($C2, 'Planned and Progress BMPs'!$C:$C, 0)), 1, 0)), "")</f>
        <v/>
      </c>
      <c r="BS2" s="86" t="str">
        <f>IFERROR(IF($F2="Historical", IF(B2&lt;&gt;INDEX('Historical BMP Records'!B:B, MATCH($C2, 'Historical BMP Records'!$C:$C, 0)), 1, 0), IF(B2&lt;&gt;INDEX('Planned and Progress BMPs'!B:B, MATCH($C2, 'Planned and Progress BMPs'!$C:$C, 0)), 1, 0)), "")</f>
        <v/>
      </c>
      <c r="BT2" s="86" t="str">
        <f>IFERROR(IF($F2="Historical", IF(C2&lt;&gt;INDEX('Historical BMP Records'!C:C, MATCH($C2, 'Historical BMP Records'!$C:$C, 0)), 1, 0), IF(C2&lt;&gt;INDEX('Planned and Progress BMPs'!C:C, MATCH($C2, 'Planned and Progress BMPs'!$C:$C, 0)), 1, 0)), "")</f>
        <v/>
      </c>
      <c r="BU2" s="86" t="str">
        <f>IFERROR(IF($F2="Historical", IF(D2&lt;&gt;INDEX('Historical BMP Records'!D:D, MATCH($C2, 'Historical BMP Records'!$C:$C, 0)), 1, 0), IF(D2&lt;&gt;INDEX('Planned and Progress BMPs'!D:D, MATCH($C2, 'Planned and Progress BMPs'!$C:$C, 0)), 1, 0)), "")</f>
        <v/>
      </c>
      <c r="BV2" s="86" t="str">
        <f>IFERROR(IF($F2="Historical", IF(E2&lt;&gt;INDEX('Historical BMP Records'!E:E, MATCH($C2, 'Historical BMP Records'!$C:$C, 0)), 1, 0), IF(E2&lt;&gt;INDEX('Planned and Progress BMPs'!E:E, MATCH($C2, 'Planned and Progress BMPs'!$C:$C, 0)), 1, 0)), "")</f>
        <v/>
      </c>
      <c r="BW2" s="86" t="str">
        <f>IFERROR(IF($F2="Historical", IF(F2&lt;&gt;INDEX('Historical BMP Records'!F:F, MATCH($C2, 'Historical BMP Records'!$C:$C, 0)), 1, 0), IF(F2&lt;&gt;INDEX('Planned and Progress BMPs'!F:F, MATCH($C2, 'Planned and Progress BMPs'!$C:$C, 0)), 1, 0)), "")</f>
        <v/>
      </c>
      <c r="BX2" s="86" t="str">
        <f>IFERROR(IF($F2="Historical", IF(G2&lt;&gt;INDEX('Historical BMP Records'!G:G, MATCH($C2, 'Historical BMP Records'!$C:$C, 0)), 1, 0), IF(G2&lt;&gt;INDEX('Planned and Progress BMPs'!G:G, MATCH($C2, 'Planned and Progress BMPs'!$C:$C, 0)), 1, 0)), "")</f>
        <v/>
      </c>
      <c r="BY2" s="86" t="str">
        <f>IFERROR(IF($F2="Historical", IF(H2&lt;&gt;INDEX('Historical BMP Records'!H:H, MATCH($C2, 'Historical BMP Records'!$C:$C, 0)), 1, 0), IF(H2&lt;&gt;INDEX('Planned and Progress BMPs'!H:H, MATCH($C2, 'Planned and Progress BMPs'!$C:$C, 0)), 1, 0)), "")</f>
        <v/>
      </c>
      <c r="BZ2" s="86" t="str">
        <f>IFERROR(IF($F2="Historical", IF(I2&lt;&gt;INDEX('Historical BMP Records'!I:I, MATCH($C2, 'Historical BMP Records'!$C:$C, 0)), 1, 0), IF(I2&lt;&gt;INDEX('Planned and Progress BMPs'!I:I, MATCH($C2, 'Planned and Progress BMPs'!$C:$C, 0)), 1, 0)), "")</f>
        <v/>
      </c>
      <c r="CA2" s="86" t="str">
        <f>IFERROR(IF($F2="Historical", IF(J2&lt;&gt;INDEX('Historical BMP Records'!J:J, MATCH($C2, 'Historical BMP Records'!$C:$C, 0)), 1, 0), IF(J2&lt;&gt;INDEX('Planned and Progress BMPs'!J:J, MATCH($C2, 'Planned and Progress BMPs'!$C:$C, 0)), 1, 0)), "")</f>
        <v/>
      </c>
      <c r="CB2" s="86" t="str">
        <f>IFERROR(IF($F2="Historical", IF(K2&lt;&gt;INDEX('Historical BMP Records'!K:K, MATCH($C2, 'Historical BMP Records'!$C:$C, 0)), 1, 0), IF(K2&lt;&gt;INDEX('Planned and Progress BMPs'!K:K, MATCH($C2, 'Planned and Progress BMPs'!$C:$C, 0)), 1, 0)), "")</f>
        <v/>
      </c>
      <c r="CC2" s="86" t="str">
        <f>IFERROR(IF($F2="Historical", IF(L2&lt;&gt;INDEX('Historical BMP Records'!L:L, MATCH($C2, 'Historical BMP Records'!$C:$C, 0)), 1, 0), IF(L2&lt;&gt;INDEX('Planned and Progress BMPs'!L:L, MATCH($C2, 'Planned and Progress BMPs'!$C:$C, 0)), 1, 0)), "")</f>
        <v/>
      </c>
      <c r="CD2" s="86" t="str">
        <f>IFERROR(IF($F2="Historical", IF(M2&lt;&gt;INDEX('Historical BMP Records'!M:M, MATCH($C2, 'Historical BMP Records'!$C:$C, 0)), 1, 0), IF(M2&lt;&gt;INDEX('Planned and Progress BMPs'!M:M, MATCH($C2, 'Planned and Progress BMPs'!$C:$C, 0)), 1, 0)), "")</f>
        <v/>
      </c>
      <c r="CE2" s="86" t="str">
        <f>IFERROR(IF($F2="Historical", IF(N2&lt;&gt;INDEX('Historical BMP Records'!N:N, MATCH($C2, 'Historical BMP Records'!$C:$C, 0)), 1, 0), IF(N2&lt;&gt;INDEX('Planned and Progress BMPs'!N:N, MATCH($C2, 'Planned and Progress BMPs'!$C:$C, 0)), 1, 0)), "")</f>
        <v/>
      </c>
      <c r="CF2" s="86" t="str">
        <f>IFERROR(IF($F2="Historical", IF(O2&lt;&gt;INDEX('Historical BMP Records'!O:O, MATCH($C2, 'Historical BMP Records'!$C:$C, 0)), 1, 0), IF(O2&lt;&gt;INDEX('Planned and Progress BMPs'!O:O, MATCH($C2, 'Planned and Progress BMPs'!$C:$C, 0)), 1, 0)), "")</f>
        <v/>
      </c>
      <c r="CG2" s="86" t="str">
        <f>IFERROR(IF($F2="Historical", IF(P2&lt;&gt;INDEX('Historical BMP Records'!P:P, MATCH($C2, 'Historical BMP Records'!$C:$C, 0)), 1, 0), IF(P2&lt;&gt;INDEX('Planned and Progress BMPs'!P:P, MATCH($C2, 'Planned and Progress BMPs'!$C:$C, 0)), 1, 0)), "")</f>
        <v/>
      </c>
      <c r="CH2" s="86" t="str">
        <f>IFERROR(IF($F2="Historical", IF(Q2&lt;&gt;INDEX('Historical BMP Records'!Q:Q, MATCH($C2, 'Historical BMP Records'!$C:$C, 0)), 1, 0), IF(Q2&lt;&gt;INDEX('Planned and Progress BMPs'!Q:Q, MATCH($C2, 'Planned and Progress BMPs'!$C:$C, 0)), 1, 0)), "")</f>
        <v/>
      </c>
      <c r="CI2" s="86" t="str">
        <f>IFERROR(IF($F2="Historical", IF(R2&lt;&gt;INDEX('Historical BMP Records'!R:R, MATCH($C2, 'Historical BMP Records'!$C:$C, 0)), 1, 0), IF(R2&lt;&gt;INDEX('Planned and Progress BMPs'!R:R, MATCH($C2, 'Planned and Progress BMPs'!$C:$C, 0)), 1, 0)), "")</f>
        <v/>
      </c>
      <c r="CJ2" s="86" t="str">
        <f>IFERROR(IF($F2="Historical", IF(S2&lt;&gt;INDEX('Historical BMP Records'!S:S, MATCH($C2, 'Historical BMP Records'!$C:$C, 0)), 1, 0), IF(S2&lt;&gt;INDEX('Planned and Progress BMPs'!S:S, MATCH($C2, 'Planned and Progress BMPs'!$C:$C, 0)), 1, 0)), "")</f>
        <v/>
      </c>
      <c r="CK2" s="86" t="str">
        <f>IFERROR(IF($F2="Historical", IF(T2&lt;&gt;INDEX('Historical BMP Records'!T:T, MATCH($C2, 'Historical BMP Records'!$C:$C, 0)), 1, 0), IF(T2&lt;&gt;INDEX('Planned and Progress BMPs'!T:T, MATCH($C2, 'Planned and Progress BMPs'!$C:$C, 0)), 1, 0)), "")</f>
        <v/>
      </c>
      <c r="CL2" s="86" t="str">
        <f>IFERROR(IF($F2="Historical", IF(U2&lt;&gt;INDEX('Historical BMP Records'!U:U, MATCH($C2, 'Historical BMP Records'!$C:$C, 0)), 1, 0), IF(U2&lt;&gt;INDEX('Planned and Progress BMPs'!U:U, MATCH($C2, 'Planned and Progress BMPs'!$C:$C, 0)), 1, 0)), "")</f>
        <v/>
      </c>
      <c r="CM2" s="86" t="str">
        <f>IFERROR(IF($F2="Historical", IF(V2&lt;&gt;INDEX('Historical BMP Records'!V:V, MATCH($C2, 'Historical BMP Records'!$C:$C, 0)), 1, 0), IF(V2&lt;&gt;INDEX('Planned and Progress BMPs'!V:V, MATCH($C2, 'Planned and Progress BMPs'!$C:$C, 0)), 1, 0)), "")</f>
        <v/>
      </c>
      <c r="CN2" s="86" t="str">
        <f>IFERROR(IF($F2="Historical", IF(W2&lt;&gt;INDEX('Historical BMP Records'!W:W, MATCH($C2, 'Historical BMP Records'!$C:$C, 0)), 1, 0), IF(W2&lt;&gt;INDEX('Planned and Progress BMPs'!W:W, MATCH($C2, 'Planned and Progress BMPs'!$C:$C, 0)), 1, 0)), "")</f>
        <v/>
      </c>
      <c r="CO2" s="86" t="str">
        <f>IFERROR(IF($F2="Historical", IF(X2&lt;&gt;INDEX('Historical BMP Records'!X:X, MATCH($C2, 'Historical BMP Records'!$C:$C, 0)), 1, 0), IF(X2&lt;&gt;INDEX('Planned and Progress BMPs'!X:X, MATCH($C2, 'Planned and Progress BMPs'!$C:$C, 0)), 1, 0)), "")</f>
        <v/>
      </c>
      <c r="CP2" s="86" t="str">
        <f>IFERROR(IF($F2="Historical", IF(Y2&lt;&gt;INDEX('Historical BMP Records'!Y:Y, MATCH($C2, 'Historical BMP Records'!$C:$C, 0)), 1, 0), IF(Y2&lt;&gt;INDEX('Planned and Progress BMPs'!Y:Y, MATCH($C2, 'Planned and Progress BMPs'!$C:$C, 0)), 1, 0)), "")</f>
        <v/>
      </c>
      <c r="CQ2" s="86" t="str">
        <f>IFERROR(IF($F2="Historical", IF(Z2&lt;&gt;INDEX('Historical BMP Records'!Z:Z, MATCH($C2, 'Historical BMP Records'!$C:$C, 0)), 1, 0), IF(Z2&lt;&gt;INDEX('Planned and Progress BMPs'!Z:Z, MATCH($C2, 'Planned and Progress BMPs'!$C:$C, 0)), 1, 0)), "")</f>
        <v/>
      </c>
      <c r="CR2" s="86" t="str">
        <f>IFERROR(IF($F2="Historical", IF(AA2&lt;&gt;INDEX('Historical BMP Records'!AA:AA, MATCH($C2, 'Historical BMP Records'!$C:$C, 0)), 1, 0), IF(AA2&lt;&gt;INDEX('Planned and Progress BMPs'!AA:AA, MATCH($C2, 'Planned and Progress BMPs'!$C:$C, 0)), 1, 0)), "")</f>
        <v/>
      </c>
      <c r="CS2" s="86" t="str">
        <f>IFERROR(IF($F2="Historical", IF(AB2&lt;&gt;INDEX('Historical BMP Records'!AB:AB, MATCH($C2, 'Historical BMP Records'!$C:$C, 0)), 1, 0), IF(AB2&lt;&gt;INDEX('Planned and Progress BMPs'!AB:AB, MATCH($C2, 'Planned and Progress BMPs'!$C:$C, 0)), 1, 0)), "")</f>
        <v/>
      </c>
      <c r="CT2" s="86" t="str">
        <f>IFERROR(IF($F2="Historical", IF(AC2&lt;&gt;INDEX('Historical BMP Records'!AC:AC, MATCH($C2, 'Historical BMP Records'!$C:$C, 0)), 1, 0), IF(AC2&lt;&gt;INDEX('Planned and Progress BMPs'!AC:AC, MATCH($C2, 'Planned and Progress BMPs'!$C:$C, 0)), 1, 0)), "")</f>
        <v/>
      </c>
      <c r="CU2" s="86" t="str">
        <f>IFERROR(IF($F2="Historical", IF(AD2&lt;&gt;INDEX('Historical BMP Records'!AD:AD, MATCH($C2, 'Historical BMP Records'!$C:$C, 0)), 1, 0), IF(AD2&lt;&gt;INDEX('Planned and Progress BMPs'!AD:AD, MATCH($C2, 'Planned and Progress BMPs'!$C:$C, 0)), 1, 0)), "")</f>
        <v/>
      </c>
      <c r="CV2" s="86" t="str">
        <f>IFERROR(IF($F2="Historical", IF(AE2&lt;&gt;INDEX('Historical BMP Records'!AE:AE, MATCH($C2, 'Historical BMP Records'!$C:$C, 0)), 1, 0), IF(AE2&lt;&gt;INDEX('Planned and Progress BMPs'!AE:AE, MATCH($C2, 'Planned and Progress BMPs'!$C:$C, 0)), 1, 0)), "")</f>
        <v/>
      </c>
      <c r="CW2" s="86" t="str">
        <f>IFERROR(IF($F2="Historical", IF(AF2&lt;&gt;INDEX('Historical BMP Records'!AF:AF, MATCH($C2, 'Historical BMP Records'!$C:$C, 0)), 1, 0), IF(AF2&lt;&gt;INDEX('Planned and Progress BMPs'!AF:AF, MATCH($C2, 'Planned and Progress BMPs'!$C:$C, 0)), 1, 0)), "")</f>
        <v/>
      </c>
      <c r="CX2" s="86" t="str">
        <f>IFERROR(IF($F2="Historical", IF(AG2&lt;&gt;INDEX('Historical BMP Records'!AG:AG, MATCH($C2, 'Historical BMP Records'!$C:$C, 0)), 1, 0), IF(AG2&lt;&gt;INDEX('Planned and Progress BMPs'!AG:AG, MATCH($C2, 'Planned and Progress BMPs'!$C:$C, 0)), 1, 0)), "")</f>
        <v/>
      </c>
      <c r="CY2" s="86" t="str">
        <f>IFERROR(IF($F2="Historical", IF(AH2&lt;&gt;INDEX('Historical BMP Records'!AH:AH, MATCH($C2, 'Historical BMP Records'!$C:$C, 0)), 1, 0), IF(AH2&lt;&gt;INDEX('Planned and Progress BMPs'!AH:AH, MATCH($C2, 'Planned and Progress BMPs'!$C:$C, 0)), 1, 0)), "")</f>
        <v/>
      </c>
      <c r="CZ2" s="86" t="str">
        <f>IFERROR(IF($F2="Historical", IF(AI2&lt;&gt;INDEX('Historical BMP Records'!AI:AI, MATCH($C2, 'Historical BMP Records'!$C:$C, 0)), 1, 0), IF(AI2&lt;&gt;INDEX('Planned and Progress BMPs'!AI:AI, MATCH($C2, 'Planned and Progress BMPs'!$C:$C, 0)), 1, 0)), "")</f>
        <v/>
      </c>
      <c r="DA2" s="86" t="str">
        <f>IFERROR(IF($F2="Historical", IF(AJ2&lt;&gt;INDEX('Historical BMP Records'!AJ:AJ, MATCH($C2, 'Historical BMP Records'!$C:$C, 0)), 1, 0), IF(AJ2&lt;&gt;INDEX('Planned and Progress BMPs'!AJ:AJ, MATCH($C2, 'Planned and Progress BMPs'!$C:$C, 0)), 1, 0)), "")</f>
        <v/>
      </c>
      <c r="DB2" s="86" t="str">
        <f>IFERROR(IF($F2="Historical", IF(AK2&lt;&gt;INDEX('Historical BMP Records'!AK:AK, MATCH($C2, 'Historical BMP Records'!$C:$C, 0)), 1, 0), IF(AK2&lt;&gt;INDEX('Planned and Progress BMPs'!AK:AK, MATCH($C2, 'Planned and Progress BMPs'!$C:$C, 0)), 1, 0)), "")</f>
        <v/>
      </c>
      <c r="DC2" s="86" t="str">
        <f>IFERROR(IF($F2="Historical", IF(AL2&lt;&gt;INDEX('Historical BMP Records'!AL:AL, MATCH($C2, 'Historical BMP Records'!$C:$C, 0)), 1, 0), IF(AL2&lt;&gt;INDEX('Planned and Progress BMPs'!AL:AL, MATCH($C2, 'Planned and Progress BMPs'!$C:$C, 0)), 1, 0)), "")</f>
        <v/>
      </c>
      <c r="DD2" s="86" t="str">
        <f>IFERROR(IF($F2="Historical", IF(AM2&lt;&gt;INDEX('Historical BMP Records'!AM:AM, MATCH($C2, 'Historical BMP Records'!$C:$C, 0)), 1, 0), IF(AM2&lt;&gt;INDEX('Planned and Progress BMPs'!AM:AM, MATCH($C2, 'Planned and Progress BMPs'!$C:$C, 0)), 1, 0)), "")</f>
        <v/>
      </c>
      <c r="DE2" s="86" t="str">
        <f>IFERROR(IF($F2="Historical", IF(AN2&lt;&gt;INDEX('Historical BMP Records'!AN:AN, MATCH($C2, 'Historical BMP Records'!$C:$C, 0)), 1, 0), IF(AN2&lt;&gt;INDEX('Planned and Progress BMPs'!AN:AN, MATCH($C2, 'Planned and Progress BMPs'!$C:$C, 0)), 1, 0)), "")</f>
        <v/>
      </c>
      <c r="DF2" s="86" t="str">
        <f>IFERROR(IF($F2="Historical", IF(AO2&lt;&gt;INDEX('Historical BMP Records'!AO:AO, MATCH($C2, 'Historical BMP Records'!$C:$C, 0)), 1, 0), IF(AO2&lt;&gt;INDEX('Planned and Progress BMPs'!AO:AO, MATCH($C2, 'Planned and Progress BMPs'!$C:$C, 0)), 1, 0)), "")</f>
        <v/>
      </c>
      <c r="DG2" s="86" t="str">
        <f>IFERROR(IF($F2="Historical", IF(AP2&lt;&gt;INDEX('Historical BMP Records'!AP:AP, MATCH($C2, 'Historical BMP Records'!$C:$C, 0)), 1, 0), IF(AP2&lt;&gt;INDEX('Planned and Progress BMPs'!AP:AP, MATCH($C2, 'Planned and Progress BMPs'!$C:$C, 0)), 1, 0)), "")</f>
        <v/>
      </c>
      <c r="DH2" s="86" t="str">
        <f>IFERROR(IF($F2="Historical", IF(AQ2&lt;&gt;INDEX('Historical BMP Records'!AQ:AQ, MATCH($C2, 'Historical BMP Records'!$C:$C, 0)), 1, 0), IF(AQ2&lt;&gt;INDEX('Planned and Progress BMPs'!AQ:AQ, MATCH($C2, 'Planned and Progress BMPs'!$C:$C, 0)), 1, 0)), "")</f>
        <v/>
      </c>
      <c r="DI2" s="86" t="str">
        <f>IFERROR(IF($F2="Historical", IF(AR2&lt;&gt;INDEX('Historical BMP Records'!AR:AR, MATCH($C2, 'Historical BMP Records'!$C:$C, 0)), 1, 0), IF(AR2&lt;&gt;INDEX('Planned and Progress BMPs'!AR:AR, MATCH($C2, 'Planned and Progress BMPs'!$C:$C, 0)), 1, 0)), "")</f>
        <v/>
      </c>
      <c r="DJ2" s="86" t="str">
        <f>IFERROR(IF($F2="Historical", IF(AS2&lt;&gt;INDEX('Historical BMP Records'!AS:AS, MATCH($C2, 'Historical BMP Records'!$C:$C, 0)), 1, 0), IF(AS2&lt;&gt;INDEX('Planned and Progress BMPs'!AS:AS, MATCH($C2, 'Planned and Progress BMPs'!$C:$C, 0)), 1, 0)), "")</f>
        <v/>
      </c>
      <c r="DK2" s="86" t="str">
        <f>IFERROR(IF($F2="Historical", IF(AT2&lt;&gt;INDEX('Historical BMP Records'!AT:AT, MATCH($C2, 'Historical BMP Records'!$C:$C, 0)), 1, 0), IF(AT2&lt;&gt;INDEX('Planned and Progress BMPs'!AT:AT, MATCH($C2, 'Planned and Progress BMPs'!$C:$C, 0)), 1, 0)), "")</f>
        <v/>
      </c>
      <c r="DL2" s="86" t="str">
        <f>IFERROR(IF($F2="Historical", IF(AU2&lt;&gt;INDEX('Historical BMP Records'!AU:AU, MATCH($C2, 'Historical BMP Records'!$C:$C, 0)), 1, 0), IF(AU2&lt;&gt;INDEX('Planned and Progress BMPs'!AU:AU, MATCH($C2, 'Planned and Progress BMPs'!$C:$C, 0)), 1, 0)), "")</f>
        <v/>
      </c>
      <c r="DM2" s="86" t="str">
        <f>IFERROR(IF($F2="Historical", IF(AV2&lt;&gt;INDEX('Historical BMP Records'!AV:AV, MATCH($C2, 'Historical BMP Records'!$C:$C, 0)), 1, 0), IF(AV2&lt;&gt;INDEX('Planned and Progress BMPs'!AV:AV, MATCH($C2, 'Planned and Progress BMPs'!$C:$C, 0)), 1, 0)), "")</f>
        <v/>
      </c>
      <c r="DN2" s="86" t="str">
        <f>IFERROR(IF($F2="Historical", IF(AW2&lt;&gt;INDEX('Historical BMP Records'!AW:AW, MATCH($C2, 'Historical BMP Records'!$C:$C, 0)), 1, 0), IF(AW2&lt;&gt;INDEX('Planned and Progress BMPs'!AW:AW, MATCH($C2, 'Planned and Progress BMPs'!$C:$C, 0)), 1, 0)), "")</f>
        <v/>
      </c>
      <c r="DO2" s="86" t="str">
        <f>IFERROR(IF($F2="Historical", IF(AX2&lt;&gt;INDEX('Historical BMP Records'!AX:AX, MATCH($C2, 'Historical BMP Records'!$C:$C, 0)), 1, 0), IF(AX2&lt;&gt;INDEX('Planned and Progress BMPs'!AX:AX, MATCH($C2, 'Planned and Progress BMPs'!$C:$C, 0)), 1, 0)), "")</f>
        <v/>
      </c>
      <c r="DP2" s="86" t="str">
        <f>IFERROR(IF($F2="Historical", IF(AY2&lt;&gt;INDEX('Historical BMP Records'!AY:AY, MATCH($C2, 'Historical BMP Records'!$C:$C, 0)), 1, 0), IF(AY2&lt;&gt;INDEX('Planned and Progress BMPs'!AY:AY, MATCH($C2, 'Planned and Progress BMPs'!$C:$C, 0)), 1, 0)), "")</f>
        <v/>
      </c>
      <c r="DQ2" s="86" t="str">
        <f>IFERROR(IF($F2="Historical", IF(AZ2&lt;&gt;INDEX('Historical BMP Records'!AZ:AZ, MATCH($C2, 'Historical BMP Records'!$C:$C, 0)), 1, 0), IF(AZ2&lt;&gt;INDEX('Planned and Progress BMPs'!AZ:AZ, MATCH($C2, 'Planned and Progress BMPs'!$C:$C, 0)), 1, 0)), "")</f>
        <v/>
      </c>
      <c r="DR2" s="86" t="str">
        <f>IFERROR(IF($F2="Historical", IF(BA2&lt;&gt;INDEX('Historical BMP Records'!BA:BA, MATCH($C2, 'Historical BMP Records'!$C:$C, 0)), 1, 0), IF(BA2&lt;&gt;INDEX('Planned and Progress BMPs'!BA:BA, MATCH($C2, 'Planned and Progress BMPs'!$C:$C, 0)), 1, 0)), "")</f>
        <v/>
      </c>
      <c r="DS2" s="86" t="str">
        <f>IFERROR(IF($F2="Historical", IF(BB2&lt;&gt;INDEX('Historical BMP Records'!BB:BB, MATCH($C2, 'Historical BMP Records'!$C:$C, 0)), 1, 0), IF(BB2&lt;&gt;INDEX('Planned and Progress BMPs'!BB:BB, MATCH($C2, 'Planned and Progress BMPs'!$C:$C, 0)), 1, 0)), "")</f>
        <v/>
      </c>
      <c r="DT2" s="86" t="str">
        <f>IFERROR(IF($F2="Historical", IF(BC2&lt;&gt;INDEX('Historical BMP Records'!BC:BC, MATCH($C2, 'Historical BMP Records'!$C:$C, 0)), 1, 0), IF(BC2&lt;&gt;INDEX('Planned and Progress BMPs'!BC:BC, MATCH($C2, 'Planned and Progress BMPs'!$C:$C, 0)), 1, 0)), "")</f>
        <v/>
      </c>
      <c r="DU2" s="86" t="str">
        <f>IFERROR(IF($F2="Historical", IF(BD2&lt;&gt;INDEX('Historical BMP Records'!BD:BD, MATCH($C2, 'Historical BMP Records'!$C:$C, 0)), 1, 0), IF(BD2&lt;&gt;INDEX('Planned and Progress BMPs'!BD:BD, MATCH($C2, 'Planned and Progress BMPs'!$C:$C, 0)), 1, 0)), "")</f>
        <v/>
      </c>
      <c r="DV2" s="86" t="str">
        <f>IFERROR(IF($F2="Historical", IF(BE2&lt;&gt;INDEX('Historical BMP Records'!BE:BE, MATCH($C2, 'Historical BMP Records'!$C:$C, 0)), 1, 0), IF(BE2&lt;&gt;INDEX('Planned and Progress BMPs'!BE:BE, MATCH($C2, 'Planned and Progress BMPs'!$C:$C, 0)), 1, 0)), "")</f>
        <v/>
      </c>
      <c r="DW2" s="86" t="str">
        <f>IFERROR(IF($F2="Historical", IF(BF2&lt;&gt;INDEX('Historical BMP Records'!BF:BF, MATCH($C2, 'Historical BMP Records'!$C:$C, 0)), 1, 0), IF(BF2&lt;&gt;INDEX('Planned and Progress BMPs'!BF:BF, MATCH($C2, 'Planned and Progress BMPs'!$C:$C, 0)), 1, 0)), "")</f>
        <v/>
      </c>
      <c r="DX2" s="86" t="str">
        <f>IFERROR(IF($F2="Historical", IF(BG2&lt;&gt;INDEX('Historical BMP Records'!BG:BG, MATCH($C2, 'Historical BMP Records'!$C:$C, 0)), 1, 0), IF(BG2&lt;&gt;INDEX('Planned and Progress BMPs'!BG:BG, MATCH($C2, 'Planned and Progress BMPs'!$C:$C, 0)), 1, 0)), "")</f>
        <v/>
      </c>
      <c r="DY2" s="86" t="str">
        <f>IFERROR(IF($F2="Historical", IF(BH2&lt;&gt;INDEX('Historical BMP Records'!BH:BH, MATCH($C2, 'Historical BMP Records'!$C:$C, 0)), 1, 0), IF(BH2&lt;&gt;INDEX('Planned and Progress BMPs'!BH:BH, MATCH($C2, 'Planned and Progress BMPs'!$C:$C, 0)), 1, 0)), "")</f>
        <v/>
      </c>
      <c r="DZ2" s="86" t="str">
        <f>IFERROR(IF($F2="Historical", IF(BI2&lt;&gt;INDEX('Historical BMP Records'!BI:BI, MATCH($C2, 'Historical BMP Records'!$C:$C, 0)), 1, 0), IF(BI2&lt;&gt;INDEX('Planned and Progress BMPs'!BI:BI, MATCH($C2, 'Planned and Progress BMPs'!$C:$C, 0)), 1, 0)), "")</f>
        <v/>
      </c>
      <c r="EA2" s="86" t="str">
        <f>IFERROR(IF($F2="Historical", IF(BJ2&lt;&gt;INDEX('Historical BMP Records'!BJ:BJ, MATCH($C2, 'Historical BMP Records'!$C:$C, 0)), 1, 0), IF(BJ2&lt;&gt;INDEX('Planned and Progress BMPs'!BJ:BJ, MATCH($C2, 'Planned and Progress BMPs'!$C:$C, 0)), 1, 0)), "")</f>
        <v/>
      </c>
      <c r="EB2" s="86" t="str">
        <f>IFERROR(IF($F2="Historical", IF(BK2&lt;&gt;INDEX('Historical BMP Records'!BK:BK, MATCH($C2, 'Historical BMP Records'!$C:$C, 0)), 1, 0), IF(BK2&lt;&gt;INDEX('Planned and Progress BMPs'!BK:BK, MATCH($C2, 'Planned and Progress BMPs'!$C:$C, 0)), 1, 0)), "")</f>
        <v/>
      </c>
      <c r="EC2" s="86" t="str">
        <f>IFERROR(IF($F2="Historical", IF(BL2&lt;&gt;INDEX('Historical BMP Records'!BL:BL, MATCH($C2, 'Historical BMP Records'!$C:$C, 0)), 1, 0), IF(BL2&lt;&gt;INDEX('Planned and Progress BMPs'!BL:BL, MATCH($C2, 'Planned and Progress BMPs'!$C:$C, 0)), 1, 0)), "")</f>
        <v/>
      </c>
      <c r="ED2" s="86" t="str">
        <f>IFERROR(IF($F2="Historical", IF(BM2&lt;&gt;INDEX('Historical BMP Records'!BM:BM, MATCH($C2, 'Historical BMP Records'!$C:$C, 0)), 1, 0), IF(BM2&lt;&gt;INDEX('Planned and Progress BMPs'!BM:BM, MATCH($C2, 'Planned and Progress BMPs'!$C:$C, 0)), 1, 0)), "")</f>
        <v/>
      </c>
      <c r="EE2" s="86" t="str">
        <f>IFERROR(IF($F2="Historical", IF(BN2&lt;&gt;INDEX('Historical BMP Records'!BN:BN, MATCH($C2, 'Historical BMP Records'!$C:$C, 0)), 1, 0), IF(BN2&lt;&gt;INDEX('Planned and Progress BMPs'!BN:BN, MATCH($C2, 'Planned and Progress BMPs'!$C:$C, 0)), 1, 0)), "")</f>
        <v/>
      </c>
      <c r="EF2" s="86" t="str">
        <f>IFERROR(IF($F2="Historical", IF(BO2&lt;&gt;INDEX('Historical BMP Records'!BO:BO, MATCH($C2, 'Historical BMP Records'!$C:$C, 0)), 1, 0), IF(BO2&lt;&gt;INDEX('Planned and Progress BMPs'!BO:BO, MATCH($C2, 'Planned and Progress BMPs'!$C:$C, 0)), 1, 0)), "")</f>
        <v/>
      </c>
      <c r="EG2" s="86" t="str">
        <f>IFERROR(IF($F2="Historical", IF(BP2&lt;&gt;INDEX('Historical BMP Records'!BP:BP, MATCH($C2, 'Historical BMP Records'!$C:$C, 0)), 1, 0), IF(BP2&lt;&gt;INDEX('Planned and Progress BMPs'!BP:BP, MATCH($C2, 'Planned and Progress BMPs'!$C:$C, 0)), 1, 0)), "")</f>
        <v/>
      </c>
      <c r="EH2" s="86">
        <f>SUM(DC_SW152[[#This Row],[FY17 Status Change]:[GIS ID Change]])</f>
        <v>0</v>
      </c>
    </row>
    <row r="3" spans="1:138" s="17" customFormat="1" x14ac:dyDescent="0.25">
      <c r="A3" s="5" t="s">
        <v>388</v>
      </c>
      <c r="B3" s="5" t="s">
        <v>389</v>
      </c>
      <c r="C3" s="15" t="s">
        <v>714</v>
      </c>
      <c r="D3" s="15" t="s">
        <v>429</v>
      </c>
      <c r="E3" s="15" t="s">
        <v>139</v>
      </c>
      <c r="F3" s="33" t="s">
        <v>49</v>
      </c>
      <c r="G3" s="42"/>
      <c r="H3" s="37"/>
      <c r="I3" s="22">
        <f>INDEX(Table3[Site ID], MATCH(DC_SW152[[#This Row],[Facility Name]], Table3[Site Name], 0))</f>
        <v>2</v>
      </c>
      <c r="J3" s="22" t="s">
        <v>7</v>
      </c>
      <c r="K3" s="22" t="str">
        <f>INDEX(Table3[Site Address], MATCH(DC_SW152[[#This Row],[Facility Name]], Table3[Site Name], 0))</f>
        <v>1013 O Street SE</v>
      </c>
      <c r="L3" s="22" t="str">
        <f>INDEX(Table3[Site X Coordinate], MATCH(DC_SW152[[#This Row],[Facility Name]], Table3[Site Name], 0))</f>
        <v>400682.49</v>
      </c>
      <c r="M3" s="22" t="str">
        <f>INDEX(Table3[Site Y Coordinate], MATCH(DC_SW152[[#This Row],[Facility Name]], Table3[Site Name], 0))</f>
        <v>133916.52</v>
      </c>
      <c r="N3" s="22" t="str">
        <f>INDEX(Table3[Owner/Manager], MATCH(DC_SW152[[#This Row],[Facility Name]], Table3[Site Name], 0))</f>
        <v>Department of Defense</v>
      </c>
      <c r="O3" s="22" t="s">
        <v>699</v>
      </c>
      <c r="P3" s="22" t="s">
        <v>115</v>
      </c>
      <c r="Q3" s="22" t="s">
        <v>116</v>
      </c>
      <c r="R3" s="22" t="s">
        <v>84</v>
      </c>
      <c r="S3" s="22">
        <v>20374</v>
      </c>
      <c r="T3" s="29">
        <v>2024330415</v>
      </c>
      <c r="U3" s="22" t="s">
        <v>117</v>
      </c>
      <c r="V3" s="76">
        <v>1</v>
      </c>
      <c r="W3" s="33">
        <v>41640</v>
      </c>
      <c r="X3" s="22" t="s">
        <v>139</v>
      </c>
      <c r="Y3" s="83" t="s">
        <v>139</v>
      </c>
      <c r="Z3" s="83" t="s">
        <v>763</v>
      </c>
      <c r="AA3" s="83" t="s">
        <v>764</v>
      </c>
      <c r="AB3" s="83" t="s">
        <v>765</v>
      </c>
      <c r="AC3" s="22" t="s">
        <v>93</v>
      </c>
      <c r="AD3" s="22" t="s">
        <v>82</v>
      </c>
      <c r="AE3" s="22">
        <v>400190.036777</v>
      </c>
      <c r="AF3" s="22">
        <v>134082.70917700001</v>
      </c>
      <c r="AG3" s="22">
        <v>38.874572999999998</v>
      </c>
      <c r="AH3" s="22">
        <v>-76.997810000000001</v>
      </c>
      <c r="AI3" s="22" t="s">
        <v>140</v>
      </c>
      <c r="AJ3" s="22" t="s">
        <v>84</v>
      </c>
      <c r="AK3" s="22">
        <v>20374</v>
      </c>
      <c r="AL3" s="17" t="s">
        <v>11</v>
      </c>
      <c r="AM3" s="22" t="s">
        <v>18</v>
      </c>
      <c r="AN3" s="22" t="s">
        <v>8</v>
      </c>
      <c r="AO3" s="64"/>
      <c r="AP3" s="64"/>
      <c r="AQ3" s="64"/>
      <c r="AR3" s="64">
        <f>IF(ISBLANK(DC_SW152[[#This Row],[Urban Acres]]), "", DC_SW152[[#This Row],[Urban Acres]]-DC_SW152[[#This Row],[Impervious Acres]]-DC_SW152[[#This Row],[Natural Acres]])</f>
        <v>0</v>
      </c>
      <c r="AS3" s="64">
        <v>1.17</v>
      </c>
      <c r="AT3" s="64">
        <v>1.17</v>
      </c>
      <c r="AU3" s="64" t="str">
        <f>IF(ISBLANK(DC_SW152[[#This Row],[Natural Acres]]), "", DC_SW152[[#This Row],[Natural Acres]]*43560)</f>
        <v/>
      </c>
      <c r="AV3" s="64">
        <f>IFERROR(IF(ISBLANK(DC_SW152[[#This Row],[Compacted Acres]]), "", DC_SW152[[#This Row],[Compacted Acres]]*43560),"")</f>
        <v>0</v>
      </c>
      <c r="AW3" s="64">
        <f>IF(ISBLANK(DC_SW152[[#This Row],[Impervious Acres]]), "", DC_SW152[[#This Row],[Impervious Acres]]*43560)</f>
        <v>50965.2</v>
      </c>
      <c r="AX3" s="64">
        <f>IF(ISBLANK(DC_SW152[[#This Row],[Urban Acres]]), "", DC_SW152[[#This Row],[Urban Acres]]*43560)</f>
        <v>50965.2</v>
      </c>
      <c r="AY3" s="67">
        <v>0.3</v>
      </c>
      <c r="AZ3" s="33">
        <v>42941</v>
      </c>
      <c r="BA3" s="19">
        <v>2017</v>
      </c>
      <c r="BB3" s="19"/>
      <c r="BC3" s="19"/>
      <c r="BD3" s="19"/>
      <c r="BE3" s="19" t="s">
        <v>788</v>
      </c>
      <c r="BF3" s="19"/>
      <c r="BG3" s="19"/>
      <c r="BH3" s="18" t="s">
        <v>9</v>
      </c>
      <c r="BI3" s="18">
        <v>42927</v>
      </c>
      <c r="BJ3" s="18"/>
      <c r="BK3" s="22" t="s">
        <v>8</v>
      </c>
      <c r="BL3" s="18"/>
      <c r="BM3" s="72"/>
      <c r="BN3" s="22"/>
      <c r="BO3" s="17" t="s">
        <v>13</v>
      </c>
      <c r="BQ3" s="15" t="s">
        <v>536</v>
      </c>
      <c r="BR3" s="86" t="str">
        <f>IFERROR(IF($F3="Historical", IF(A3&lt;&gt;INDEX('Historical BMP Records'!A:A, MATCH($C3, 'Historical BMP Records'!$C:$C, 0)), 1, 0), IF(A3&lt;&gt;INDEX('Planned and Progress BMPs'!A:A, MATCH($C3, 'Planned and Progress BMPs'!$C:$C, 0)), 1, 0)), "")</f>
        <v/>
      </c>
      <c r="BS3" s="86" t="str">
        <f>IFERROR(IF($F3="Historical", IF(B3&lt;&gt;INDEX('Historical BMP Records'!B:B, MATCH($C3, 'Historical BMP Records'!$C:$C, 0)), 1, 0), IF(B3&lt;&gt;INDEX('Planned and Progress BMPs'!B:B, MATCH($C3, 'Planned and Progress BMPs'!$C:$C, 0)), 1, 0)), "")</f>
        <v/>
      </c>
      <c r="BT3" s="86" t="str">
        <f>IFERROR(IF($F3="Historical", IF(C3&lt;&gt;INDEX('Historical BMP Records'!C:C, MATCH($C3, 'Historical BMP Records'!$C:$C, 0)), 1, 0), IF(C3&lt;&gt;INDEX('Planned and Progress BMPs'!C:C, MATCH($C3, 'Planned and Progress BMPs'!$C:$C, 0)), 1, 0)), "")</f>
        <v/>
      </c>
      <c r="BU3" s="86" t="str">
        <f>IFERROR(IF($F3="Historical", IF(D3&lt;&gt;INDEX('Historical BMP Records'!D:D, MATCH($C3, 'Historical BMP Records'!$C:$C, 0)), 1, 0), IF(D3&lt;&gt;INDEX('Planned and Progress BMPs'!D:D, MATCH($C3, 'Planned and Progress BMPs'!$C:$C, 0)), 1, 0)), "")</f>
        <v/>
      </c>
      <c r="BV3" s="86" t="str">
        <f>IFERROR(IF($F3="Historical", IF(E3&lt;&gt;INDEX('Historical BMP Records'!E:E, MATCH($C3, 'Historical BMP Records'!$C:$C, 0)), 1, 0), IF(E3&lt;&gt;INDEX('Planned and Progress BMPs'!E:E, MATCH($C3, 'Planned and Progress BMPs'!$C:$C, 0)), 1, 0)), "")</f>
        <v/>
      </c>
      <c r="BW3" s="86" t="str">
        <f>IFERROR(IF($F3="Historical", IF(F3&lt;&gt;INDEX('Historical BMP Records'!F:F, MATCH($C3, 'Historical BMP Records'!$C:$C, 0)), 1, 0), IF(F3&lt;&gt;INDEX('Planned and Progress BMPs'!F:F, MATCH($C3, 'Planned and Progress BMPs'!$C:$C, 0)), 1, 0)), "")</f>
        <v/>
      </c>
      <c r="BX3" s="86" t="str">
        <f>IFERROR(IF($F3="Historical", IF(G3&lt;&gt;INDEX('Historical BMP Records'!G:G, MATCH($C3, 'Historical BMP Records'!$C:$C, 0)), 1, 0), IF(G3&lt;&gt;INDEX('Planned and Progress BMPs'!G:G, MATCH($C3, 'Planned and Progress BMPs'!$C:$C, 0)), 1, 0)), "")</f>
        <v/>
      </c>
      <c r="BY3" s="86" t="str">
        <f>IFERROR(IF($F3="Historical", IF(H3&lt;&gt;INDEX('Historical BMP Records'!H:H, MATCH($C3, 'Historical BMP Records'!$C:$C, 0)), 1, 0), IF(H3&lt;&gt;INDEX('Planned and Progress BMPs'!H:H, MATCH($C3, 'Planned and Progress BMPs'!$C:$C, 0)), 1, 0)), "")</f>
        <v/>
      </c>
      <c r="BZ3" s="86" t="str">
        <f>IFERROR(IF($F3="Historical", IF(I3&lt;&gt;INDEX('Historical BMP Records'!I:I, MATCH($C3, 'Historical BMP Records'!$C:$C, 0)), 1, 0), IF(I3&lt;&gt;INDEX('Planned and Progress BMPs'!I:I, MATCH($C3, 'Planned and Progress BMPs'!$C:$C, 0)), 1, 0)), "")</f>
        <v/>
      </c>
      <c r="CA3" s="86" t="str">
        <f>IFERROR(IF($F3="Historical", IF(J3&lt;&gt;INDEX('Historical BMP Records'!J:J, MATCH($C3, 'Historical BMP Records'!$C:$C, 0)), 1, 0), IF(J3&lt;&gt;INDEX('Planned and Progress BMPs'!J:J, MATCH($C3, 'Planned and Progress BMPs'!$C:$C, 0)), 1, 0)), "")</f>
        <v/>
      </c>
      <c r="CB3" s="86" t="str">
        <f>IFERROR(IF($F3="Historical", IF(K3&lt;&gt;INDEX('Historical BMP Records'!K:K, MATCH($C3, 'Historical BMP Records'!$C:$C, 0)), 1, 0), IF(K3&lt;&gt;INDEX('Planned and Progress BMPs'!K:K, MATCH($C3, 'Planned and Progress BMPs'!$C:$C, 0)), 1, 0)), "")</f>
        <v/>
      </c>
      <c r="CC3" s="86" t="str">
        <f>IFERROR(IF($F3="Historical", IF(L3&lt;&gt;INDEX('Historical BMP Records'!L:L, MATCH($C3, 'Historical BMP Records'!$C:$C, 0)), 1, 0), IF(L3&lt;&gt;INDEX('Planned and Progress BMPs'!L:L, MATCH($C3, 'Planned and Progress BMPs'!$C:$C, 0)), 1, 0)), "")</f>
        <v/>
      </c>
      <c r="CD3" s="86" t="str">
        <f>IFERROR(IF($F3="Historical", IF(M3&lt;&gt;INDEX('Historical BMP Records'!M:M, MATCH($C3, 'Historical BMP Records'!$C:$C, 0)), 1, 0), IF(M3&lt;&gt;INDEX('Planned and Progress BMPs'!M:M, MATCH($C3, 'Planned and Progress BMPs'!$C:$C, 0)), 1, 0)), "")</f>
        <v/>
      </c>
      <c r="CE3" s="86" t="str">
        <f>IFERROR(IF($F3="Historical", IF(N3&lt;&gt;INDEX('Historical BMP Records'!N:N, MATCH($C3, 'Historical BMP Records'!$C:$C, 0)), 1, 0), IF(N3&lt;&gt;INDEX('Planned and Progress BMPs'!N:N, MATCH($C3, 'Planned and Progress BMPs'!$C:$C, 0)), 1, 0)), "")</f>
        <v/>
      </c>
      <c r="CF3" s="86" t="str">
        <f>IFERROR(IF($F3="Historical", IF(O3&lt;&gt;INDEX('Historical BMP Records'!O:O, MATCH($C3, 'Historical BMP Records'!$C:$C, 0)), 1, 0), IF(O3&lt;&gt;INDEX('Planned and Progress BMPs'!O:O, MATCH($C3, 'Planned and Progress BMPs'!$C:$C, 0)), 1, 0)), "")</f>
        <v/>
      </c>
      <c r="CG3" s="86" t="str">
        <f>IFERROR(IF($F3="Historical", IF(P3&lt;&gt;INDEX('Historical BMP Records'!P:P, MATCH($C3, 'Historical BMP Records'!$C:$C, 0)), 1, 0), IF(P3&lt;&gt;INDEX('Planned and Progress BMPs'!P:P, MATCH($C3, 'Planned and Progress BMPs'!$C:$C, 0)), 1, 0)), "")</f>
        <v/>
      </c>
      <c r="CH3" s="86" t="str">
        <f>IFERROR(IF($F3="Historical", IF(Q3&lt;&gt;INDEX('Historical BMP Records'!Q:Q, MATCH($C3, 'Historical BMP Records'!$C:$C, 0)), 1, 0), IF(Q3&lt;&gt;INDEX('Planned and Progress BMPs'!Q:Q, MATCH($C3, 'Planned and Progress BMPs'!$C:$C, 0)), 1, 0)), "")</f>
        <v/>
      </c>
      <c r="CI3" s="86" t="str">
        <f>IFERROR(IF($F3="Historical", IF(R3&lt;&gt;INDEX('Historical BMP Records'!R:R, MATCH($C3, 'Historical BMP Records'!$C:$C, 0)), 1, 0), IF(R3&lt;&gt;INDEX('Planned and Progress BMPs'!R:R, MATCH($C3, 'Planned and Progress BMPs'!$C:$C, 0)), 1, 0)), "")</f>
        <v/>
      </c>
      <c r="CJ3" s="86" t="str">
        <f>IFERROR(IF($F3="Historical", IF(S3&lt;&gt;INDEX('Historical BMP Records'!S:S, MATCH($C3, 'Historical BMP Records'!$C:$C, 0)), 1, 0), IF(S3&lt;&gt;INDEX('Planned and Progress BMPs'!S:S, MATCH($C3, 'Planned and Progress BMPs'!$C:$C, 0)), 1, 0)), "")</f>
        <v/>
      </c>
      <c r="CK3" s="86" t="str">
        <f>IFERROR(IF($F3="Historical", IF(T3&lt;&gt;INDEX('Historical BMP Records'!T:T, MATCH($C3, 'Historical BMP Records'!$C:$C, 0)), 1, 0), IF(T3&lt;&gt;INDEX('Planned and Progress BMPs'!T:T, MATCH($C3, 'Planned and Progress BMPs'!$C:$C, 0)), 1, 0)), "")</f>
        <v/>
      </c>
      <c r="CL3" s="86" t="str">
        <f>IFERROR(IF($F3="Historical", IF(U3&lt;&gt;INDEX('Historical BMP Records'!U:U, MATCH($C3, 'Historical BMP Records'!$C:$C, 0)), 1, 0), IF(U3&lt;&gt;INDEX('Planned and Progress BMPs'!U:U, MATCH($C3, 'Planned and Progress BMPs'!$C:$C, 0)), 1, 0)), "")</f>
        <v/>
      </c>
      <c r="CM3" s="86" t="str">
        <f>IFERROR(IF($F3="Historical", IF(V3&lt;&gt;INDEX('Historical BMP Records'!V:V, MATCH($C3, 'Historical BMP Records'!$C:$C, 0)), 1, 0), IF(V3&lt;&gt;INDEX('Planned and Progress BMPs'!V:V, MATCH($C3, 'Planned and Progress BMPs'!$C:$C, 0)), 1, 0)), "")</f>
        <v/>
      </c>
      <c r="CN3" s="86" t="str">
        <f>IFERROR(IF($F3="Historical", IF(W3&lt;&gt;INDEX('Historical BMP Records'!W:W, MATCH($C3, 'Historical BMP Records'!$C:$C, 0)), 1, 0), IF(W3&lt;&gt;INDEX('Planned and Progress BMPs'!W:W, MATCH($C3, 'Planned and Progress BMPs'!$C:$C, 0)), 1, 0)), "")</f>
        <v/>
      </c>
      <c r="CO3" s="86" t="str">
        <f>IFERROR(IF($F3="Historical", IF(X3&lt;&gt;INDEX('Historical BMP Records'!X:X, MATCH($C3, 'Historical BMP Records'!$C:$C, 0)), 1, 0), IF(X3&lt;&gt;INDEX('Planned and Progress BMPs'!X:X, MATCH($C3, 'Planned and Progress BMPs'!$C:$C, 0)), 1, 0)), "")</f>
        <v/>
      </c>
      <c r="CP3" s="86" t="str">
        <f>IFERROR(IF($F3="Historical", IF(Y3&lt;&gt;INDEX('Historical BMP Records'!Y:Y, MATCH($C3, 'Historical BMP Records'!$C:$C, 0)), 1, 0), IF(Y3&lt;&gt;INDEX('Planned and Progress BMPs'!Y:Y, MATCH($C3, 'Planned and Progress BMPs'!$C:$C, 0)), 1, 0)), "")</f>
        <v/>
      </c>
      <c r="CQ3" s="86" t="str">
        <f>IFERROR(IF($F3="Historical", IF(Z3&lt;&gt;INDEX('Historical BMP Records'!Z:Z, MATCH($C3, 'Historical BMP Records'!$C:$C, 0)), 1, 0), IF(Z3&lt;&gt;INDEX('Planned and Progress BMPs'!Z:Z, MATCH($C3, 'Planned and Progress BMPs'!$C:$C, 0)), 1, 0)), "")</f>
        <v/>
      </c>
      <c r="CR3" s="86" t="str">
        <f>IFERROR(IF($F3="Historical", IF(AA3&lt;&gt;INDEX('Historical BMP Records'!AA:AA, MATCH($C3, 'Historical BMP Records'!$C:$C, 0)), 1, 0), IF(AA3&lt;&gt;INDEX('Planned and Progress BMPs'!AA:AA, MATCH($C3, 'Planned and Progress BMPs'!$C:$C, 0)), 1, 0)), "")</f>
        <v/>
      </c>
      <c r="CS3" s="86" t="str">
        <f>IFERROR(IF($F3="Historical", IF(AB3&lt;&gt;INDEX('Historical BMP Records'!AB:AB, MATCH($C3, 'Historical BMP Records'!$C:$C, 0)), 1, 0), IF(AB3&lt;&gt;INDEX('Planned and Progress BMPs'!AB:AB, MATCH($C3, 'Planned and Progress BMPs'!$C:$C, 0)), 1, 0)), "")</f>
        <v/>
      </c>
      <c r="CT3" s="86" t="str">
        <f>IFERROR(IF($F3="Historical", IF(AC3&lt;&gt;INDEX('Historical BMP Records'!AC:AC, MATCH($C3, 'Historical BMP Records'!$C:$C, 0)), 1, 0), IF(AC3&lt;&gt;INDEX('Planned and Progress BMPs'!AC:AC, MATCH($C3, 'Planned and Progress BMPs'!$C:$C, 0)), 1, 0)), "")</f>
        <v/>
      </c>
      <c r="CU3" s="86" t="str">
        <f>IFERROR(IF($F3="Historical", IF(AD3&lt;&gt;INDEX('Historical BMP Records'!AD:AD, MATCH($C3, 'Historical BMP Records'!$C:$C, 0)), 1, 0), IF(AD3&lt;&gt;INDEX('Planned and Progress BMPs'!AD:AD, MATCH($C3, 'Planned and Progress BMPs'!$C:$C, 0)), 1, 0)), "")</f>
        <v/>
      </c>
      <c r="CV3" s="86" t="str">
        <f>IFERROR(IF($F3="Historical", IF(AE3&lt;&gt;INDEX('Historical BMP Records'!AE:AE, MATCH($C3, 'Historical BMP Records'!$C:$C, 0)), 1, 0), IF(AE3&lt;&gt;INDEX('Planned and Progress BMPs'!AE:AE, MATCH($C3, 'Planned and Progress BMPs'!$C:$C, 0)), 1, 0)), "")</f>
        <v/>
      </c>
      <c r="CW3" s="86" t="str">
        <f>IFERROR(IF($F3="Historical", IF(AF3&lt;&gt;INDEX('Historical BMP Records'!AF:AF, MATCH($C3, 'Historical BMP Records'!$C:$C, 0)), 1, 0), IF(AF3&lt;&gt;INDEX('Planned and Progress BMPs'!AF:AF, MATCH($C3, 'Planned and Progress BMPs'!$C:$C, 0)), 1, 0)), "")</f>
        <v/>
      </c>
      <c r="CX3" s="86" t="str">
        <f>IFERROR(IF($F3="Historical", IF(AG3&lt;&gt;INDEX('Historical BMP Records'!AG:AG, MATCH($C3, 'Historical BMP Records'!$C:$C, 0)), 1, 0), IF(AG3&lt;&gt;INDEX('Planned and Progress BMPs'!AG:AG, MATCH($C3, 'Planned and Progress BMPs'!$C:$C, 0)), 1, 0)), "")</f>
        <v/>
      </c>
      <c r="CY3" s="86" t="str">
        <f>IFERROR(IF($F3="Historical", IF(AH3&lt;&gt;INDEX('Historical BMP Records'!AH:AH, MATCH($C3, 'Historical BMP Records'!$C:$C, 0)), 1, 0), IF(AH3&lt;&gt;INDEX('Planned and Progress BMPs'!AH:AH, MATCH($C3, 'Planned and Progress BMPs'!$C:$C, 0)), 1, 0)), "")</f>
        <v/>
      </c>
      <c r="CZ3" s="86" t="str">
        <f>IFERROR(IF($F3="Historical", IF(AI3&lt;&gt;INDEX('Historical BMP Records'!AI:AI, MATCH($C3, 'Historical BMP Records'!$C:$C, 0)), 1, 0), IF(AI3&lt;&gt;INDEX('Planned and Progress BMPs'!AI:AI, MATCH($C3, 'Planned and Progress BMPs'!$C:$C, 0)), 1, 0)), "")</f>
        <v/>
      </c>
      <c r="DA3" s="86" t="str">
        <f>IFERROR(IF($F3="Historical", IF(AJ3&lt;&gt;INDEX('Historical BMP Records'!AJ:AJ, MATCH($C3, 'Historical BMP Records'!$C:$C, 0)), 1, 0), IF(AJ3&lt;&gt;INDEX('Planned and Progress BMPs'!AJ:AJ, MATCH($C3, 'Planned and Progress BMPs'!$C:$C, 0)), 1, 0)), "")</f>
        <v/>
      </c>
      <c r="DB3" s="86" t="str">
        <f>IFERROR(IF($F3="Historical", IF(AK3&lt;&gt;INDEX('Historical BMP Records'!AK:AK, MATCH($C3, 'Historical BMP Records'!$C:$C, 0)), 1, 0), IF(AK3&lt;&gt;INDEX('Planned and Progress BMPs'!AK:AK, MATCH($C3, 'Planned and Progress BMPs'!$C:$C, 0)), 1, 0)), "")</f>
        <v/>
      </c>
      <c r="DC3" s="86" t="str">
        <f>IFERROR(IF($F3="Historical", IF(AL3&lt;&gt;INDEX('Historical BMP Records'!AL:AL, MATCH($C3, 'Historical BMP Records'!$C:$C, 0)), 1, 0), IF(AL3&lt;&gt;INDEX('Planned and Progress BMPs'!AL:AL, MATCH($C3, 'Planned and Progress BMPs'!$C:$C, 0)), 1, 0)), "")</f>
        <v/>
      </c>
      <c r="DD3" s="86" t="str">
        <f>IFERROR(IF($F3="Historical", IF(AM3&lt;&gt;INDEX('Historical BMP Records'!AM:AM, MATCH($C3, 'Historical BMP Records'!$C:$C, 0)), 1, 0), IF(AM3&lt;&gt;INDEX('Planned and Progress BMPs'!AM:AM, MATCH($C3, 'Planned and Progress BMPs'!$C:$C, 0)), 1, 0)), "")</f>
        <v/>
      </c>
      <c r="DE3" s="86" t="str">
        <f>IFERROR(IF($F3="Historical", IF(AN3&lt;&gt;INDEX('Historical BMP Records'!AN:AN, MATCH($C3, 'Historical BMP Records'!$C:$C, 0)), 1, 0), IF(AN3&lt;&gt;INDEX('Planned and Progress BMPs'!AN:AN, MATCH($C3, 'Planned and Progress BMPs'!$C:$C, 0)), 1, 0)), "")</f>
        <v/>
      </c>
      <c r="DF3" s="86" t="str">
        <f>IFERROR(IF($F3="Historical", IF(AO3&lt;&gt;INDEX('Historical BMP Records'!AO:AO, MATCH($C3, 'Historical BMP Records'!$C:$C, 0)), 1, 0), IF(AO3&lt;&gt;INDEX('Planned and Progress BMPs'!AO:AO, MATCH($C3, 'Planned and Progress BMPs'!$C:$C, 0)), 1, 0)), "")</f>
        <v/>
      </c>
      <c r="DG3" s="86" t="str">
        <f>IFERROR(IF($F3="Historical", IF(AP3&lt;&gt;INDEX('Historical BMP Records'!AP:AP, MATCH($C3, 'Historical BMP Records'!$C:$C, 0)), 1, 0), IF(AP3&lt;&gt;INDEX('Planned and Progress BMPs'!AP:AP, MATCH($C3, 'Planned and Progress BMPs'!$C:$C, 0)), 1, 0)), "")</f>
        <v/>
      </c>
      <c r="DH3" s="86" t="str">
        <f>IFERROR(IF($F3="Historical", IF(AQ3&lt;&gt;INDEX('Historical BMP Records'!AQ:AQ, MATCH($C3, 'Historical BMP Records'!$C:$C, 0)), 1, 0), IF(AQ3&lt;&gt;INDEX('Planned and Progress BMPs'!AQ:AQ, MATCH($C3, 'Planned and Progress BMPs'!$C:$C, 0)), 1, 0)), "")</f>
        <v/>
      </c>
      <c r="DI3" s="86" t="str">
        <f>IFERROR(IF($F3="Historical", IF(AR3&lt;&gt;INDEX('Historical BMP Records'!AR:AR, MATCH($C3, 'Historical BMP Records'!$C:$C, 0)), 1, 0), IF(AR3&lt;&gt;INDEX('Planned and Progress BMPs'!AR:AR, MATCH($C3, 'Planned and Progress BMPs'!$C:$C, 0)), 1, 0)), "")</f>
        <v/>
      </c>
      <c r="DJ3" s="86" t="str">
        <f>IFERROR(IF($F3="Historical", IF(AS3&lt;&gt;INDEX('Historical BMP Records'!AS:AS, MATCH($C3, 'Historical BMP Records'!$C:$C, 0)), 1, 0), IF(AS3&lt;&gt;INDEX('Planned and Progress BMPs'!AS:AS, MATCH($C3, 'Planned and Progress BMPs'!$C:$C, 0)), 1, 0)), "")</f>
        <v/>
      </c>
      <c r="DK3" s="86" t="str">
        <f>IFERROR(IF($F3="Historical", IF(AT3&lt;&gt;INDEX('Historical BMP Records'!AT:AT, MATCH($C3, 'Historical BMP Records'!$C:$C, 0)), 1, 0), IF(AT3&lt;&gt;INDEX('Planned and Progress BMPs'!AT:AT, MATCH($C3, 'Planned and Progress BMPs'!$C:$C, 0)), 1, 0)), "")</f>
        <v/>
      </c>
      <c r="DL3" s="86" t="str">
        <f>IFERROR(IF($F3="Historical", IF(AU3&lt;&gt;INDEX('Historical BMP Records'!AU:AU, MATCH($C3, 'Historical BMP Records'!$C:$C, 0)), 1, 0), IF(AU3&lt;&gt;INDEX('Planned and Progress BMPs'!AU:AU, MATCH($C3, 'Planned and Progress BMPs'!$C:$C, 0)), 1, 0)), "")</f>
        <v/>
      </c>
      <c r="DM3" s="86" t="str">
        <f>IFERROR(IF($F3="Historical", IF(AV3&lt;&gt;INDEX('Historical BMP Records'!AV:AV, MATCH($C3, 'Historical BMP Records'!$C:$C, 0)), 1, 0), IF(AV3&lt;&gt;INDEX('Planned and Progress BMPs'!AV:AV, MATCH($C3, 'Planned and Progress BMPs'!$C:$C, 0)), 1, 0)), "")</f>
        <v/>
      </c>
      <c r="DN3" s="86" t="str">
        <f>IFERROR(IF($F3="Historical", IF(AW3&lt;&gt;INDEX('Historical BMP Records'!AW:AW, MATCH($C3, 'Historical BMP Records'!$C:$C, 0)), 1, 0), IF(AW3&lt;&gt;INDEX('Planned and Progress BMPs'!AW:AW, MATCH($C3, 'Planned and Progress BMPs'!$C:$C, 0)), 1, 0)), "")</f>
        <v/>
      </c>
      <c r="DO3" s="86" t="str">
        <f>IFERROR(IF($F3="Historical", IF(AX3&lt;&gt;INDEX('Historical BMP Records'!AX:AX, MATCH($C3, 'Historical BMP Records'!$C:$C, 0)), 1, 0), IF(AX3&lt;&gt;INDEX('Planned and Progress BMPs'!AX:AX, MATCH($C3, 'Planned and Progress BMPs'!$C:$C, 0)), 1, 0)), "")</f>
        <v/>
      </c>
      <c r="DP3" s="86" t="str">
        <f>IFERROR(IF($F3="Historical", IF(AY3&lt;&gt;INDEX('Historical BMP Records'!AY:AY, MATCH($C3, 'Historical BMP Records'!$C:$C, 0)), 1, 0), IF(AY3&lt;&gt;INDEX('Planned and Progress BMPs'!AY:AY, MATCH($C3, 'Planned and Progress BMPs'!$C:$C, 0)), 1, 0)), "")</f>
        <v/>
      </c>
      <c r="DQ3" s="86" t="str">
        <f>IFERROR(IF($F3="Historical", IF(AZ3&lt;&gt;INDEX('Historical BMP Records'!AZ:AZ, MATCH($C3, 'Historical BMP Records'!$C:$C, 0)), 1, 0), IF(AZ3&lt;&gt;INDEX('Planned and Progress BMPs'!AZ:AZ, MATCH($C3, 'Planned and Progress BMPs'!$C:$C, 0)), 1, 0)), "")</f>
        <v/>
      </c>
      <c r="DR3" s="86" t="str">
        <f>IFERROR(IF($F3="Historical", IF(BA3&lt;&gt;INDEX('Historical BMP Records'!BA:BA, MATCH($C3, 'Historical BMP Records'!$C:$C, 0)), 1, 0), IF(BA3&lt;&gt;INDEX('Planned and Progress BMPs'!BA:BA, MATCH($C3, 'Planned and Progress BMPs'!$C:$C, 0)), 1, 0)), "")</f>
        <v/>
      </c>
      <c r="DS3" s="86" t="str">
        <f>IFERROR(IF($F3="Historical", IF(BB3&lt;&gt;INDEX('Historical BMP Records'!BB:BB, MATCH($C3, 'Historical BMP Records'!$C:$C, 0)), 1, 0), IF(BB3&lt;&gt;INDEX('Planned and Progress BMPs'!BB:BB, MATCH($C3, 'Planned and Progress BMPs'!$C:$C, 0)), 1, 0)), "")</f>
        <v/>
      </c>
      <c r="DT3" s="86" t="str">
        <f>IFERROR(IF($F3="Historical", IF(BC3&lt;&gt;INDEX('Historical BMP Records'!BC:BC, MATCH($C3, 'Historical BMP Records'!$C:$C, 0)), 1, 0), IF(BC3&lt;&gt;INDEX('Planned and Progress BMPs'!BC:BC, MATCH($C3, 'Planned and Progress BMPs'!$C:$C, 0)), 1, 0)), "")</f>
        <v/>
      </c>
      <c r="DU3" s="86" t="str">
        <f>IFERROR(IF($F3="Historical", IF(BD3&lt;&gt;INDEX('Historical BMP Records'!BD:BD, MATCH($C3, 'Historical BMP Records'!$C:$C, 0)), 1, 0), IF(BD3&lt;&gt;INDEX('Planned and Progress BMPs'!BD:BD, MATCH($C3, 'Planned and Progress BMPs'!$C:$C, 0)), 1, 0)), "")</f>
        <v/>
      </c>
      <c r="DV3" s="86" t="str">
        <f>IFERROR(IF($F3="Historical", IF(BE3&lt;&gt;INDEX('Historical BMP Records'!BE:BE, MATCH($C3, 'Historical BMP Records'!$C:$C, 0)), 1, 0), IF(BE3&lt;&gt;INDEX('Planned and Progress BMPs'!BE:BE, MATCH($C3, 'Planned and Progress BMPs'!$C:$C, 0)), 1, 0)), "")</f>
        <v/>
      </c>
      <c r="DW3" s="86" t="str">
        <f>IFERROR(IF($F3="Historical", IF(BF3&lt;&gt;INDEX('Historical BMP Records'!BF:BF, MATCH($C3, 'Historical BMP Records'!$C:$C, 0)), 1, 0), IF(BF3&lt;&gt;INDEX('Planned and Progress BMPs'!BF:BF, MATCH($C3, 'Planned and Progress BMPs'!$C:$C, 0)), 1, 0)), "")</f>
        <v/>
      </c>
      <c r="DX3" s="86" t="str">
        <f>IFERROR(IF($F3="Historical", IF(BG3&lt;&gt;INDEX('Historical BMP Records'!BG:BG, MATCH($C3, 'Historical BMP Records'!$C:$C, 0)), 1, 0), IF(BG3&lt;&gt;INDEX('Planned and Progress BMPs'!BG:BG, MATCH($C3, 'Planned and Progress BMPs'!$C:$C, 0)), 1, 0)), "")</f>
        <v/>
      </c>
      <c r="DY3" s="86" t="str">
        <f>IFERROR(IF($F3="Historical", IF(BH3&lt;&gt;INDEX('Historical BMP Records'!BH:BH, MATCH($C3, 'Historical BMP Records'!$C:$C, 0)), 1, 0), IF(BH3&lt;&gt;INDEX('Planned and Progress BMPs'!BH:BH, MATCH($C3, 'Planned and Progress BMPs'!$C:$C, 0)), 1, 0)), "")</f>
        <v/>
      </c>
      <c r="DZ3" s="86" t="str">
        <f>IFERROR(IF($F3="Historical", IF(BI3&lt;&gt;INDEX('Historical BMP Records'!BI:BI, MATCH($C3, 'Historical BMP Records'!$C:$C, 0)), 1, 0), IF(BI3&lt;&gt;INDEX('Planned and Progress BMPs'!BI:BI, MATCH($C3, 'Planned and Progress BMPs'!$C:$C, 0)), 1, 0)), "")</f>
        <v/>
      </c>
      <c r="EA3" s="86" t="str">
        <f>IFERROR(IF($F3="Historical", IF(BJ3&lt;&gt;INDEX('Historical BMP Records'!BJ:BJ, MATCH($C3, 'Historical BMP Records'!$C:$C, 0)), 1, 0), IF(BJ3&lt;&gt;INDEX('Planned and Progress BMPs'!BJ:BJ, MATCH($C3, 'Planned and Progress BMPs'!$C:$C, 0)), 1, 0)), "")</f>
        <v/>
      </c>
      <c r="EB3" s="86" t="str">
        <f>IFERROR(IF($F3="Historical", IF(BK3&lt;&gt;INDEX('Historical BMP Records'!BK:BK, MATCH($C3, 'Historical BMP Records'!$C:$C, 0)), 1, 0), IF(BK3&lt;&gt;INDEX('Planned and Progress BMPs'!BK:BK, MATCH($C3, 'Planned and Progress BMPs'!$C:$C, 0)), 1, 0)), "")</f>
        <v/>
      </c>
      <c r="EC3" s="86" t="str">
        <f>IFERROR(IF($F3="Historical", IF(BL3&lt;&gt;INDEX('Historical BMP Records'!BL:BL, MATCH($C3, 'Historical BMP Records'!$C:$C, 0)), 1, 0), IF(BL3&lt;&gt;INDEX('Planned and Progress BMPs'!BL:BL, MATCH($C3, 'Planned and Progress BMPs'!$C:$C, 0)), 1, 0)), "")</f>
        <v/>
      </c>
      <c r="ED3" s="86" t="str">
        <f>IFERROR(IF($F3="Historical", IF(BM3&lt;&gt;INDEX('Historical BMP Records'!BM:BM, MATCH($C3, 'Historical BMP Records'!$C:$C, 0)), 1, 0), IF(BM3&lt;&gt;INDEX('Planned and Progress BMPs'!BM:BM, MATCH($C3, 'Planned and Progress BMPs'!$C:$C, 0)), 1, 0)), "")</f>
        <v/>
      </c>
      <c r="EE3" s="86" t="str">
        <f>IFERROR(IF($F3="Historical", IF(BN3&lt;&gt;INDEX('Historical BMP Records'!BN:BN, MATCH($C3, 'Historical BMP Records'!$C:$C, 0)), 1, 0), IF(BN3&lt;&gt;INDEX('Planned and Progress BMPs'!BN:BN, MATCH($C3, 'Planned and Progress BMPs'!$C:$C, 0)), 1, 0)), "")</f>
        <v/>
      </c>
      <c r="EF3" s="86" t="str">
        <f>IFERROR(IF($F3="Historical", IF(BO3&lt;&gt;INDEX('Historical BMP Records'!BO:BO, MATCH($C3, 'Historical BMP Records'!$C:$C, 0)), 1, 0), IF(BO3&lt;&gt;INDEX('Planned and Progress BMPs'!BO:BO, MATCH($C3, 'Planned and Progress BMPs'!$C:$C, 0)), 1, 0)), "")</f>
        <v/>
      </c>
      <c r="EG3" s="86" t="str">
        <f>IFERROR(IF($F3="Historical", IF(BP3&lt;&gt;INDEX('Historical BMP Records'!BP:BP, MATCH($C3, 'Historical BMP Records'!$C:$C, 0)), 1, 0), IF(BP3&lt;&gt;INDEX('Planned and Progress BMPs'!BP:BP, MATCH($C3, 'Planned and Progress BMPs'!$C:$C, 0)), 1, 0)), "")</f>
        <v/>
      </c>
      <c r="EH3" s="86">
        <f>SUM(DC_SW152[[#This Row],[FY17 Status Change]:[GIS ID Change]])</f>
        <v>0</v>
      </c>
    </row>
    <row r="4" spans="1:138" s="17" customFormat="1" x14ac:dyDescent="0.25">
      <c r="A4" s="5" t="s">
        <v>388</v>
      </c>
      <c r="B4" s="5" t="s">
        <v>389</v>
      </c>
      <c r="C4" s="15" t="s">
        <v>717</v>
      </c>
      <c r="D4" s="15" t="s">
        <v>430</v>
      </c>
      <c r="E4" s="15" t="s">
        <v>145</v>
      </c>
      <c r="F4" s="33" t="s">
        <v>49</v>
      </c>
      <c r="G4" s="42"/>
      <c r="H4" s="37"/>
      <c r="I4" s="22">
        <f>INDEX(Table3[Site ID], MATCH(DC_SW152[[#This Row],[Facility Name]], Table3[Site Name], 0))</f>
        <v>2</v>
      </c>
      <c r="J4" s="22" t="s">
        <v>7</v>
      </c>
      <c r="K4" s="22" t="str">
        <f>INDEX(Table3[Site Address], MATCH(DC_SW152[[#This Row],[Facility Name]], Table3[Site Name], 0))</f>
        <v>1013 O Street SE</v>
      </c>
      <c r="L4" s="22" t="str">
        <f>INDEX(Table3[Site X Coordinate], MATCH(DC_SW152[[#This Row],[Facility Name]], Table3[Site Name], 0))</f>
        <v>400682.49</v>
      </c>
      <c r="M4" s="22" t="str">
        <f>INDEX(Table3[Site Y Coordinate], MATCH(DC_SW152[[#This Row],[Facility Name]], Table3[Site Name], 0))</f>
        <v>133916.52</v>
      </c>
      <c r="N4" s="22" t="str">
        <f>INDEX(Table3[Owner/Manager], MATCH(DC_SW152[[#This Row],[Facility Name]], Table3[Site Name], 0))</f>
        <v>Department of Defense</v>
      </c>
      <c r="O4" s="22" t="s">
        <v>699</v>
      </c>
      <c r="P4" s="22" t="s">
        <v>115</v>
      </c>
      <c r="Q4" s="22" t="s">
        <v>116</v>
      </c>
      <c r="R4" s="22" t="s">
        <v>84</v>
      </c>
      <c r="S4" s="22">
        <v>20374</v>
      </c>
      <c r="T4" s="29">
        <v>2024330415</v>
      </c>
      <c r="U4" s="22" t="s">
        <v>117</v>
      </c>
      <c r="V4" s="76">
        <v>2</v>
      </c>
      <c r="W4" s="33">
        <v>41640</v>
      </c>
      <c r="X4" s="22" t="s">
        <v>145</v>
      </c>
      <c r="Y4" s="83" t="s">
        <v>145</v>
      </c>
      <c r="Z4" s="83" t="s">
        <v>763</v>
      </c>
      <c r="AA4" s="83" t="s">
        <v>764</v>
      </c>
      <c r="AB4" s="83" t="s">
        <v>765</v>
      </c>
      <c r="AC4" s="22" t="s">
        <v>93</v>
      </c>
      <c r="AD4" s="22" t="s">
        <v>82</v>
      </c>
      <c r="AE4" s="22">
        <v>400190.64488500002</v>
      </c>
      <c r="AF4" s="22">
        <v>134054.291265999</v>
      </c>
      <c r="AG4" s="22">
        <v>38.874316999999998</v>
      </c>
      <c r="AH4" s="22">
        <v>-76.997803000000005</v>
      </c>
      <c r="AI4" s="22" t="s">
        <v>140</v>
      </c>
      <c r="AJ4" s="22" t="s">
        <v>84</v>
      </c>
      <c r="AK4" s="22">
        <v>20374</v>
      </c>
      <c r="AL4" s="17" t="s">
        <v>11</v>
      </c>
      <c r="AM4" s="22" t="s">
        <v>18</v>
      </c>
      <c r="AN4" s="22" t="s">
        <v>8</v>
      </c>
      <c r="AO4" s="64"/>
      <c r="AP4" s="64"/>
      <c r="AQ4" s="64"/>
      <c r="AR4" s="64">
        <f>IF(ISBLANK(DC_SW152[[#This Row],[Urban Acres]]), "", DC_SW152[[#This Row],[Urban Acres]]-DC_SW152[[#This Row],[Impervious Acres]]-DC_SW152[[#This Row],[Natural Acres]])</f>
        <v>0</v>
      </c>
      <c r="AS4" s="64">
        <v>1.1299999999999999</v>
      </c>
      <c r="AT4" s="64">
        <v>1.1299999999999999</v>
      </c>
      <c r="AU4" s="64" t="str">
        <f>IF(ISBLANK(DC_SW152[[#This Row],[Natural Acres]]), "", DC_SW152[[#This Row],[Natural Acres]]*43560)</f>
        <v/>
      </c>
      <c r="AV4" s="64">
        <f>IFERROR(IF(ISBLANK(DC_SW152[[#This Row],[Compacted Acres]]), "", DC_SW152[[#This Row],[Compacted Acres]]*43560),"")</f>
        <v>0</v>
      </c>
      <c r="AW4" s="64">
        <f>IF(ISBLANK(DC_SW152[[#This Row],[Impervious Acres]]), "", DC_SW152[[#This Row],[Impervious Acres]]*43560)</f>
        <v>49222.799999999996</v>
      </c>
      <c r="AX4" s="64">
        <f>IF(ISBLANK(DC_SW152[[#This Row],[Urban Acres]]), "", DC_SW152[[#This Row],[Urban Acres]]*43560)</f>
        <v>49222.799999999996</v>
      </c>
      <c r="AY4" s="67">
        <v>0.3</v>
      </c>
      <c r="AZ4" s="33">
        <v>42941</v>
      </c>
      <c r="BA4" s="19">
        <v>2017</v>
      </c>
      <c r="BB4" s="19"/>
      <c r="BC4" s="19"/>
      <c r="BD4" s="19"/>
      <c r="BE4" s="19" t="s">
        <v>788</v>
      </c>
      <c r="BF4" s="19"/>
      <c r="BG4" s="19"/>
      <c r="BH4" s="18" t="s">
        <v>9</v>
      </c>
      <c r="BI4" s="18">
        <v>42927</v>
      </c>
      <c r="BJ4" s="18"/>
      <c r="BK4" s="22" t="s">
        <v>8</v>
      </c>
      <c r="BL4" s="18"/>
      <c r="BM4" s="72"/>
      <c r="BN4" s="22"/>
      <c r="BO4" s="17" t="s">
        <v>13</v>
      </c>
      <c r="BQ4" s="15" t="s">
        <v>536</v>
      </c>
      <c r="BR4" s="86" t="str">
        <f>IFERROR(IF($F4="Historical", IF(A4&lt;&gt;INDEX('Historical BMP Records'!A:A, MATCH($C4, 'Historical BMP Records'!$C:$C, 0)), 1, 0), IF(A4&lt;&gt;INDEX('Planned and Progress BMPs'!A:A, MATCH($C4, 'Planned and Progress BMPs'!$C:$C, 0)), 1, 0)), "")</f>
        <v/>
      </c>
      <c r="BS4" s="86" t="str">
        <f>IFERROR(IF($F4="Historical", IF(B4&lt;&gt;INDEX('Historical BMP Records'!B:B, MATCH($C4, 'Historical BMP Records'!$C:$C, 0)), 1, 0), IF(B4&lt;&gt;INDEX('Planned and Progress BMPs'!B:B, MATCH($C4, 'Planned and Progress BMPs'!$C:$C, 0)), 1, 0)), "")</f>
        <v/>
      </c>
      <c r="BT4" s="86" t="str">
        <f>IFERROR(IF($F4="Historical", IF(C4&lt;&gt;INDEX('Historical BMP Records'!C:C, MATCH($C4, 'Historical BMP Records'!$C:$C, 0)), 1, 0), IF(C4&lt;&gt;INDEX('Planned and Progress BMPs'!C:C, MATCH($C4, 'Planned and Progress BMPs'!$C:$C, 0)), 1, 0)), "")</f>
        <v/>
      </c>
      <c r="BU4" s="86" t="str">
        <f>IFERROR(IF($F4="Historical", IF(D4&lt;&gt;INDEX('Historical BMP Records'!D:D, MATCH($C4, 'Historical BMP Records'!$C:$C, 0)), 1, 0), IF(D4&lt;&gt;INDEX('Planned and Progress BMPs'!D:D, MATCH($C4, 'Planned and Progress BMPs'!$C:$C, 0)), 1, 0)), "")</f>
        <v/>
      </c>
      <c r="BV4" s="86" t="str">
        <f>IFERROR(IF($F4="Historical", IF(E4&lt;&gt;INDEX('Historical BMP Records'!E:E, MATCH($C4, 'Historical BMP Records'!$C:$C, 0)), 1, 0), IF(E4&lt;&gt;INDEX('Planned and Progress BMPs'!E:E, MATCH($C4, 'Planned and Progress BMPs'!$C:$C, 0)), 1, 0)), "")</f>
        <v/>
      </c>
      <c r="BW4" s="86" t="str">
        <f>IFERROR(IF($F4="Historical", IF(F4&lt;&gt;INDEX('Historical BMP Records'!F:F, MATCH($C4, 'Historical BMP Records'!$C:$C, 0)), 1, 0), IF(F4&lt;&gt;INDEX('Planned and Progress BMPs'!F:F, MATCH($C4, 'Planned and Progress BMPs'!$C:$C, 0)), 1, 0)), "")</f>
        <v/>
      </c>
      <c r="BX4" s="86" t="str">
        <f>IFERROR(IF($F4="Historical", IF(G4&lt;&gt;INDEX('Historical BMP Records'!G:G, MATCH($C4, 'Historical BMP Records'!$C:$C, 0)), 1, 0), IF(G4&lt;&gt;INDEX('Planned and Progress BMPs'!G:G, MATCH($C4, 'Planned and Progress BMPs'!$C:$C, 0)), 1, 0)), "")</f>
        <v/>
      </c>
      <c r="BY4" s="86" t="str">
        <f>IFERROR(IF($F4="Historical", IF(H4&lt;&gt;INDEX('Historical BMP Records'!H:H, MATCH($C4, 'Historical BMP Records'!$C:$C, 0)), 1, 0), IF(H4&lt;&gt;INDEX('Planned and Progress BMPs'!H:H, MATCH($C4, 'Planned and Progress BMPs'!$C:$C, 0)), 1, 0)), "")</f>
        <v/>
      </c>
      <c r="BZ4" s="86" t="str">
        <f>IFERROR(IF($F4="Historical", IF(I4&lt;&gt;INDEX('Historical BMP Records'!I:I, MATCH($C4, 'Historical BMP Records'!$C:$C, 0)), 1, 0), IF(I4&lt;&gt;INDEX('Planned and Progress BMPs'!I:I, MATCH($C4, 'Planned and Progress BMPs'!$C:$C, 0)), 1, 0)), "")</f>
        <v/>
      </c>
      <c r="CA4" s="86" t="str">
        <f>IFERROR(IF($F4="Historical", IF(J4&lt;&gt;INDEX('Historical BMP Records'!J:J, MATCH($C4, 'Historical BMP Records'!$C:$C, 0)), 1, 0), IF(J4&lt;&gt;INDEX('Planned and Progress BMPs'!J:J, MATCH($C4, 'Planned and Progress BMPs'!$C:$C, 0)), 1, 0)), "")</f>
        <v/>
      </c>
      <c r="CB4" s="86" t="str">
        <f>IFERROR(IF($F4="Historical", IF(K4&lt;&gt;INDEX('Historical BMP Records'!K:K, MATCH($C4, 'Historical BMP Records'!$C:$C, 0)), 1, 0), IF(K4&lt;&gt;INDEX('Planned and Progress BMPs'!K:K, MATCH($C4, 'Planned and Progress BMPs'!$C:$C, 0)), 1, 0)), "")</f>
        <v/>
      </c>
      <c r="CC4" s="86" t="str">
        <f>IFERROR(IF($F4="Historical", IF(L4&lt;&gt;INDEX('Historical BMP Records'!L:L, MATCH($C4, 'Historical BMP Records'!$C:$C, 0)), 1, 0), IF(L4&lt;&gt;INDEX('Planned and Progress BMPs'!L:L, MATCH($C4, 'Planned and Progress BMPs'!$C:$C, 0)), 1, 0)), "")</f>
        <v/>
      </c>
      <c r="CD4" s="86" t="str">
        <f>IFERROR(IF($F4="Historical", IF(M4&lt;&gt;INDEX('Historical BMP Records'!M:M, MATCH($C4, 'Historical BMP Records'!$C:$C, 0)), 1, 0), IF(M4&lt;&gt;INDEX('Planned and Progress BMPs'!M:M, MATCH($C4, 'Planned and Progress BMPs'!$C:$C, 0)), 1, 0)), "")</f>
        <v/>
      </c>
      <c r="CE4" s="86" t="str">
        <f>IFERROR(IF($F4="Historical", IF(N4&lt;&gt;INDEX('Historical BMP Records'!N:N, MATCH($C4, 'Historical BMP Records'!$C:$C, 0)), 1, 0), IF(N4&lt;&gt;INDEX('Planned and Progress BMPs'!N:N, MATCH($C4, 'Planned and Progress BMPs'!$C:$C, 0)), 1, 0)), "")</f>
        <v/>
      </c>
      <c r="CF4" s="86" t="str">
        <f>IFERROR(IF($F4="Historical", IF(O4&lt;&gt;INDEX('Historical BMP Records'!O:O, MATCH($C4, 'Historical BMP Records'!$C:$C, 0)), 1, 0), IF(O4&lt;&gt;INDEX('Planned and Progress BMPs'!O:O, MATCH($C4, 'Planned and Progress BMPs'!$C:$C, 0)), 1, 0)), "")</f>
        <v/>
      </c>
      <c r="CG4" s="86" t="str">
        <f>IFERROR(IF($F4="Historical", IF(P4&lt;&gt;INDEX('Historical BMP Records'!P:P, MATCH($C4, 'Historical BMP Records'!$C:$C, 0)), 1, 0), IF(P4&lt;&gt;INDEX('Planned and Progress BMPs'!P:P, MATCH($C4, 'Planned and Progress BMPs'!$C:$C, 0)), 1, 0)), "")</f>
        <v/>
      </c>
      <c r="CH4" s="86" t="str">
        <f>IFERROR(IF($F4="Historical", IF(Q4&lt;&gt;INDEX('Historical BMP Records'!Q:Q, MATCH($C4, 'Historical BMP Records'!$C:$C, 0)), 1, 0), IF(Q4&lt;&gt;INDEX('Planned and Progress BMPs'!Q:Q, MATCH($C4, 'Planned and Progress BMPs'!$C:$C, 0)), 1, 0)), "")</f>
        <v/>
      </c>
      <c r="CI4" s="86" t="str">
        <f>IFERROR(IF($F4="Historical", IF(R4&lt;&gt;INDEX('Historical BMP Records'!R:R, MATCH($C4, 'Historical BMP Records'!$C:$C, 0)), 1, 0), IF(R4&lt;&gt;INDEX('Planned and Progress BMPs'!R:R, MATCH($C4, 'Planned and Progress BMPs'!$C:$C, 0)), 1, 0)), "")</f>
        <v/>
      </c>
      <c r="CJ4" s="86" t="str">
        <f>IFERROR(IF($F4="Historical", IF(S4&lt;&gt;INDEX('Historical BMP Records'!S:S, MATCH($C4, 'Historical BMP Records'!$C:$C, 0)), 1, 0), IF(S4&lt;&gt;INDEX('Planned and Progress BMPs'!S:S, MATCH($C4, 'Planned and Progress BMPs'!$C:$C, 0)), 1, 0)), "")</f>
        <v/>
      </c>
      <c r="CK4" s="86" t="str">
        <f>IFERROR(IF($F4="Historical", IF(T4&lt;&gt;INDEX('Historical BMP Records'!T:T, MATCH($C4, 'Historical BMP Records'!$C:$C, 0)), 1, 0), IF(T4&lt;&gt;INDEX('Planned and Progress BMPs'!T:T, MATCH($C4, 'Planned and Progress BMPs'!$C:$C, 0)), 1, 0)), "")</f>
        <v/>
      </c>
      <c r="CL4" s="86" t="str">
        <f>IFERROR(IF($F4="Historical", IF(U4&lt;&gt;INDEX('Historical BMP Records'!U:U, MATCH($C4, 'Historical BMP Records'!$C:$C, 0)), 1, 0), IF(U4&lt;&gt;INDEX('Planned and Progress BMPs'!U:U, MATCH($C4, 'Planned and Progress BMPs'!$C:$C, 0)), 1, 0)), "")</f>
        <v/>
      </c>
      <c r="CM4" s="86" t="str">
        <f>IFERROR(IF($F4="Historical", IF(V4&lt;&gt;INDEX('Historical BMP Records'!V:V, MATCH($C4, 'Historical BMP Records'!$C:$C, 0)), 1, 0), IF(V4&lt;&gt;INDEX('Planned and Progress BMPs'!V:V, MATCH($C4, 'Planned and Progress BMPs'!$C:$C, 0)), 1, 0)), "")</f>
        <v/>
      </c>
      <c r="CN4" s="86" t="str">
        <f>IFERROR(IF($F4="Historical", IF(W4&lt;&gt;INDEX('Historical BMP Records'!W:W, MATCH($C4, 'Historical BMP Records'!$C:$C, 0)), 1, 0), IF(W4&lt;&gt;INDEX('Planned and Progress BMPs'!W:W, MATCH($C4, 'Planned and Progress BMPs'!$C:$C, 0)), 1, 0)), "")</f>
        <v/>
      </c>
      <c r="CO4" s="86" t="str">
        <f>IFERROR(IF($F4="Historical", IF(X4&lt;&gt;INDEX('Historical BMP Records'!X:X, MATCH($C4, 'Historical BMP Records'!$C:$C, 0)), 1, 0), IF(X4&lt;&gt;INDEX('Planned and Progress BMPs'!X:X, MATCH($C4, 'Planned and Progress BMPs'!$C:$C, 0)), 1, 0)), "")</f>
        <v/>
      </c>
      <c r="CP4" s="86" t="str">
        <f>IFERROR(IF($F4="Historical", IF(Y4&lt;&gt;INDEX('Historical BMP Records'!Y:Y, MATCH($C4, 'Historical BMP Records'!$C:$C, 0)), 1, 0), IF(Y4&lt;&gt;INDEX('Planned and Progress BMPs'!Y:Y, MATCH($C4, 'Planned and Progress BMPs'!$C:$C, 0)), 1, 0)), "")</f>
        <v/>
      </c>
      <c r="CQ4" s="86" t="str">
        <f>IFERROR(IF($F4="Historical", IF(Z4&lt;&gt;INDEX('Historical BMP Records'!Z:Z, MATCH($C4, 'Historical BMP Records'!$C:$C, 0)), 1, 0), IF(Z4&lt;&gt;INDEX('Planned and Progress BMPs'!Z:Z, MATCH($C4, 'Planned and Progress BMPs'!$C:$C, 0)), 1, 0)), "")</f>
        <v/>
      </c>
      <c r="CR4" s="86" t="str">
        <f>IFERROR(IF($F4="Historical", IF(AA4&lt;&gt;INDEX('Historical BMP Records'!AA:AA, MATCH($C4, 'Historical BMP Records'!$C:$C, 0)), 1, 0), IF(AA4&lt;&gt;INDEX('Planned and Progress BMPs'!AA:AA, MATCH($C4, 'Planned and Progress BMPs'!$C:$C, 0)), 1, 0)), "")</f>
        <v/>
      </c>
      <c r="CS4" s="86" t="str">
        <f>IFERROR(IF($F4="Historical", IF(AB4&lt;&gt;INDEX('Historical BMP Records'!AB:AB, MATCH($C4, 'Historical BMP Records'!$C:$C, 0)), 1, 0), IF(AB4&lt;&gt;INDEX('Planned and Progress BMPs'!AB:AB, MATCH($C4, 'Planned and Progress BMPs'!$C:$C, 0)), 1, 0)), "")</f>
        <v/>
      </c>
      <c r="CT4" s="86" t="str">
        <f>IFERROR(IF($F4="Historical", IF(AC4&lt;&gt;INDEX('Historical BMP Records'!AC:AC, MATCH($C4, 'Historical BMP Records'!$C:$C, 0)), 1, 0), IF(AC4&lt;&gt;INDEX('Planned and Progress BMPs'!AC:AC, MATCH($C4, 'Planned and Progress BMPs'!$C:$C, 0)), 1, 0)), "")</f>
        <v/>
      </c>
      <c r="CU4" s="86" t="str">
        <f>IFERROR(IF($F4="Historical", IF(AD4&lt;&gt;INDEX('Historical BMP Records'!AD:AD, MATCH($C4, 'Historical BMP Records'!$C:$C, 0)), 1, 0), IF(AD4&lt;&gt;INDEX('Planned and Progress BMPs'!AD:AD, MATCH($C4, 'Planned and Progress BMPs'!$C:$C, 0)), 1, 0)), "")</f>
        <v/>
      </c>
      <c r="CV4" s="86" t="str">
        <f>IFERROR(IF($F4="Historical", IF(AE4&lt;&gt;INDEX('Historical BMP Records'!AE:AE, MATCH($C4, 'Historical BMP Records'!$C:$C, 0)), 1, 0), IF(AE4&lt;&gt;INDEX('Planned and Progress BMPs'!AE:AE, MATCH($C4, 'Planned and Progress BMPs'!$C:$C, 0)), 1, 0)), "")</f>
        <v/>
      </c>
      <c r="CW4" s="86" t="str">
        <f>IFERROR(IF($F4="Historical", IF(AF4&lt;&gt;INDEX('Historical BMP Records'!AF:AF, MATCH($C4, 'Historical BMP Records'!$C:$C, 0)), 1, 0), IF(AF4&lt;&gt;INDEX('Planned and Progress BMPs'!AF:AF, MATCH($C4, 'Planned and Progress BMPs'!$C:$C, 0)), 1, 0)), "")</f>
        <v/>
      </c>
      <c r="CX4" s="86" t="str">
        <f>IFERROR(IF($F4="Historical", IF(AG4&lt;&gt;INDEX('Historical BMP Records'!AG:AG, MATCH($C4, 'Historical BMP Records'!$C:$C, 0)), 1, 0), IF(AG4&lt;&gt;INDEX('Planned and Progress BMPs'!AG:AG, MATCH($C4, 'Planned and Progress BMPs'!$C:$C, 0)), 1, 0)), "")</f>
        <v/>
      </c>
      <c r="CY4" s="86" t="str">
        <f>IFERROR(IF($F4="Historical", IF(AH4&lt;&gt;INDEX('Historical BMP Records'!AH:AH, MATCH($C4, 'Historical BMP Records'!$C:$C, 0)), 1, 0), IF(AH4&lt;&gt;INDEX('Planned and Progress BMPs'!AH:AH, MATCH($C4, 'Planned and Progress BMPs'!$C:$C, 0)), 1, 0)), "")</f>
        <v/>
      </c>
      <c r="CZ4" s="86" t="str">
        <f>IFERROR(IF($F4="Historical", IF(AI4&lt;&gt;INDEX('Historical BMP Records'!AI:AI, MATCH($C4, 'Historical BMP Records'!$C:$C, 0)), 1, 0), IF(AI4&lt;&gt;INDEX('Planned and Progress BMPs'!AI:AI, MATCH($C4, 'Planned and Progress BMPs'!$C:$C, 0)), 1, 0)), "")</f>
        <v/>
      </c>
      <c r="DA4" s="86" t="str">
        <f>IFERROR(IF($F4="Historical", IF(AJ4&lt;&gt;INDEX('Historical BMP Records'!AJ:AJ, MATCH($C4, 'Historical BMP Records'!$C:$C, 0)), 1, 0), IF(AJ4&lt;&gt;INDEX('Planned and Progress BMPs'!AJ:AJ, MATCH($C4, 'Planned and Progress BMPs'!$C:$C, 0)), 1, 0)), "")</f>
        <v/>
      </c>
      <c r="DB4" s="86" t="str">
        <f>IFERROR(IF($F4="Historical", IF(AK4&lt;&gt;INDEX('Historical BMP Records'!AK:AK, MATCH($C4, 'Historical BMP Records'!$C:$C, 0)), 1, 0), IF(AK4&lt;&gt;INDEX('Planned and Progress BMPs'!AK:AK, MATCH($C4, 'Planned and Progress BMPs'!$C:$C, 0)), 1, 0)), "")</f>
        <v/>
      </c>
      <c r="DC4" s="86" t="str">
        <f>IFERROR(IF($F4="Historical", IF(AL4&lt;&gt;INDEX('Historical BMP Records'!AL:AL, MATCH($C4, 'Historical BMP Records'!$C:$C, 0)), 1, 0), IF(AL4&lt;&gt;INDEX('Planned and Progress BMPs'!AL:AL, MATCH($C4, 'Planned and Progress BMPs'!$C:$C, 0)), 1, 0)), "")</f>
        <v/>
      </c>
      <c r="DD4" s="86" t="str">
        <f>IFERROR(IF($F4="Historical", IF(AM4&lt;&gt;INDEX('Historical BMP Records'!AM:AM, MATCH($C4, 'Historical BMP Records'!$C:$C, 0)), 1, 0), IF(AM4&lt;&gt;INDEX('Planned and Progress BMPs'!AM:AM, MATCH($C4, 'Planned and Progress BMPs'!$C:$C, 0)), 1, 0)), "")</f>
        <v/>
      </c>
      <c r="DE4" s="86" t="str">
        <f>IFERROR(IF($F4="Historical", IF(AN4&lt;&gt;INDEX('Historical BMP Records'!AN:AN, MATCH($C4, 'Historical BMP Records'!$C:$C, 0)), 1, 0), IF(AN4&lt;&gt;INDEX('Planned and Progress BMPs'!AN:AN, MATCH($C4, 'Planned and Progress BMPs'!$C:$C, 0)), 1, 0)), "")</f>
        <v/>
      </c>
      <c r="DF4" s="86" t="str">
        <f>IFERROR(IF($F4="Historical", IF(AO4&lt;&gt;INDEX('Historical BMP Records'!AO:AO, MATCH($C4, 'Historical BMP Records'!$C:$C, 0)), 1, 0), IF(AO4&lt;&gt;INDEX('Planned and Progress BMPs'!AO:AO, MATCH($C4, 'Planned and Progress BMPs'!$C:$C, 0)), 1, 0)), "")</f>
        <v/>
      </c>
      <c r="DG4" s="86" t="str">
        <f>IFERROR(IF($F4="Historical", IF(AP4&lt;&gt;INDEX('Historical BMP Records'!AP:AP, MATCH($C4, 'Historical BMP Records'!$C:$C, 0)), 1, 0), IF(AP4&lt;&gt;INDEX('Planned and Progress BMPs'!AP:AP, MATCH($C4, 'Planned and Progress BMPs'!$C:$C, 0)), 1, 0)), "")</f>
        <v/>
      </c>
      <c r="DH4" s="86" t="str">
        <f>IFERROR(IF($F4="Historical", IF(AQ4&lt;&gt;INDEX('Historical BMP Records'!AQ:AQ, MATCH($C4, 'Historical BMP Records'!$C:$C, 0)), 1, 0), IF(AQ4&lt;&gt;INDEX('Planned and Progress BMPs'!AQ:AQ, MATCH($C4, 'Planned and Progress BMPs'!$C:$C, 0)), 1, 0)), "")</f>
        <v/>
      </c>
      <c r="DI4" s="86" t="str">
        <f>IFERROR(IF($F4="Historical", IF(AR4&lt;&gt;INDEX('Historical BMP Records'!AR:AR, MATCH($C4, 'Historical BMP Records'!$C:$C, 0)), 1, 0), IF(AR4&lt;&gt;INDEX('Planned and Progress BMPs'!AR:AR, MATCH($C4, 'Planned and Progress BMPs'!$C:$C, 0)), 1, 0)), "")</f>
        <v/>
      </c>
      <c r="DJ4" s="86" t="str">
        <f>IFERROR(IF($F4="Historical", IF(AS4&lt;&gt;INDEX('Historical BMP Records'!AS:AS, MATCH($C4, 'Historical BMP Records'!$C:$C, 0)), 1, 0), IF(AS4&lt;&gt;INDEX('Planned and Progress BMPs'!AS:AS, MATCH($C4, 'Planned and Progress BMPs'!$C:$C, 0)), 1, 0)), "")</f>
        <v/>
      </c>
      <c r="DK4" s="86" t="str">
        <f>IFERROR(IF($F4="Historical", IF(AT4&lt;&gt;INDEX('Historical BMP Records'!AT:AT, MATCH($C4, 'Historical BMP Records'!$C:$C, 0)), 1, 0), IF(AT4&lt;&gt;INDEX('Planned and Progress BMPs'!AT:AT, MATCH($C4, 'Planned and Progress BMPs'!$C:$C, 0)), 1, 0)), "")</f>
        <v/>
      </c>
      <c r="DL4" s="86" t="str">
        <f>IFERROR(IF($F4="Historical", IF(AU4&lt;&gt;INDEX('Historical BMP Records'!AU:AU, MATCH($C4, 'Historical BMP Records'!$C:$C, 0)), 1, 0), IF(AU4&lt;&gt;INDEX('Planned and Progress BMPs'!AU:AU, MATCH($C4, 'Planned and Progress BMPs'!$C:$C, 0)), 1, 0)), "")</f>
        <v/>
      </c>
      <c r="DM4" s="86" t="str">
        <f>IFERROR(IF($F4="Historical", IF(AV4&lt;&gt;INDEX('Historical BMP Records'!AV:AV, MATCH($C4, 'Historical BMP Records'!$C:$C, 0)), 1, 0), IF(AV4&lt;&gt;INDEX('Planned and Progress BMPs'!AV:AV, MATCH($C4, 'Planned and Progress BMPs'!$C:$C, 0)), 1, 0)), "")</f>
        <v/>
      </c>
      <c r="DN4" s="86" t="str">
        <f>IFERROR(IF($F4="Historical", IF(AW4&lt;&gt;INDEX('Historical BMP Records'!AW:AW, MATCH($C4, 'Historical BMP Records'!$C:$C, 0)), 1, 0), IF(AW4&lt;&gt;INDEX('Planned and Progress BMPs'!AW:AW, MATCH($C4, 'Planned and Progress BMPs'!$C:$C, 0)), 1, 0)), "")</f>
        <v/>
      </c>
      <c r="DO4" s="86" t="str">
        <f>IFERROR(IF($F4="Historical", IF(AX4&lt;&gt;INDEX('Historical BMP Records'!AX:AX, MATCH($C4, 'Historical BMP Records'!$C:$C, 0)), 1, 0), IF(AX4&lt;&gt;INDEX('Planned and Progress BMPs'!AX:AX, MATCH($C4, 'Planned and Progress BMPs'!$C:$C, 0)), 1, 0)), "")</f>
        <v/>
      </c>
      <c r="DP4" s="86" t="str">
        <f>IFERROR(IF($F4="Historical", IF(AY4&lt;&gt;INDEX('Historical BMP Records'!AY:AY, MATCH($C4, 'Historical BMP Records'!$C:$C, 0)), 1, 0), IF(AY4&lt;&gt;INDEX('Planned and Progress BMPs'!AY:AY, MATCH($C4, 'Planned and Progress BMPs'!$C:$C, 0)), 1, 0)), "")</f>
        <v/>
      </c>
      <c r="DQ4" s="86" t="str">
        <f>IFERROR(IF($F4="Historical", IF(AZ4&lt;&gt;INDEX('Historical BMP Records'!AZ:AZ, MATCH($C4, 'Historical BMP Records'!$C:$C, 0)), 1, 0), IF(AZ4&lt;&gt;INDEX('Planned and Progress BMPs'!AZ:AZ, MATCH($C4, 'Planned and Progress BMPs'!$C:$C, 0)), 1, 0)), "")</f>
        <v/>
      </c>
      <c r="DR4" s="86" t="str">
        <f>IFERROR(IF($F4="Historical", IF(BA4&lt;&gt;INDEX('Historical BMP Records'!BA:BA, MATCH($C4, 'Historical BMP Records'!$C:$C, 0)), 1, 0), IF(BA4&lt;&gt;INDEX('Planned and Progress BMPs'!BA:BA, MATCH($C4, 'Planned and Progress BMPs'!$C:$C, 0)), 1, 0)), "")</f>
        <v/>
      </c>
      <c r="DS4" s="86" t="str">
        <f>IFERROR(IF($F4="Historical", IF(BB4&lt;&gt;INDEX('Historical BMP Records'!BB:BB, MATCH($C4, 'Historical BMP Records'!$C:$C, 0)), 1, 0), IF(BB4&lt;&gt;INDEX('Planned and Progress BMPs'!BB:BB, MATCH($C4, 'Planned and Progress BMPs'!$C:$C, 0)), 1, 0)), "")</f>
        <v/>
      </c>
      <c r="DT4" s="86" t="str">
        <f>IFERROR(IF($F4="Historical", IF(BC4&lt;&gt;INDEX('Historical BMP Records'!BC:BC, MATCH($C4, 'Historical BMP Records'!$C:$C, 0)), 1, 0), IF(BC4&lt;&gt;INDEX('Planned and Progress BMPs'!BC:BC, MATCH($C4, 'Planned and Progress BMPs'!$C:$C, 0)), 1, 0)), "")</f>
        <v/>
      </c>
      <c r="DU4" s="86" t="str">
        <f>IFERROR(IF($F4="Historical", IF(BD4&lt;&gt;INDEX('Historical BMP Records'!BD:BD, MATCH($C4, 'Historical BMP Records'!$C:$C, 0)), 1, 0), IF(BD4&lt;&gt;INDEX('Planned and Progress BMPs'!BD:BD, MATCH($C4, 'Planned and Progress BMPs'!$C:$C, 0)), 1, 0)), "")</f>
        <v/>
      </c>
      <c r="DV4" s="86" t="str">
        <f>IFERROR(IF($F4="Historical", IF(BE4&lt;&gt;INDEX('Historical BMP Records'!BE:BE, MATCH($C4, 'Historical BMP Records'!$C:$C, 0)), 1, 0), IF(BE4&lt;&gt;INDEX('Planned and Progress BMPs'!BE:BE, MATCH($C4, 'Planned and Progress BMPs'!$C:$C, 0)), 1, 0)), "")</f>
        <v/>
      </c>
      <c r="DW4" s="86" t="str">
        <f>IFERROR(IF($F4="Historical", IF(BF4&lt;&gt;INDEX('Historical BMP Records'!BF:BF, MATCH($C4, 'Historical BMP Records'!$C:$C, 0)), 1, 0), IF(BF4&lt;&gt;INDEX('Planned and Progress BMPs'!BF:BF, MATCH($C4, 'Planned and Progress BMPs'!$C:$C, 0)), 1, 0)), "")</f>
        <v/>
      </c>
      <c r="DX4" s="86" t="str">
        <f>IFERROR(IF($F4="Historical", IF(BG4&lt;&gt;INDEX('Historical BMP Records'!BG:BG, MATCH($C4, 'Historical BMP Records'!$C:$C, 0)), 1, 0), IF(BG4&lt;&gt;INDEX('Planned and Progress BMPs'!BG:BG, MATCH($C4, 'Planned and Progress BMPs'!$C:$C, 0)), 1, 0)), "")</f>
        <v/>
      </c>
      <c r="DY4" s="86" t="str">
        <f>IFERROR(IF($F4="Historical", IF(BH4&lt;&gt;INDEX('Historical BMP Records'!BH:BH, MATCH($C4, 'Historical BMP Records'!$C:$C, 0)), 1, 0), IF(BH4&lt;&gt;INDEX('Planned and Progress BMPs'!BH:BH, MATCH($C4, 'Planned and Progress BMPs'!$C:$C, 0)), 1, 0)), "")</f>
        <v/>
      </c>
      <c r="DZ4" s="86" t="str">
        <f>IFERROR(IF($F4="Historical", IF(BI4&lt;&gt;INDEX('Historical BMP Records'!BI:BI, MATCH($C4, 'Historical BMP Records'!$C:$C, 0)), 1, 0), IF(BI4&lt;&gt;INDEX('Planned and Progress BMPs'!BI:BI, MATCH($C4, 'Planned and Progress BMPs'!$C:$C, 0)), 1, 0)), "")</f>
        <v/>
      </c>
      <c r="EA4" s="86" t="str">
        <f>IFERROR(IF($F4="Historical", IF(BJ4&lt;&gt;INDEX('Historical BMP Records'!BJ:BJ, MATCH($C4, 'Historical BMP Records'!$C:$C, 0)), 1, 0), IF(BJ4&lt;&gt;INDEX('Planned and Progress BMPs'!BJ:BJ, MATCH($C4, 'Planned and Progress BMPs'!$C:$C, 0)), 1, 0)), "")</f>
        <v/>
      </c>
      <c r="EB4" s="86" t="str">
        <f>IFERROR(IF($F4="Historical", IF(BK4&lt;&gt;INDEX('Historical BMP Records'!BK:BK, MATCH($C4, 'Historical BMP Records'!$C:$C, 0)), 1, 0), IF(BK4&lt;&gt;INDEX('Planned and Progress BMPs'!BK:BK, MATCH($C4, 'Planned and Progress BMPs'!$C:$C, 0)), 1, 0)), "")</f>
        <v/>
      </c>
      <c r="EC4" s="86" t="str">
        <f>IFERROR(IF($F4="Historical", IF(BL4&lt;&gt;INDEX('Historical BMP Records'!BL:BL, MATCH($C4, 'Historical BMP Records'!$C:$C, 0)), 1, 0), IF(BL4&lt;&gt;INDEX('Planned and Progress BMPs'!BL:BL, MATCH($C4, 'Planned and Progress BMPs'!$C:$C, 0)), 1, 0)), "")</f>
        <v/>
      </c>
      <c r="ED4" s="86" t="str">
        <f>IFERROR(IF($F4="Historical", IF(BM4&lt;&gt;INDEX('Historical BMP Records'!BM:BM, MATCH($C4, 'Historical BMP Records'!$C:$C, 0)), 1, 0), IF(BM4&lt;&gt;INDEX('Planned and Progress BMPs'!BM:BM, MATCH($C4, 'Planned and Progress BMPs'!$C:$C, 0)), 1, 0)), "")</f>
        <v/>
      </c>
      <c r="EE4" s="86" t="str">
        <f>IFERROR(IF($F4="Historical", IF(BN4&lt;&gt;INDEX('Historical BMP Records'!BN:BN, MATCH($C4, 'Historical BMP Records'!$C:$C, 0)), 1, 0), IF(BN4&lt;&gt;INDEX('Planned and Progress BMPs'!BN:BN, MATCH($C4, 'Planned and Progress BMPs'!$C:$C, 0)), 1, 0)), "")</f>
        <v/>
      </c>
      <c r="EF4" s="86" t="str">
        <f>IFERROR(IF($F4="Historical", IF(BO4&lt;&gt;INDEX('Historical BMP Records'!BO:BO, MATCH($C4, 'Historical BMP Records'!$C:$C, 0)), 1, 0), IF(BO4&lt;&gt;INDEX('Planned and Progress BMPs'!BO:BO, MATCH($C4, 'Planned and Progress BMPs'!$C:$C, 0)), 1, 0)), "")</f>
        <v/>
      </c>
      <c r="EG4" s="86" t="str">
        <f>IFERROR(IF($F4="Historical", IF(BP4&lt;&gt;INDEX('Historical BMP Records'!BP:BP, MATCH($C4, 'Historical BMP Records'!$C:$C, 0)), 1, 0), IF(BP4&lt;&gt;INDEX('Planned and Progress BMPs'!BP:BP, MATCH($C4, 'Planned and Progress BMPs'!$C:$C, 0)), 1, 0)), "")</f>
        <v/>
      </c>
      <c r="EH4" s="86">
        <f>SUM(DC_SW152[[#This Row],[FY17 Status Change]:[GIS ID Change]])</f>
        <v>0</v>
      </c>
    </row>
    <row r="5" spans="1:138" s="17" customFormat="1" x14ac:dyDescent="0.25">
      <c r="A5" s="5" t="s">
        <v>388</v>
      </c>
      <c r="B5" s="5" t="s">
        <v>389</v>
      </c>
      <c r="C5" s="15" t="s">
        <v>547</v>
      </c>
      <c r="D5" s="15" t="s">
        <v>431</v>
      </c>
      <c r="E5" s="15" t="s">
        <v>314</v>
      </c>
      <c r="F5" s="33" t="s">
        <v>49</v>
      </c>
      <c r="G5" s="42"/>
      <c r="H5" s="37">
        <v>280</v>
      </c>
      <c r="I5" s="22">
        <f>INDEX(Table3[Site ID], MATCH(DC_SW152[[#This Row],[Facility Name]], Table3[Site Name], 0))</f>
        <v>3</v>
      </c>
      <c r="J5" s="22" t="s">
        <v>4</v>
      </c>
      <c r="K5" s="22" t="str">
        <f>INDEX(Table3[Site Address], MATCH(DC_SW152[[#This Row],[Facility Name]], Table3[Site Name], 0))</f>
        <v>103 3rd Avenue SW</v>
      </c>
      <c r="L5" s="22" t="str">
        <f>INDEX(Table3[Site X Coordinate], MATCH(DC_SW152[[#This Row],[Facility Name]], Table3[Site Name], 0))</f>
        <v>398497.88</v>
      </c>
      <c r="M5" s="22" t="str">
        <f>INDEX(Table3[Site Y Coordinate], MATCH(DC_SW152[[#This Row],[Facility Name]], Table3[Site Name], 0))</f>
        <v>133706.77</v>
      </c>
      <c r="N5" s="22" t="str">
        <f>INDEX(Table3[Owner/Manager], MATCH(DC_SW152[[#This Row],[Facility Name]], Table3[Site Name], 0))</f>
        <v>Department of Defense</v>
      </c>
      <c r="O5" s="22" t="s">
        <v>309</v>
      </c>
      <c r="P5" s="22" t="s">
        <v>217</v>
      </c>
      <c r="Q5" s="22" t="s">
        <v>310</v>
      </c>
      <c r="R5" s="22" t="s">
        <v>311</v>
      </c>
      <c r="S5" s="22">
        <v>22211</v>
      </c>
      <c r="T5" s="29">
        <v>7036968055</v>
      </c>
      <c r="U5" s="22" t="s">
        <v>312</v>
      </c>
      <c r="V5" s="76">
        <v>1</v>
      </c>
      <c r="W5" s="33">
        <v>38718</v>
      </c>
      <c r="X5" s="22" t="s">
        <v>314</v>
      </c>
      <c r="Y5" s="83" t="s">
        <v>313</v>
      </c>
      <c r="Z5" s="83" t="s">
        <v>766</v>
      </c>
      <c r="AA5" s="83" t="s">
        <v>766</v>
      </c>
      <c r="AB5" s="83" t="s">
        <v>767</v>
      </c>
      <c r="AC5" s="22" t="s">
        <v>95</v>
      </c>
      <c r="AD5" s="22" t="s">
        <v>33</v>
      </c>
      <c r="AE5" s="22">
        <v>398718.399103</v>
      </c>
      <c r="AF5" s="22">
        <v>133584.564584999</v>
      </c>
      <c r="AG5" s="22">
        <v>38.870084599899997</v>
      </c>
      <c r="AH5" s="22">
        <v>-77.014768348999993</v>
      </c>
      <c r="AI5" s="22" t="s">
        <v>315</v>
      </c>
      <c r="AJ5" s="22" t="s">
        <v>84</v>
      </c>
      <c r="AK5" s="22"/>
      <c r="AL5" s="17" t="s">
        <v>11</v>
      </c>
      <c r="AM5" s="22" t="s">
        <v>12</v>
      </c>
      <c r="AN5" s="22" t="s">
        <v>13</v>
      </c>
      <c r="AO5" s="64"/>
      <c r="AP5" s="64"/>
      <c r="AQ5" s="64"/>
      <c r="AR5" s="64">
        <f>IF(ISBLANK(DC_SW152[[#This Row],[Urban Acres]]), "", DC_SW152[[#This Row],[Urban Acres]]-DC_SW152[[#This Row],[Impervious Acres]]-DC_SW152[[#This Row],[Natural Acres]])</f>
        <v>8.9999999999999969E-2</v>
      </c>
      <c r="AS5" s="64">
        <v>0.68</v>
      </c>
      <c r="AT5" s="64">
        <v>0.77</v>
      </c>
      <c r="AU5" s="64" t="str">
        <f>IF(ISBLANK(DC_SW152[[#This Row],[Natural Acres]]), "", DC_SW152[[#This Row],[Natural Acres]]*43560)</f>
        <v/>
      </c>
      <c r="AV5" s="64">
        <f>IFERROR(IF(ISBLANK(DC_SW152[[#This Row],[Compacted Acres]]), "", DC_SW152[[#This Row],[Compacted Acres]]*43560),"")</f>
        <v>3920.3999999999987</v>
      </c>
      <c r="AW5" s="64">
        <f>IF(ISBLANK(DC_SW152[[#This Row],[Impervious Acres]]), "", DC_SW152[[#This Row],[Impervious Acres]]*43560)</f>
        <v>29620.800000000003</v>
      </c>
      <c r="AX5" s="64">
        <f>IF(ISBLANK(DC_SW152[[#This Row],[Urban Acres]]), "", DC_SW152[[#This Row],[Urban Acres]]*43560)</f>
        <v>33541.200000000004</v>
      </c>
      <c r="AY5" s="67">
        <v>0.5</v>
      </c>
      <c r="AZ5" s="33">
        <v>42170</v>
      </c>
      <c r="BA5" s="19">
        <v>2015</v>
      </c>
      <c r="BB5" s="19"/>
      <c r="BC5" s="19"/>
      <c r="BD5" s="19"/>
      <c r="BE5" s="19"/>
      <c r="BF5" s="19"/>
      <c r="BG5" s="19"/>
      <c r="BH5" s="18" t="s">
        <v>9</v>
      </c>
      <c r="BI5" s="18">
        <v>40751</v>
      </c>
      <c r="BJ5" s="18"/>
      <c r="BK5" s="22" t="s">
        <v>8</v>
      </c>
      <c r="BL5" s="18"/>
      <c r="BM5" s="72"/>
      <c r="BN5" s="22"/>
      <c r="BO5" s="17" t="s">
        <v>8</v>
      </c>
      <c r="BQ5" s="15"/>
      <c r="BR5" s="86" t="str">
        <f>IFERROR(IF($F5="Historical", IF(A5&lt;&gt;INDEX('Historical BMP Records'!A:A, MATCH($C5, 'Historical BMP Records'!$C:$C, 0)), 1, 0), IF(A5&lt;&gt;INDEX('Planned and Progress BMPs'!A:A, MATCH($C5, 'Planned and Progress BMPs'!$C:$C, 0)), 1, 0)), "")</f>
        <v/>
      </c>
      <c r="BS5" s="86" t="str">
        <f>IFERROR(IF($F5="Historical", IF(B5&lt;&gt;INDEX('Historical BMP Records'!B:B, MATCH($C5, 'Historical BMP Records'!$C:$C, 0)), 1, 0), IF(B5&lt;&gt;INDEX('Planned and Progress BMPs'!B:B, MATCH($C5, 'Planned and Progress BMPs'!$C:$C, 0)), 1, 0)), "")</f>
        <v/>
      </c>
      <c r="BT5" s="86" t="str">
        <f>IFERROR(IF($F5="Historical", IF(C5&lt;&gt;INDEX('Historical BMP Records'!C:C, MATCH($C5, 'Historical BMP Records'!$C:$C, 0)), 1, 0), IF(C5&lt;&gt;INDEX('Planned and Progress BMPs'!C:C, MATCH($C5, 'Planned and Progress BMPs'!$C:$C, 0)), 1, 0)), "")</f>
        <v/>
      </c>
      <c r="BU5" s="86" t="str">
        <f>IFERROR(IF($F5="Historical", IF(D5&lt;&gt;INDEX('Historical BMP Records'!D:D, MATCH($C5, 'Historical BMP Records'!$C:$C, 0)), 1, 0), IF(D5&lt;&gt;INDEX('Planned and Progress BMPs'!D:D, MATCH($C5, 'Planned and Progress BMPs'!$C:$C, 0)), 1, 0)), "")</f>
        <v/>
      </c>
      <c r="BV5" s="86" t="str">
        <f>IFERROR(IF($F5="Historical", IF(E5&lt;&gt;INDEX('Historical BMP Records'!E:E, MATCH($C5, 'Historical BMP Records'!$C:$C, 0)), 1, 0), IF(E5&lt;&gt;INDEX('Planned and Progress BMPs'!E:E, MATCH($C5, 'Planned and Progress BMPs'!$C:$C, 0)), 1, 0)), "")</f>
        <v/>
      </c>
      <c r="BW5" s="86" t="str">
        <f>IFERROR(IF($F5="Historical", IF(F5&lt;&gt;INDEX('Historical BMP Records'!F:F, MATCH($C5, 'Historical BMP Records'!$C:$C, 0)), 1, 0), IF(F5&lt;&gt;INDEX('Planned and Progress BMPs'!F:F, MATCH($C5, 'Planned and Progress BMPs'!$C:$C, 0)), 1, 0)), "")</f>
        <v/>
      </c>
      <c r="BX5" s="86" t="str">
        <f>IFERROR(IF($F5="Historical", IF(G5&lt;&gt;INDEX('Historical BMP Records'!G:G, MATCH($C5, 'Historical BMP Records'!$C:$C, 0)), 1, 0), IF(G5&lt;&gt;INDEX('Planned and Progress BMPs'!G:G, MATCH($C5, 'Planned and Progress BMPs'!$C:$C, 0)), 1, 0)), "")</f>
        <v/>
      </c>
      <c r="BY5" s="86" t="str">
        <f>IFERROR(IF($F5="Historical", IF(H5&lt;&gt;INDEX('Historical BMP Records'!H:H, MATCH($C5, 'Historical BMP Records'!$C:$C, 0)), 1, 0), IF(H5&lt;&gt;INDEX('Planned and Progress BMPs'!H:H, MATCH($C5, 'Planned and Progress BMPs'!$C:$C, 0)), 1, 0)), "")</f>
        <v/>
      </c>
      <c r="BZ5" s="86" t="str">
        <f>IFERROR(IF($F5="Historical", IF(I5&lt;&gt;INDEX('Historical BMP Records'!I:I, MATCH($C5, 'Historical BMP Records'!$C:$C, 0)), 1, 0), IF(I5&lt;&gt;INDEX('Planned and Progress BMPs'!I:I, MATCH($C5, 'Planned and Progress BMPs'!$C:$C, 0)), 1, 0)), "")</f>
        <v/>
      </c>
      <c r="CA5" s="86" t="str">
        <f>IFERROR(IF($F5="Historical", IF(J5&lt;&gt;INDEX('Historical BMP Records'!J:J, MATCH($C5, 'Historical BMP Records'!$C:$C, 0)), 1, 0), IF(J5&lt;&gt;INDEX('Planned and Progress BMPs'!J:J, MATCH($C5, 'Planned and Progress BMPs'!$C:$C, 0)), 1, 0)), "")</f>
        <v/>
      </c>
      <c r="CB5" s="86" t="str">
        <f>IFERROR(IF($F5="Historical", IF(K5&lt;&gt;INDEX('Historical BMP Records'!K:K, MATCH($C5, 'Historical BMP Records'!$C:$C, 0)), 1, 0), IF(K5&lt;&gt;INDEX('Planned and Progress BMPs'!K:K, MATCH($C5, 'Planned and Progress BMPs'!$C:$C, 0)), 1, 0)), "")</f>
        <v/>
      </c>
      <c r="CC5" s="86" t="str">
        <f>IFERROR(IF($F5="Historical", IF(L5&lt;&gt;INDEX('Historical BMP Records'!L:L, MATCH($C5, 'Historical BMP Records'!$C:$C, 0)), 1, 0), IF(L5&lt;&gt;INDEX('Planned and Progress BMPs'!L:L, MATCH($C5, 'Planned and Progress BMPs'!$C:$C, 0)), 1, 0)), "")</f>
        <v/>
      </c>
      <c r="CD5" s="86" t="str">
        <f>IFERROR(IF($F5="Historical", IF(M5&lt;&gt;INDEX('Historical BMP Records'!M:M, MATCH($C5, 'Historical BMP Records'!$C:$C, 0)), 1, 0), IF(M5&lt;&gt;INDEX('Planned and Progress BMPs'!M:M, MATCH($C5, 'Planned and Progress BMPs'!$C:$C, 0)), 1, 0)), "")</f>
        <v/>
      </c>
      <c r="CE5" s="86" t="str">
        <f>IFERROR(IF($F5="Historical", IF(N5&lt;&gt;INDEX('Historical BMP Records'!N:N, MATCH($C5, 'Historical BMP Records'!$C:$C, 0)), 1, 0), IF(N5&lt;&gt;INDEX('Planned and Progress BMPs'!N:N, MATCH($C5, 'Planned and Progress BMPs'!$C:$C, 0)), 1, 0)), "")</f>
        <v/>
      </c>
      <c r="CF5" s="86" t="str">
        <f>IFERROR(IF($F5="Historical", IF(O5&lt;&gt;INDEX('Historical BMP Records'!O:O, MATCH($C5, 'Historical BMP Records'!$C:$C, 0)), 1, 0), IF(O5&lt;&gt;INDEX('Planned and Progress BMPs'!O:O, MATCH($C5, 'Planned and Progress BMPs'!$C:$C, 0)), 1, 0)), "")</f>
        <v/>
      </c>
      <c r="CG5" s="86" t="str">
        <f>IFERROR(IF($F5="Historical", IF(P5&lt;&gt;INDEX('Historical BMP Records'!P:P, MATCH($C5, 'Historical BMP Records'!$C:$C, 0)), 1, 0), IF(P5&lt;&gt;INDEX('Planned and Progress BMPs'!P:P, MATCH($C5, 'Planned and Progress BMPs'!$C:$C, 0)), 1, 0)), "")</f>
        <v/>
      </c>
      <c r="CH5" s="86" t="str">
        <f>IFERROR(IF($F5="Historical", IF(Q5&lt;&gt;INDEX('Historical BMP Records'!Q:Q, MATCH($C5, 'Historical BMP Records'!$C:$C, 0)), 1, 0), IF(Q5&lt;&gt;INDEX('Planned and Progress BMPs'!Q:Q, MATCH($C5, 'Planned and Progress BMPs'!$C:$C, 0)), 1, 0)), "")</f>
        <v/>
      </c>
      <c r="CI5" s="86" t="str">
        <f>IFERROR(IF($F5="Historical", IF(R5&lt;&gt;INDEX('Historical BMP Records'!R:R, MATCH($C5, 'Historical BMP Records'!$C:$C, 0)), 1, 0), IF(R5&lt;&gt;INDEX('Planned and Progress BMPs'!R:R, MATCH($C5, 'Planned and Progress BMPs'!$C:$C, 0)), 1, 0)), "")</f>
        <v/>
      </c>
      <c r="CJ5" s="86" t="str">
        <f>IFERROR(IF($F5="Historical", IF(S5&lt;&gt;INDEX('Historical BMP Records'!S:S, MATCH($C5, 'Historical BMP Records'!$C:$C, 0)), 1, 0), IF(S5&lt;&gt;INDEX('Planned and Progress BMPs'!S:S, MATCH($C5, 'Planned and Progress BMPs'!$C:$C, 0)), 1, 0)), "")</f>
        <v/>
      </c>
      <c r="CK5" s="86" t="str">
        <f>IFERROR(IF($F5="Historical", IF(T5&lt;&gt;INDEX('Historical BMP Records'!T:T, MATCH($C5, 'Historical BMP Records'!$C:$C, 0)), 1, 0), IF(T5&lt;&gt;INDEX('Planned and Progress BMPs'!T:T, MATCH($C5, 'Planned and Progress BMPs'!$C:$C, 0)), 1, 0)), "")</f>
        <v/>
      </c>
      <c r="CL5" s="86" t="str">
        <f>IFERROR(IF($F5="Historical", IF(U5&lt;&gt;INDEX('Historical BMP Records'!U:U, MATCH($C5, 'Historical BMP Records'!$C:$C, 0)), 1, 0), IF(U5&lt;&gt;INDEX('Planned and Progress BMPs'!U:U, MATCH($C5, 'Planned and Progress BMPs'!$C:$C, 0)), 1, 0)), "")</f>
        <v/>
      </c>
      <c r="CM5" s="86" t="str">
        <f>IFERROR(IF($F5="Historical", IF(V5&lt;&gt;INDEX('Historical BMP Records'!V:V, MATCH($C5, 'Historical BMP Records'!$C:$C, 0)), 1, 0), IF(V5&lt;&gt;INDEX('Planned and Progress BMPs'!V:V, MATCH($C5, 'Planned and Progress BMPs'!$C:$C, 0)), 1, 0)), "")</f>
        <v/>
      </c>
      <c r="CN5" s="86" t="str">
        <f>IFERROR(IF($F5="Historical", IF(W5&lt;&gt;INDEX('Historical BMP Records'!W:W, MATCH($C5, 'Historical BMP Records'!$C:$C, 0)), 1, 0), IF(W5&lt;&gt;INDEX('Planned and Progress BMPs'!W:W, MATCH($C5, 'Planned and Progress BMPs'!$C:$C, 0)), 1, 0)), "")</f>
        <v/>
      </c>
      <c r="CO5" s="86" t="str">
        <f>IFERROR(IF($F5="Historical", IF(X5&lt;&gt;INDEX('Historical BMP Records'!X:X, MATCH($C5, 'Historical BMP Records'!$C:$C, 0)), 1, 0), IF(X5&lt;&gt;INDEX('Planned and Progress BMPs'!X:X, MATCH($C5, 'Planned and Progress BMPs'!$C:$C, 0)), 1, 0)), "")</f>
        <v/>
      </c>
      <c r="CP5" s="86" t="str">
        <f>IFERROR(IF($F5="Historical", IF(Y5&lt;&gt;INDEX('Historical BMP Records'!Y:Y, MATCH($C5, 'Historical BMP Records'!$C:$C, 0)), 1, 0), IF(Y5&lt;&gt;INDEX('Planned and Progress BMPs'!Y:Y, MATCH($C5, 'Planned and Progress BMPs'!$C:$C, 0)), 1, 0)), "")</f>
        <v/>
      </c>
      <c r="CQ5" s="86" t="str">
        <f>IFERROR(IF($F5="Historical", IF(Z5&lt;&gt;INDEX('Historical BMP Records'!Z:Z, MATCH($C5, 'Historical BMP Records'!$C:$C, 0)), 1, 0), IF(Z5&lt;&gt;INDEX('Planned and Progress BMPs'!Z:Z, MATCH($C5, 'Planned and Progress BMPs'!$C:$C, 0)), 1, 0)), "")</f>
        <v/>
      </c>
      <c r="CR5" s="86" t="str">
        <f>IFERROR(IF($F5="Historical", IF(AA5&lt;&gt;INDEX('Historical BMP Records'!AA:AA, MATCH($C5, 'Historical BMP Records'!$C:$C, 0)), 1, 0), IF(AA5&lt;&gt;INDEX('Planned and Progress BMPs'!AA:AA, MATCH($C5, 'Planned and Progress BMPs'!$C:$C, 0)), 1, 0)), "")</f>
        <v/>
      </c>
      <c r="CS5" s="86" t="str">
        <f>IFERROR(IF($F5="Historical", IF(AB5&lt;&gt;INDEX('Historical BMP Records'!AB:AB, MATCH($C5, 'Historical BMP Records'!$C:$C, 0)), 1, 0), IF(AB5&lt;&gt;INDEX('Planned and Progress BMPs'!AB:AB, MATCH($C5, 'Planned and Progress BMPs'!$C:$C, 0)), 1, 0)), "")</f>
        <v/>
      </c>
      <c r="CT5" s="86" t="str">
        <f>IFERROR(IF($F5="Historical", IF(AC5&lt;&gt;INDEX('Historical BMP Records'!AC:AC, MATCH($C5, 'Historical BMP Records'!$C:$C, 0)), 1, 0), IF(AC5&lt;&gt;INDEX('Planned and Progress BMPs'!AC:AC, MATCH($C5, 'Planned and Progress BMPs'!$C:$C, 0)), 1, 0)), "")</f>
        <v/>
      </c>
      <c r="CU5" s="86" t="str">
        <f>IFERROR(IF($F5="Historical", IF(AD5&lt;&gt;INDEX('Historical BMP Records'!AD:AD, MATCH($C5, 'Historical BMP Records'!$C:$C, 0)), 1, 0), IF(AD5&lt;&gt;INDEX('Planned and Progress BMPs'!AD:AD, MATCH($C5, 'Planned and Progress BMPs'!$C:$C, 0)), 1, 0)), "")</f>
        <v/>
      </c>
      <c r="CV5" s="86" t="str">
        <f>IFERROR(IF($F5="Historical", IF(AE5&lt;&gt;INDEX('Historical BMP Records'!AE:AE, MATCH($C5, 'Historical BMP Records'!$C:$C, 0)), 1, 0), IF(AE5&lt;&gt;INDEX('Planned and Progress BMPs'!AE:AE, MATCH($C5, 'Planned and Progress BMPs'!$C:$C, 0)), 1, 0)), "")</f>
        <v/>
      </c>
      <c r="CW5" s="86" t="str">
        <f>IFERROR(IF($F5="Historical", IF(AF5&lt;&gt;INDEX('Historical BMP Records'!AF:AF, MATCH($C5, 'Historical BMP Records'!$C:$C, 0)), 1, 0), IF(AF5&lt;&gt;INDEX('Planned and Progress BMPs'!AF:AF, MATCH($C5, 'Planned and Progress BMPs'!$C:$C, 0)), 1, 0)), "")</f>
        <v/>
      </c>
      <c r="CX5" s="86" t="str">
        <f>IFERROR(IF($F5="Historical", IF(AG5&lt;&gt;INDEX('Historical BMP Records'!AG:AG, MATCH($C5, 'Historical BMP Records'!$C:$C, 0)), 1, 0), IF(AG5&lt;&gt;INDEX('Planned and Progress BMPs'!AG:AG, MATCH($C5, 'Planned and Progress BMPs'!$C:$C, 0)), 1, 0)), "")</f>
        <v/>
      </c>
      <c r="CY5" s="86" t="str">
        <f>IFERROR(IF($F5="Historical", IF(AH5&lt;&gt;INDEX('Historical BMP Records'!AH:AH, MATCH($C5, 'Historical BMP Records'!$C:$C, 0)), 1, 0), IF(AH5&lt;&gt;INDEX('Planned and Progress BMPs'!AH:AH, MATCH($C5, 'Planned and Progress BMPs'!$C:$C, 0)), 1, 0)), "")</f>
        <v/>
      </c>
      <c r="CZ5" s="86" t="str">
        <f>IFERROR(IF($F5="Historical", IF(AI5&lt;&gt;INDEX('Historical BMP Records'!AI:AI, MATCH($C5, 'Historical BMP Records'!$C:$C, 0)), 1, 0), IF(AI5&lt;&gt;INDEX('Planned and Progress BMPs'!AI:AI, MATCH($C5, 'Planned and Progress BMPs'!$C:$C, 0)), 1, 0)), "")</f>
        <v/>
      </c>
      <c r="DA5" s="86" t="str">
        <f>IFERROR(IF($F5="Historical", IF(AJ5&lt;&gt;INDEX('Historical BMP Records'!AJ:AJ, MATCH($C5, 'Historical BMP Records'!$C:$C, 0)), 1, 0), IF(AJ5&lt;&gt;INDEX('Planned and Progress BMPs'!AJ:AJ, MATCH($C5, 'Planned and Progress BMPs'!$C:$C, 0)), 1, 0)), "")</f>
        <v/>
      </c>
      <c r="DB5" s="86" t="str">
        <f>IFERROR(IF($F5="Historical", IF(AK5&lt;&gt;INDEX('Historical BMP Records'!AK:AK, MATCH($C5, 'Historical BMP Records'!$C:$C, 0)), 1, 0), IF(AK5&lt;&gt;INDEX('Planned and Progress BMPs'!AK:AK, MATCH($C5, 'Planned and Progress BMPs'!$C:$C, 0)), 1, 0)), "")</f>
        <v/>
      </c>
      <c r="DC5" s="86" t="str">
        <f>IFERROR(IF($F5="Historical", IF(AL5&lt;&gt;INDEX('Historical BMP Records'!AL:AL, MATCH($C5, 'Historical BMP Records'!$C:$C, 0)), 1, 0), IF(AL5&lt;&gt;INDEX('Planned and Progress BMPs'!AL:AL, MATCH($C5, 'Planned and Progress BMPs'!$C:$C, 0)), 1, 0)), "")</f>
        <v/>
      </c>
      <c r="DD5" s="86" t="str">
        <f>IFERROR(IF($F5="Historical", IF(AM5&lt;&gt;INDEX('Historical BMP Records'!AM:AM, MATCH($C5, 'Historical BMP Records'!$C:$C, 0)), 1, 0), IF(AM5&lt;&gt;INDEX('Planned and Progress BMPs'!AM:AM, MATCH($C5, 'Planned and Progress BMPs'!$C:$C, 0)), 1, 0)), "")</f>
        <v/>
      </c>
      <c r="DE5" s="86" t="str">
        <f>IFERROR(IF($F5="Historical", IF(AN5&lt;&gt;INDEX('Historical BMP Records'!AN:AN, MATCH($C5, 'Historical BMP Records'!$C:$C, 0)), 1, 0), IF(AN5&lt;&gt;INDEX('Planned and Progress BMPs'!AN:AN, MATCH($C5, 'Planned and Progress BMPs'!$C:$C, 0)), 1, 0)), "")</f>
        <v/>
      </c>
      <c r="DF5" s="86" t="str">
        <f>IFERROR(IF($F5="Historical", IF(AO5&lt;&gt;INDEX('Historical BMP Records'!AO:AO, MATCH($C5, 'Historical BMP Records'!$C:$C, 0)), 1, 0), IF(AO5&lt;&gt;INDEX('Planned and Progress BMPs'!AO:AO, MATCH($C5, 'Planned and Progress BMPs'!$C:$C, 0)), 1, 0)), "")</f>
        <v/>
      </c>
      <c r="DG5" s="86" t="str">
        <f>IFERROR(IF($F5="Historical", IF(AP5&lt;&gt;INDEX('Historical BMP Records'!AP:AP, MATCH($C5, 'Historical BMP Records'!$C:$C, 0)), 1, 0), IF(AP5&lt;&gt;INDEX('Planned and Progress BMPs'!AP:AP, MATCH($C5, 'Planned and Progress BMPs'!$C:$C, 0)), 1, 0)), "")</f>
        <v/>
      </c>
      <c r="DH5" s="86" t="str">
        <f>IFERROR(IF($F5="Historical", IF(AQ5&lt;&gt;INDEX('Historical BMP Records'!AQ:AQ, MATCH($C5, 'Historical BMP Records'!$C:$C, 0)), 1, 0), IF(AQ5&lt;&gt;INDEX('Planned and Progress BMPs'!AQ:AQ, MATCH($C5, 'Planned and Progress BMPs'!$C:$C, 0)), 1, 0)), "")</f>
        <v/>
      </c>
      <c r="DI5" s="86" t="str">
        <f>IFERROR(IF($F5="Historical", IF(AR5&lt;&gt;INDEX('Historical BMP Records'!AR:AR, MATCH($C5, 'Historical BMP Records'!$C:$C, 0)), 1, 0), IF(AR5&lt;&gt;INDEX('Planned and Progress BMPs'!AR:AR, MATCH($C5, 'Planned and Progress BMPs'!$C:$C, 0)), 1, 0)), "")</f>
        <v/>
      </c>
      <c r="DJ5" s="86" t="str">
        <f>IFERROR(IF($F5="Historical", IF(AS5&lt;&gt;INDEX('Historical BMP Records'!AS:AS, MATCH($C5, 'Historical BMP Records'!$C:$C, 0)), 1, 0), IF(AS5&lt;&gt;INDEX('Planned and Progress BMPs'!AS:AS, MATCH($C5, 'Planned and Progress BMPs'!$C:$C, 0)), 1, 0)), "")</f>
        <v/>
      </c>
      <c r="DK5" s="86" t="str">
        <f>IFERROR(IF($F5="Historical", IF(AT5&lt;&gt;INDEX('Historical BMP Records'!AT:AT, MATCH($C5, 'Historical BMP Records'!$C:$C, 0)), 1, 0), IF(AT5&lt;&gt;INDEX('Planned and Progress BMPs'!AT:AT, MATCH($C5, 'Planned and Progress BMPs'!$C:$C, 0)), 1, 0)), "")</f>
        <v/>
      </c>
      <c r="DL5" s="86" t="str">
        <f>IFERROR(IF($F5="Historical", IF(AU5&lt;&gt;INDEX('Historical BMP Records'!AU:AU, MATCH($C5, 'Historical BMP Records'!$C:$C, 0)), 1, 0), IF(AU5&lt;&gt;INDEX('Planned and Progress BMPs'!AU:AU, MATCH($C5, 'Planned and Progress BMPs'!$C:$C, 0)), 1, 0)), "")</f>
        <v/>
      </c>
      <c r="DM5" s="86" t="str">
        <f>IFERROR(IF($F5="Historical", IF(AV5&lt;&gt;INDEX('Historical BMP Records'!AV:AV, MATCH($C5, 'Historical BMP Records'!$C:$C, 0)), 1, 0), IF(AV5&lt;&gt;INDEX('Planned and Progress BMPs'!AV:AV, MATCH($C5, 'Planned and Progress BMPs'!$C:$C, 0)), 1, 0)), "")</f>
        <v/>
      </c>
      <c r="DN5" s="86" t="str">
        <f>IFERROR(IF($F5="Historical", IF(AW5&lt;&gt;INDEX('Historical BMP Records'!AW:AW, MATCH($C5, 'Historical BMP Records'!$C:$C, 0)), 1, 0), IF(AW5&lt;&gt;INDEX('Planned and Progress BMPs'!AW:AW, MATCH($C5, 'Planned and Progress BMPs'!$C:$C, 0)), 1, 0)), "")</f>
        <v/>
      </c>
      <c r="DO5" s="86" t="str">
        <f>IFERROR(IF($F5="Historical", IF(AX5&lt;&gt;INDEX('Historical BMP Records'!AX:AX, MATCH($C5, 'Historical BMP Records'!$C:$C, 0)), 1, 0), IF(AX5&lt;&gt;INDEX('Planned and Progress BMPs'!AX:AX, MATCH($C5, 'Planned and Progress BMPs'!$C:$C, 0)), 1, 0)), "")</f>
        <v/>
      </c>
      <c r="DP5" s="86" t="str">
        <f>IFERROR(IF($F5="Historical", IF(AY5&lt;&gt;INDEX('Historical BMP Records'!AY:AY, MATCH($C5, 'Historical BMP Records'!$C:$C, 0)), 1, 0), IF(AY5&lt;&gt;INDEX('Planned and Progress BMPs'!AY:AY, MATCH($C5, 'Planned and Progress BMPs'!$C:$C, 0)), 1, 0)), "")</f>
        <v/>
      </c>
      <c r="DQ5" s="86" t="str">
        <f>IFERROR(IF($F5="Historical", IF(AZ5&lt;&gt;INDEX('Historical BMP Records'!AZ:AZ, MATCH($C5, 'Historical BMP Records'!$C:$C, 0)), 1, 0), IF(AZ5&lt;&gt;INDEX('Planned and Progress BMPs'!AZ:AZ, MATCH($C5, 'Planned and Progress BMPs'!$C:$C, 0)), 1, 0)), "")</f>
        <v/>
      </c>
      <c r="DR5" s="86" t="str">
        <f>IFERROR(IF($F5="Historical", IF(BA5&lt;&gt;INDEX('Historical BMP Records'!BA:BA, MATCH($C5, 'Historical BMP Records'!$C:$C, 0)), 1, 0), IF(BA5&lt;&gt;INDEX('Planned and Progress BMPs'!BA:BA, MATCH($C5, 'Planned and Progress BMPs'!$C:$C, 0)), 1, 0)), "")</f>
        <v/>
      </c>
      <c r="DS5" s="86" t="str">
        <f>IFERROR(IF($F5="Historical", IF(BB5&lt;&gt;INDEX('Historical BMP Records'!BB:BB, MATCH($C5, 'Historical BMP Records'!$C:$C, 0)), 1, 0), IF(BB5&lt;&gt;INDEX('Planned and Progress BMPs'!BB:BB, MATCH($C5, 'Planned and Progress BMPs'!$C:$C, 0)), 1, 0)), "")</f>
        <v/>
      </c>
      <c r="DT5" s="86" t="str">
        <f>IFERROR(IF($F5="Historical", IF(BC5&lt;&gt;INDEX('Historical BMP Records'!BC:BC, MATCH($C5, 'Historical BMP Records'!$C:$C, 0)), 1, 0), IF(BC5&lt;&gt;INDEX('Planned and Progress BMPs'!BC:BC, MATCH($C5, 'Planned and Progress BMPs'!$C:$C, 0)), 1, 0)), "")</f>
        <v/>
      </c>
      <c r="DU5" s="86" t="str">
        <f>IFERROR(IF($F5="Historical", IF(BD5&lt;&gt;INDEX('Historical BMP Records'!BD:BD, MATCH($C5, 'Historical BMP Records'!$C:$C, 0)), 1, 0), IF(BD5&lt;&gt;INDEX('Planned and Progress BMPs'!BD:BD, MATCH($C5, 'Planned and Progress BMPs'!$C:$C, 0)), 1, 0)), "")</f>
        <v/>
      </c>
      <c r="DV5" s="86" t="str">
        <f>IFERROR(IF($F5="Historical", IF(BE5&lt;&gt;INDEX('Historical BMP Records'!BE:BE, MATCH($C5, 'Historical BMP Records'!$C:$C, 0)), 1, 0), IF(BE5&lt;&gt;INDEX('Planned and Progress BMPs'!BE:BE, MATCH($C5, 'Planned and Progress BMPs'!$C:$C, 0)), 1, 0)), "")</f>
        <v/>
      </c>
      <c r="DW5" s="86" t="str">
        <f>IFERROR(IF($F5="Historical", IF(BF5&lt;&gt;INDEX('Historical BMP Records'!BF:BF, MATCH($C5, 'Historical BMP Records'!$C:$C, 0)), 1, 0), IF(BF5&lt;&gt;INDEX('Planned and Progress BMPs'!BF:BF, MATCH($C5, 'Planned and Progress BMPs'!$C:$C, 0)), 1, 0)), "")</f>
        <v/>
      </c>
      <c r="DX5" s="86" t="str">
        <f>IFERROR(IF($F5="Historical", IF(BG5&lt;&gt;INDEX('Historical BMP Records'!BG:BG, MATCH($C5, 'Historical BMP Records'!$C:$C, 0)), 1, 0), IF(BG5&lt;&gt;INDEX('Planned and Progress BMPs'!BG:BG, MATCH($C5, 'Planned and Progress BMPs'!$C:$C, 0)), 1, 0)), "")</f>
        <v/>
      </c>
      <c r="DY5" s="86" t="str">
        <f>IFERROR(IF($F5="Historical", IF(BH5&lt;&gt;INDEX('Historical BMP Records'!BH:BH, MATCH($C5, 'Historical BMP Records'!$C:$C, 0)), 1, 0), IF(BH5&lt;&gt;INDEX('Planned and Progress BMPs'!BH:BH, MATCH($C5, 'Planned and Progress BMPs'!$C:$C, 0)), 1, 0)), "")</f>
        <v/>
      </c>
      <c r="DZ5" s="86" t="str">
        <f>IFERROR(IF($F5="Historical", IF(BI5&lt;&gt;INDEX('Historical BMP Records'!BI:BI, MATCH($C5, 'Historical BMP Records'!$C:$C, 0)), 1, 0), IF(BI5&lt;&gt;INDEX('Planned and Progress BMPs'!BI:BI, MATCH($C5, 'Planned and Progress BMPs'!$C:$C, 0)), 1, 0)), "")</f>
        <v/>
      </c>
      <c r="EA5" s="86" t="str">
        <f>IFERROR(IF($F5="Historical", IF(BJ5&lt;&gt;INDEX('Historical BMP Records'!BJ:BJ, MATCH($C5, 'Historical BMP Records'!$C:$C, 0)), 1, 0), IF(BJ5&lt;&gt;INDEX('Planned and Progress BMPs'!BJ:BJ, MATCH($C5, 'Planned and Progress BMPs'!$C:$C, 0)), 1, 0)), "")</f>
        <v/>
      </c>
      <c r="EB5" s="86" t="str">
        <f>IFERROR(IF($F5="Historical", IF(BK5&lt;&gt;INDEX('Historical BMP Records'!BK:BK, MATCH($C5, 'Historical BMP Records'!$C:$C, 0)), 1, 0), IF(BK5&lt;&gt;INDEX('Planned and Progress BMPs'!BK:BK, MATCH($C5, 'Planned and Progress BMPs'!$C:$C, 0)), 1, 0)), "")</f>
        <v/>
      </c>
      <c r="EC5" s="86" t="str">
        <f>IFERROR(IF($F5="Historical", IF(BL5&lt;&gt;INDEX('Historical BMP Records'!BL:BL, MATCH($C5, 'Historical BMP Records'!$C:$C, 0)), 1, 0), IF(BL5&lt;&gt;INDEX('Planned and Progress BMPs'!BL:BL, MATCH($C5, 'Planned and Progress BMPs'!$C:$C, 0)), 1, 0)), "")</f>
        <v/>
      </c>
      <c r="ED5" s="86" t="str">
        <f>IFERROR(IF($F5="Historical", IF(BM5&lt;&gt;INDEX('Historical BMP Records'!BM:BM, MATCH($C5, 'Historical BMP Records'!$C:$C, 0)), 1, 0), IF(BM5&lt;&gt;INDEX('Planned and Progress BMPs'!BM:BM, MATCH($C5, 'Planned and Progress BMPs'!$C:$C, 0)), 1, 0)), "")</f>
        <v/>
      </c>
      <c r="EE5" s="86" t="str">
        <f>IFERROR(IF($F5="Historical", IF(BN5&lt;&gt;INDEX('Historical BMP Records'!BN:BN, MATCH($C5, 'Historical BMP Records'!$C:$C, 0)), 1, 0), IF(BN5&lt;&gt;INDEX('Planned and Progress BMPs'!BN:BN, MATCH($C5, 'Planned and Progress BMPs'!$C:$C, 0)), 1, 0)), "")</f>
        <v/>
      </c>
      <c r="EF5" s="86" t="str">
        <f>IFERROR(IF($F5="Historical", IF(BO5&lt;&gt;INDEX('Historical BMP Records'!BO:BO, MATCH($C5, 'Historical BMP Records'!$C:$C, 0)), 1, 0), IF(BO5&lt;&gt;INDEX('Planned and Progress BMPs'!BO:BO, MATCH($C5, 'Planned and Progress BMPs'!$C:$C, 0)), 1, 0)), "")</f>
        <v/>
      </c>
      <c r="EG5" s="86" t="str">
        <f>IFERROR(IF($F5="Historical", IF(BP5&lt;&gt;INDEX('Historical BMP Records'!BP:BP, MATCH($C5, 'Historical BMP Records'!$C:$C, 0)), 1, 0), IF(BP5&lt;&gt;INDEX('Planned and Progress BMPs'!BP:BP, MATCH($C5, 'Planned and Progress BMPs'!$C:$C, 0)), 1, 0)), "")</f>
        <v/>
      </c>
      <c r="EH5" s="86">
        <f>SUM(DC_SW152[[#This Row],[FY17 Status Change]:[GIS ID Change]])</f>
        <v>0</v>
      </c>
    </row>
    <row r="6" spans="1:138" s="17" customFormat="1" x14ac:dyDescent="0.25">
      <c r="A6" s="5" t="s">
        <v>388</v>
      </c>
      <c r="B6" s="5" t="s">
        <v>389</v>
      </c>
      <c r="C6" s="15" t="s">
        <v>548</v>
      </c>
      <c r="D6" s="15" t="s">
        <v>432</v>
      </c>
      <c r="E6" s="15" t="s">
        <v>317</v>
      </c>
      <c r="F6" s="33" t="s">
        <v>49</v>
      </c>
      <c r="G6" s="42"/>
      <c r="H6" s="37">
        <v>30000</v>
      </c>
      <c r="I6" s="22">
        <f>INDEX(Table3[Site ID], MATCH(DC_SW152[[#This Row],[Facility Name]], Table3[Site Name], 0))</f>
        <v>3</v>
      </c>
      <c r="J6" s="22" t="s">
        <v>4</v>
      </c>
      <c r="K6" s="22" t="str">
        <f>INDEX(Table3[Site Address], MATCH(DC_SW152[[#This Row],[Facility Name]], Table3[Site Name], 0))</f>
        <v>103 3rd Avenue SW</v>
      </c>
      <c r="L6" s="22" t="str">
        <f>INDEX(Table3[Site X Coordinate], MATCH(DC_SW152[[#This Row],[Facility Name]], Table3[Site Name], 0))</f>
        <v>398497.88</v>
      </c>
      <c r="M6" s="22" t="str">
        <f>INDEX(Table3[Site Y Coordinate], MATCH(DC_SW152[[#This Row],[Facility Name]], Table3[Site Name], 0))</f>
        <v>133706.77</v>
      </c>
      <c r="N6" s="22" t="str">
        <f>INDEX(Table3[Owner/Manager], MATCH(DC_SW152[[#This Row],[Facility Name]], Table3[Site Name], 0))</f>
        <v>Department of Defense</v>
      </c>
      <c r="O6" s="22" t="s">
        <v>309</v>
      </c>
      <c r="P6" s="22" t="s">
        <v>217</v>
      </c>
      <c r="Q6" s="22" t="s">
        <v>310</v>
      </c>
      <c r="R6" s="22" t="s">
        <v>311</v>
      </c>
      <c r="S6" s="22">
        <v>22211</v>
      </c>
      <c r="T6" s="29">
        <v>7036968055</v>
      </c>
      <c r="U6" s="22" t="s">
        <v>312</v>
      </c>
      <c r="V6" s="76">
        <v>2</v>
      </c>
      <c r="W6" s="33">
        <v>38718</v>
      </c>
      <c r="X6" s="22" t="s">
        <v>317</v>
      </c>
      <c r="Y6" s="83" t="s">
        <v>316</v>
      </c>
      <c r="Z6" s="83" t="s">
        <v>763</v>
      </c>
      <c r="AA6" s="83" t="s">
        <v>764</v>
      </c>
      <c r="AB6" s="83" t="s">
        <v>15</v>
      </c>
      <c r="AC6" s="22" t="s">
        <v>95</v>
      </c>
      <c r="AD6" s="22" t="s">
        <v>33</v>
      </c>
      <c r="AE6" s="22">
        <v>398683.06816600001</v>
      </c>
      <c r="AF6" s="22">
        <v>133386.023771999</v>
      </c>
      <c r="AG6" s="22">
        <v>38.868296011299996</v>
      </c>
      <c r="AH6" s="22">
        <v>-77.015175099800004</v>
      </c>
      <c r="AI6" s="22" t="s">
        <v>315</v>
      </c>
      <c r="AJ6" s="22" t="s">
        <v>84</v>
      </c>
      <c r="AK6" s="22"/>
      <c r="AL6" s="17" t="s">
        <v>11</v>
      </c>
      <c r="AM6" s="22" t="s">
        <v>12</v>
      </c>
      <c r="AN6" s="22" t="s">
        <v>13</v>
      </c>
      <c r="AO6" s="64"/>
      <c r="AP6" s="64"/>
      <c r="AQ6" s="64"/>
      <c r="AR6" s="64">
        <f>IF(ISBLANK(DC_SW152[[#This Row],[Urban Acres]]), "", DC_SW152[[#This Row],[Urban Acres]]-DC_SW152[[#This Row],[Impervious Acres]]-DC_SW152[[#This Row],[Natural Acres]])</f>
        <v>0</v>
      </c>
      <c r="AS6" s="64">
        <v>1.45</v>
      </c>
      <c r="AT6" s="64">
        <v>1.45</v>
      </c>
      <c r="AU6" s="64" t="str">
        <f>IF(ISBLANK(DC_SW152[[#This Row],[Natural Acres]]), "", DC_SW152[[#This Row],[Natural Acres]]*43560)</f>
        <v/>
      </c>
      <c r="AV6" s="64">
        <f>IFERROR(IF(ISBLANK(DC_SW152[[#This Row],[Compacted Acres]]), "", DC_SW152[[#This Row],[Compacted Acres]]*43560),"")</f>
        <v>0</v>
      </c>
      <c r="AW6" s="64">
        <f>IF(ISBLANK(DC_SW152[[#This Row],[Impervious Acres]]), "", DC_SW152[[#This Row],[Impervious Acres]]*43560)</f>
        <v>63162</v>
      </c>
      <c r="AX6" s="64">
        <f>IF(ISBLANK(DC_SW152[[#This Row],[Urban Acres]]), "", DC_SW152[[#This Row],[Urban Acres]]*43560)</f>
        <v>63162</v>
      </c>
      <c r="AY6" s="67">
        <v>0.5</v>
      </c>
      <c r="AZ6" s="33">
        <v>42170</v>
      </c>
      <c r="BA6" s="19">
        <v>2015</v>
      </c>
      <c r="BB6" s="19"/>
      <c r="BC6" s="19"/>
      <c r="BD6" s="19"/>
      <c r="BE6" s="19" t="s">
        <v>789</v>
      </c>
      <c r="BF6" s="19"/>
      <c r="BG6" s="19"/>
      <c r="BH6" s="18" t="s">
        <v>9</v>
      </c>
      <c r="BI6" s="18">
        <v>40751</v>
      </c>
      <c r="BJ6" s="18"/>
      <c r="BK6" s="22" t="s">
        <v>8</v>
      </c>
      <c r="BL6" s="18"/>
      <c r="BM6" s="72"/>
      <c r="BN6" s="22"/>
      <c r="BO6" s="17" t="s">
        <v>8</v>
      </c>
      <c r="BQ6" s="15"/>
      <c r="BR6" s="86" t="str">
        <f>IFERROR(IF($F6="Historical", IF(A6&lt;&gt;INDEX('Historical BMP Records'!A:A, MATCH($C6, 'Historical BMP Records'!$C:$C, 0)), 1, 0), IF(A6&lt;&gt;INDEX('Planned and Progress BMPs'!A:A, MATCH($C6, 'Planned and Progress BMPs'!$C:$C, 0)), 1, 0)), "")</f>
        <v/>
      </c>
      <c r="BS6" s="86" t="str">
        <f>IFERROR(IF($F6="Historical", IF(B6&lt;&gt;INDEX('Historical BMP Records'!B:B, MATCH($C6, 'Historical BMP Records'!$C:$C, 0)), 1, 0), IF(B6&lt;&gt;INDEX('Planned and Progress BMPs'!B:B, MATCH($C6, 'Planned and Progress BMPs'!$C:$C, 0)), 1, 0)), "")</f>
        <v/>
      </c>
      <c r="BT6" s="86" t="str">
        <f>IFERROR(IF($F6="Historical", IF(C6&lt;&gt;INDEX('Historical BMP Records'!C:C, MATCH($C6, 'Historical BMP Records'!$C:$C, 0)), 1, 0), IF(C6&lt;&gt;INDEX('Planned and Progress BMPs'!C:C, MATCH($C6, 'Planned and Progress BMPs'!$C:$C, 0)), 1, 0)), "")</f>
        <v/>
      </c>
      <c r="BU6" s="86" t="str">
        <f>IFERROR(IF($F6="Historical", IF(D6&lt;&gt;INDEX('Historical BMP Records'!D:D, MATCH($C6, 'Historical BMP Records'!$C:$C, 0)), 1, 0), IF(D6&lt;&gt;INDEX('Planned and Progress BMPs'!D:D, MATCH($C6, 'Planned and Progress BMPs'!$C:$C, 0)), 1, 0)), "")</f>
        <v/>
      </c>
      <c r="BV6" s="86" t="str">
        <f>IFERROR(IF($F6="Historical", IF(E6&lt;&gt;INDEX('Historical BMP Records'!E:E, MATCH($C6, 'Historical BMP Records'!$C:$C, 0)), 1, 0), IF(E6&lt;&gt;INDEX('Planned and Progress BMPs'!E:E, MATCH($C6, 'Planned and Progress BMPs'!$C:$C, 0)), 1, 0)), "")</f>
        <v/>
      </c>
      <c r="BW6" s="86" t="str">
        <f>IFERROR(IF($F6="Historical", IF(F6&lt;&gt;INDEX('Historical BMP Records'!F:F, MATCH($C6, 'Historical BMP Records'!$C:$C, 0)), 1, 0), IF(F6&lt;&gt;INDEX('Planned and Progress BMPs'!F:F, MATCH($C6, 'Planned and Progress BMPs'!$C:$C, 0)), 1, 0)), "")</f>
        <v/>
      </c>
      <c r="BX6" s="86" t="str">
        <f>IFERROR(IF($F6="Historical", IF(G6&lt;&gt;INDEX('Historical BMP Records'!G:G, MATCH($C6, 'Historical BMP Records'!$C:$C, 0)), 1, 0), IF(G6&lt;&gt;INDEX('Planned and Progress BMPs'!G:G, MATCH($C6, 'Planned and Progress BMPs'!$C:$C, 0)), 1, 0)), "")</f>
        <v/>
      </c>
      <c r="BY6" s="86" t="str">
        <f>IFERROR(IF($F6="Historical", IF(H6&lt;&gt;INDEX('Historical BMP Records'!H:H, MATCH($C6, 'Historical BMP Records'!$C:$C, 0)), 1, 0), IF(H6&lt;&gt;INDEX('Planned and Progress BMPs'!H:H, MATCH($C6, 'Planned and Progress BMPs'!$C:$C, 0)), 1, 0)), "")</f>
        <v/>
      </c>
      <c r="BZ6" s="86" t="str">
        <f>IFERROR(IF($F6="Historical", IF(I6&lt;&gt;INDEX('Historical BMP Records'!I:I, MATCH($C6, 'Historical BMP Records'!$C:$C, 0)), 1, 0), IF(I6&lt;&gt;INDEX('Planned and Progress BMPs'!I:I, MATCH($C6, 'Planned and Progress BMPs'!$C:$C, 0)), 1, 0)), "")</f>
        <v/>
      </c>
      <c r="CA6" s="86" t="str">
        <f>IFERROR(IF($F6="Historical", IF(J6&lt;&gt;INDEX('Historical BMP Records'!J:J, MATCH($C6, 'Historical BMP Records'!$C:$C, 0)), 1, 0), IF(J6&lt;&gt;INDEX('Planned and Progress BMPs'!J:J, MATCH($C6, 'Planned and Progress BMPs'!$C:$C, 0)), 1, 0)), "")</f>
        <v/>
      </c>
      <c r="CB6" s="86" t="str">
        <f>IFERROR(IF($F6="Historical", IF(K6&lt;&gt;INDEX('Historical BMP Records'!K:K, MATCH($C6, 'Historical BMP Records'!$C:$C, 0)), 1, 0), IF(K6&lt;&gt;INDEX('Planned and Progress BMPs'!K:K, MATCH($C6, 'Planned and Progress BMPs'!$C:$C, 0)), 1, 0)), "")</f>
        <v/>
      </c>
      <c r="CC6" s="86" t="str">
        <f>IFERROR(IF($F6="Historical", IF(L6&lt;&gt;INDEX('Historical BMP Records'!L:L, MATCH($C6, 'Historical BMP Records'!$C:$C, 0)), 1, 0), IF(L6&lt;&gt;INDEX('Planned and Progress BMPs'!L:L, MATCH($C6, 'Planned and Progress BMPs'!$C:$C, 0)), 1, 0)), "")</f>
        <v/>
      </c>
      <c r="CD6" s="86" t="str">
        <f>IFERROR(IF($F6="Historical", IF(M6&lt;&gt;INDEX('Historical BMP Records'!M:M, MATCH($C6, 'Historical BMP Records'!$C:$C, 0)), 1, 0), IF(M6&lt;&gt;INDEX('Planned and Progress BMPs'!M:M, MATCH($C6, 'Planned and Progress BMPs'!$C:$C, 0)), 1, 0)), "")</f>
        <v/>
      </c>
      <c r="CE6" s="86" t="str">
        <f>IFERROR(IF($F6="Historical", IF(N6&lt;&gt;INDEX('Historical BMP Records'!N:N, MATCH($C6, 'Historical BMP Records'!$C:$C, 0)), 1, 0), IF(N6&lt;&gt;INDEX('Planned and Progress BMPs'!N:N, MATCH($C6, 'Planned and Progress BMPs'!$C:$C, 0)), 1, 0)), "")</f>
        <v/>
      </c>
      <c r="CF6" s="86" t="str">
        <f>IFERROR(IF($F6="Historical", IF(O6&lt;&gt;INDEX('Historical BMP Records'!O:O, MATCH($C6, 'Historical BMP Records'!$C:$C, 0)), 1, 0), IF(O6&lt;&gt;INDEX('Planned and Progress BMPs'!O:O, MATCH($C6, 'Planned and Progress BMPs'!$C:$C, 0)), 1, 0)), "")</f>
        <v/>
      </c>
      <c r="CG6" s="86" t="str">
        <f>IFERROR(IF($F6="Historical", IF(P6&lt;&gt;INDEX('Historical BMP Records'!P:P, MATCH($C6, 'Historical BMP Records'!$C:$C, 0)), 1, 0), IF(P6&lt;&gt;INDEX('Planned and Progress BMPs'!P:P, MATCH($C6, 'Planned and Progress BMPs'!$C:$C, 0)), 1, 0)), "")</f>
        <v/>
      </c>
      <c r="CH6" s="86" t="str">
        <f>IFERROR(IF($F6="Historical", IF(Q6&lt;&gt;INDEX('Historical BMP Records'!Q:Q, MATCH($C6, 'Historical BMP Records'!$C:$C, 0)), 1, 0), IF(Q6&lt;&gt;INDEX('Planned and Progress BMPs'!Q:Q, MATCH($C6, 'Planned and Progress BMPs'!$C:$C, 0)), 1, 0)), "")</f>
        <v/>
      </c>
      <c r="CI6" s="86" t="str">
        <f>IFERROR(IF($F6="Historical", IF(R6&lt;&gt;INDEX('Historical BMP Records'!R:R, MATCH($C6, 'Historical BMP Records'!$C:$C, 0)), 1, 0), IF(R6&lt;&gt;INDEX('Planned and Progress BMPs'!R:R, MATCH($C6, 'Planned and Progress BMPs'!$C:$C, 0)), 1, 0)), "")</f>
        <v/>
      </c>
      <c r="CJ6" s="86" t="str">
        <f>IFERROR(IF($F6="Historical", IF(S6&lt;&gt;INDEX('Historical BMP Records'!S:S, MATCH($C6, 'Historical BMP Records'!$C:$C, 0)), 1, 0), IF(S6&lt;&gt;INDEX('Planned and Progress BMPs'!S:S, MATCH($C6, 'Planned and Progress BMPs'!$C:$C, 0)), 1, 0)), "")</f>
        <v/>
      </c>
      <c r="CK6" s="86" t="str">
        <f>IFERROR(IF($F6="Historical", IF(T6&lt;&gt;INDEX('Historical BMP Records'!T:T, MATCH($C6, 'Historical BMP Records'!$C:$C, 0)), 1, 0), IF(T6&lt;&gt;INDEX('Planned and Progress BMPs'!T:T, MATCH($C6, 'Planned and Progress BMPs'!$C:$C, 0)), 1, 0)), "")</f>
        <v/>
      </c>
      <c r="CL6" s="86" t="str">
        <f>IFERROR(IF($F6="Historical", IF(U6&lt;&gt;INDEX('Historical BMP Records'!U:U, MATCH($C6, 'Historical BMP Records'!$C:$C, 0)), 1, 0), IF(U6&lt;&gt;INDEX('Planned and Progress BMPs'!U:U, MATCH($C6, 'Planned and Progress BMPs'!$C:$C, 0)), 1, 0)), "")</f>
        <v/>
      </c>
      <c r="CM6" s="86" t="str">
        <f>IFERROR(IF($F6="Historical", IF(V6&lt;&gt;INDEX('Historical BMP Records'!V:V, MATCH($C6, 'Historical BMP Records'!$C:$C, 0)), 1, 0), IF(V6&lt;&gt;INDEX('Planned and Progress BMPs'!V:V, MATCH($C6, 'Planned and Progress BMPs'!$C:$C, 0)), 1, 0)), "")</f>
        <v/>
      </c>
      <c r="CN6" s="86" t="str">
        <f>IFERROR(IF($F6="Historical", IF(W6&lt;&gt;INDEX('Historical BMP Records'!W:W, MATCH($C6, 'Historical BMP Records'!$C:$C, 0)), 1, 0), IF(W6&lt;&gt;INDEX('Planned and Progress BMPs'!W:W, MATCH($C6, 'Planned and Progress BMPs'!$C:$C, 0)), 1, 0)), "")</f>
        <v/>
      </c>
      <c r="CO6" s="86" t="str">
        <f>IFERROR(IF($F6="Historical", IF(X6&lt;&gt;INDEX('Historical BMP Records'!X:X, MATCH($C6, 'Historical BMP Records'!$C:$C, 0)), 1, 0), IF(X6&lt;&gt;INDEX('Planned and Progress BMPs'!X:X, MATCH($C6, 'Planned and Progress BMPs'!$C:$C, 0)), 1, 0)), "")</f>
        <v/>
      </c>
      <c r="CP6" s="86" t="str">
        <f>IFERROR(IF($F6="Historical", IF(Y6&lt;&gt;INDEX('Historical BMP Records'!Y:Y, MATCH($C6, 'Historical BMP Records'!$C:$C, 0)), 1, 0), IF(Y6&lt;&gt;INDEX('Planned and Progress BMPs'!Y:Y, MATCH($C6, 'Planned and Progress BMPs'!$C:$C, 0)), 1, 0)), "")</f>
        <v/>
      </c>
      <c r="CQ6" s="86" t="str">
        <f>IFERROR(IF($F6="Historical", IF(Z6&lt;&gt;INDEX('Historical BMP Records'!Z:Z, MATCH($C6, 'Historical BMP Records'!$C:$C, 0)), 1, 0), IF(Z6&lt;&gt;INDEX('Planned and Progress BMPs'!Z:Z, MATCH($C6, 'Planned and Progress BMPs'!$C:$C, 0)), 1, 0)), "")</f>
        <v/>
      </c>
      <c r="CR6" s="86" t="str">
        <f>IFERROR(IF($F6="Historical", IF(AA6&lt;&gt;INDEX('Historical BMP Records'!AA:AA, MATCH($C6, 'Historical BMP Records'!$C:$C, 0)), 1, 0), IF(AA6&lt;&gt;INDEX('Planned and Progress BMPs'!AA:AA, MATCH($C6, 'Planned and Progress BMPs'!$C:$C, 0)), 1, 0)), "")</f>
        <v/>
      </c>
      <c r="CS6" s="86" t="str">
        <f>IFERROR(IF($F6="Historical", IF(AB6&lt;&gt;INDEX('Historical BMP Records'!AB:AB, MATCH($C6, 'Historical BMP Records'!$C:$C, 0)), 1, 0), IF(AB6&lt;&gt;INDEX('Planned and Progress BMPs'!AB:AB, MATCH($C6, 'Planned and Progress BMPs'!$C:$C, 0)), 1, 0)), "")</f>
        <v/>
      </c>
      <c r="CT6" s="86" t="str">
        <f>IFERROR(IF($F6="Historical", IF(AC6&lt;&gt;INDEX('Historical BMP Records'!AC:AC, MATCH($C6, 'Historical BMP Records'!$C:$C, 0)), 1, 0), IF(AC6&lt;&gt;INDEX('Planned and Progress BMPs'!AC:AC, MATCH($C6, 'Planned and Progress BMPs'!$C:$C, 0)), 1, 0)), "")</f>
        <v/>
      </c>
      <c r="CU6" s="86" t="str">
        <f>IFERROR(IF($F6="Historical", IF(AD6&lt;&gt;INDEX('Historical BMP Records'!AD:AD, MATCH($C6, 'Historical BMP Records'!$C:$C, 0)), 1, 0), IF(AD6&lt;&gt;INDEX('Planned and Progress BMPs'!AD:AD, MATCH($C6, 'Planned and Progress BMPs'!$C:$C, 0)), 1, 0)), "")</f>
        <v/>
      </c>
      <c r="CV6" s="86" t="str">
        <f>IFERROR(IF($F6="Historical", IF(AE6&lt;&gt;INDEX('Historical BMP Records'!AE:AE, MATCH($C6, 'Historical BMP Records'!$C:$C, 0)), 1, 0), IF(AE6&lt;&gt;INDEX('Planned and Progress BMPs'!AE:AE, MATCH($C6, 'Planned and Progress BMPs'!$C:$C, 0)), 1, 0)), "")</f>
        <v/>
      </c>
      <c r="CW6" s="86" t="str">
        <f>IFERROR(IF($F6="Historical", IF(AF6&lt;&gt;INDEX('Historical BMP Records'!AF:AF, MATCH($C6, 'Historical BMP Records'!$C:$C, 0)), 1, 0), IF(AF6&lt;&gt;INDEX('Planned and Progress BMPs'!AF:AF, MATCH($C6, 'Planned and Progress BMPs'!$C:$C, 0)), 1, 0)), "")</f>
        <v/>
      </c>
      <c r="CX6" s="86" t="str">
        <f>IFERROR(IF($F6="Historical", IF(AG6&lt;&gt;INDEX('Historical BMP Records'!AG:AG, MATCH($C6, 'Historical BMP Records'!$C:$C, 0)), 1, 0), IF(AG6&lt;&gt;INDEX('Planned and Progress BMPs'!AG:AG, MATCH($C6, 'Planned and Progress BMPs'!$C:$C, 0)), 1, 0)), "")</f>
        <v/>
      </c>
      <c r="CY6" s="86" t="str">
        <f>IFERROR(IF($F6="Historical", IF(AH6&lt;&gt;INDEX('Historical BMP Records'!AH:AH, MATCH($C6, 'Historical BMP Records'!$C:$C, 0)), 1, 0), IF(AH6&lt;&gt;INDEX('Planned and Progress BMPs'!AH:AH, MATCH($C6, 'Planned and Progress BMPs'!$C:$C, 0)), 1, 0)), "")</f>
        <v/>
      </c>
      <c r="CZ6" s="86" t="str">
        <f>IFERROR(IF($F6="Historical", IF(AI6&lt;&gt;INDEX('Historical BMP Records'!AI:AI, MATCH($C6, 'Historical BMP Records'!$C:$C, 0)), 1, 0), IF(AI6&lt;&gt;INDEX('Planned and Progress BMPs'!AI:AI, MATCH($C6, 'Planned and Progress BMPs'!$C:$C, 0)), 1, 0)), "")</f>
        <v/>
      </c>
      <c r="DA6" s="86" t="str">
        <f>IFERROR(IF($F6="Historical", IF(AJ6&lt;&gt;INDEX('Historical BMP Records'!AJ:AJ, MATCH($C6, 'Historical BMP Records'!$C:$C, 0)), 1, 0), IF(AJ6&lt;&gt;INDEX('Planned and Progress BMPs'!AJ:AJ, MATCH($C6, 'Planned and Progress BMPs'!$C:$C, 0)), 1, 0)), "")</f>
        <v/>
      </c>
      <c r="DB6" s="86" t="str">
        <f>IFERROR(IF($F6="Historical", IF(AK6&lt;&gt;INDEX('Historical BMP Records'!AK:AK, MATCH($C6, 'Historical BMP Records'!$C:$C, 0)), 1, 0), IF(AK6&lt;&gt;INDEX('Planned and Progress BMPs'!AK:AK, MATCH($C6, 'Planned and Progress BMPs'!$C:$C, 0)), 1, 0)), "")</f>
        <v/>
      </c>
      <c r="DC6" s="86" t="str">
        <f>IFERROR(IF($F6="Historical", IF(AL6&lt;&gt;INDEX('Historical BMP Records'!AL:AL, MATCH($C6, 'Historical BMP Records'!$C:$C, 0)), 1, 0), IF(AL6&lt;&gt;INDEX('Planned and Progress BMPs'!AL:AL, MATCH($C6, 'Planned and Progress BMPs'!$C:$C, 0)), 1, 0)), "")</f>
        <v/>
      </c>
      <c r="DD6" s="86" t="str">
        <f>IFERROR(IF($F6="Historical", IF(AM6&lt;&gt;INDEX('Historical BMP Records'!AM:AM, MATCH($C6, 'Historical BMP Records'!$C:$C, 0)), 1, 0), IF(AM6&lt;&gt;INDEX('Planned and Progress BMPs'!AM:AM, MATCH($C6, 'Planned and Progress BMPs'!$C:$C, 0)), 1, 0)), "")</f>
        <v/>
      </c>
      <c r="DE6" s="86" t="str">
        <f>IFERROR(IF($F6="Historical", IF(AN6&lt;&gt;INDEX('Historical BMP Records'!AN:AN, MATCH($C6, 'Historical BMP Records'!$C:$C, 0)), 1, 0), IF(AN6&lt;&gt;INDEX('Planned and Progress BMPs'!AN:AN, MATCH($C6, 'Planned and Progress BMPs'!$C:$C, 0)), 1, 0)), "")</f>
        <v/>
      </c>
      <c r="DF6" s="86" t="str">
        <f>IFERROR(IF($F6="Historical", IF(AO6&lt;&gt;INDEX('Historical BMP Records'!AO:AO, MATCH($C6, 'Historical BMP Records'!$C:$C, 0)), 1, 0), IF(AO6&lt;&gt;INDEX('Planned and Progress BMPs'!AO:AO, MATCH($C6, 'Planned and Progress BMPs'!$C:$C, 0)), 1, 0)), "")</f>
        <v/>
      </c>
      <c r="DG6" s="86" t="str">
        <f>IFERROR(IF($F6="Historical", IF(AP6&lt;&gt;INDEX('Historical BMP Records'!AP:AP, MATCH($C6, 'Historical BMP Records'!$C:$C, 0)), 1, 0), IF(AP6&lt;&gt;INDEX('Planned and Progress BMPs'!AP:AP, MATCH($C6, 'Planned and Progress BMPs'!$C:$C, 0)), 1, 0)), "")</f>
        <v/>
      </c>
      <c r="DH6" s="86" t="str">
        <f>IFERROR(IF($F6="Historical", IF(AQ6&lt;&gt;INDEX('Historical BMP Records'!AQ:AQ, MATCH($C6, 'Historical BMP Records'!$C:$C, 0)), 1, 0), IF(AQ6&lt;&gt;INDEX('Planned and Progress BMPs'!AQ:AQ, MATCH($C6, 'Planned and Progress BMPs'!$C:$C, 0)), 1, 0)), "")</f>
        <v/>
      </c>
      <c r="DI6" s="86" t="str">
        <f>IFERROR(IF($F6="Historical", IF(AR6&lt;&gt;INDEX('Historical BMP Records'!AR:AR, MATCH($C6, 'Historical BMP Records'!$C:$C, 0)), 1, 0), IF(AR6&lt;&gt;INDEX('Planned and Progress BMPs'!AR:AR, MATCH($C6, 'Planned and Progress BMPs'!$C:$C, 0)), 1, 0)), "")</f>
        <v/>
      </c>
      <c r="DJ6" s="86" t="str">
        <f>IFERROR(IF($F6="Historical", IF(AS6&lt;&gt;INDEX('Historical BMP Records'!AS:AS, MATCH($C6, 'Historical BMP Records'!$C:$C, 0)), 1, 0), IF(AS6&lt;&gt;INDEX('Planned and Progress BMPs'!AS:AS, MATCH($C6, 'Planned and Progress BMPs'!$C:$C, 0)), 1, 0)), "")</f>
        <v/>
      </c>
      <c r="DK6" s="86" t="str">
        <f>IFERROR(IF($F6="Historical", IF(AT6&lt;&gt;INDEX('Historical BMP Records'!AT:AT, MATCH($C6, 'Historical BMP Records'!$C:$C, 0)), 1, 0), IF(AT6&lt;&gt;INDEX('Planned and Progress BMPs'!AT:AT, MATCH($C6, 'Planned and Progress BMPs'!$C:$C, 0)), 1, 0)), "")</f>
        <v/>
      </c>
      <c r="DL6" s="86" t="str">
        <f>IFERROR(IF($F6="Historical", IF(AU6&lt;&gt;INDEX('Historical BMP Records'!AU:AU, MATCH($C6, 'Historical BMP Records'!$C:$C, 0)), 1, 0), IF(AU6&lt;&gt;INDEX('Planned and Progress BMPs'!AU:AU, MATCH($C6, 'Planned and Progress BMPs'!$C:$C, 0)), 1, 0)), "")</f>
        <v/>
      </c>
      <c r="DM6" s="86" t="str">
        <f>IFERROR(IF($F6="Historical", IF(AV6&lt;&gt;INDEX('Historical BMP Records'!AV:AV, MATCH($C6, 'Historical BMP Records'!$C:$C, 0)), 1, 0), IF(AV6&lt;&gt;INDEX('Planned and Progress BMPs'!AV:AV, MATCH($C6, 'Planned and Progress BMPs'!$C:$C, 0)), 1, 0)), "")</f>
        <v/>
      </c>
      <c r="DN6" s="86" t="str">
        <f>IFERROR(IF($F6="Historical", IF(AW6&lt;&gt;INDEX('Historical BMP Records'!AW:AW, MATCH($C6, 'Historical BMP Records'!$C:$C, 0)), 1, 0), IF(AW6&lt;&gt;INDEX('Planned and Progress BMPs'!AW:AW, MATCH($C6, 'Planned and Progress BMPs'!$C:$C, 0)), 1, 0)), "")</f>
        <v/>
      </c>
      <c r="DO6" s="86" t="str">
        <f>IFERROR(IF($F6="Historical", IF(AX6&lt;&gt;INDEX('Historical BMP Records'!AX:AX, MATCH($C6, 'Historical BMP Records'!$C:$C, 0)), 1, 0), IF(AX6&lt;&gt;INDEX('Planned and Progress BMPs'!AX:AX, MATCH($C6, 'Planned and Progress BMPs'!$C:$C, 0)), 1, 0)), "")</f>
        <v/>
      </c>
      <c r="DP6" s="86" t="str">
        <f>IFERROR(IF($F6="Historical", IF(AY6&lt;&gt;INDEX('Historical BMP Records'!AY:AY, MATCH($C6, 'Historical BMP Records'!$C:$C, 0)), 1, 0), IF(AY6&lt;&gt;INDEX('Planned and Progress BMPs'!AY:AY, MATCH($C6, 'Planned and Progress BMPs'!$C:$C, 0)), 1, 0)), "")</f>
        <v/>
      </c>
      <c r="DQ6" s="86" t="str">
        <f>IFERROR(IF($F6="Historical", IF(AZ6&lt;&gt;INDEX('Historical BMP Records'!AZ:AZ, MATCH($C6, 'Historical BMP Records'!$C:$C, 0)), 1, 0), IF(AZ6&lt;&gt;INDEX('Planned and Progress BMPs'!AZ:AZ, MATCH($C6, 'Planned and Progress BMPs'!$C:$C, 0)), 1, 0)), "")</f>
        <v/>
      </c>
      <c r="DR6" s="86" t="str">
        <f>IFERROR(IF($F6="Historical", IF(BA6&lt;&gt;INDEX('Historical BMP Records'!BA:BA, MATCH($C6, 'Historical BMP Records'!$C:$C, 0)), 1, 0), IF(BA6&lt;&gt;INDEX('Planned and Progress BMPs'!BA:BA, MATCH($C6, 'Planned and Progress BMPs'!$C:$C, 0)), 1, 0)), "")</f>
        <v/>
      </c>
      <c r="DS6" s="86" t="str">
        <f>IFERROR(IF($F6="Historical", IF(BB6&lt;&gt;INDEX('Historical BMP Records'!BB:BB, MATCH($C6, 'Historical BMP Records'!$C:$C, 0)), 1, 0), IF(BB6&lt;&gt;INDEX('Planned and Progress BMPs'!BB:BB, MATCH($C6, 'Planned and Progress BMPs'!$C:$C, 0)), 1, 0)), "")</f>
        <v/>
      </c>
      <c r="DT6" s="86" t="str">
        <f>IFERROR(IF($F6="Historical", IF(BC6&lt;&gt;INDEX('Historical BMP Records'!BC:BC, MATCH($C6, 'Historical BMP Records'!$C:$C, 0)), 1, 0), IF(BC6&lt;&gt;INDEX('Planned and Progress BMPs'!BC:BC, MATCH($C6, 'Planned and Progress BMPs'!$C:$C, 0)), 1, 0)), "")</f>
        <v/>
      </c>
      <c r="DU6" s="86" t="str">
        <f>IFERROR(IF($F6="Historical", IF(BD6&lt;&gt;INDEX('Historical BMP Records'!BD:BD, MATCH($C6, 'Historical BMP Records'!$C:$C, 0)), 1, 0), IF(BD6&lt;&gt;INDEX('Planned and Progress BMPs'!BD:BD, MATCH($C6, 'Planned and Progress BMPs'!$C:$C, 0)), 1, 0)), "")</f>
        <v/>
      </c>
      <c r="DV6" s="86" t="str">
        <f>IFERROR(IF($F6="Historical", IF(BE6&lt;&gt;INDEX('Historical BMP Records'!BE:BE, MATCH($C6, 'Historical BMP Records'!$C:$C, 0)), 1, 0), IF(BE6&lt;&gt;INDEX('Planned and Progress BMPs'!BE:BE, MATCH($C6, 'Planned and Progress BMPs'!$C:$C, 0)), 1, 0)), "")</f>
        <v/>
      </c>
      <c r="DW6" s="86" t="str">
        <f>IFERROR(IF($F6="Historical", IF(BF6&lt;&gt;INDEX('Historical BMP Records'!BF:BF, MATCH($C6, 'Historical BMP Records'!$C:$C, 0)), 1, 0), IF(BF6&lt;&gt;INDEX('Planned and Progress BMPs'!BF:BF, MATCH($C6, 'Planned and Progress BMPs'!$C:$C, 0)), 1, 0)), "")</f>
        <v/>
      </c>
      <c r="DX6" s="86" t="str">
        <f>IFERROR(IF($F6="Historical", IF(BG6&lt;&gt;INDEX('Historical BMP Records'!BG:BG, MATCH($C6, 'Historical BMP Records'!$C:$C, 0)), 1, 0), IF(BG6&lt;&gt;INDEX('Planned and Progress BMPs'!BG:BG, MATCH($C6, 'Planned and Progress BMPs'!$C:$C, 0)), 1, 0)), "")</f>
        <v/>
      </c>
      <c r="DY6" s="86" t="str">
        <f>IFERROR(IF($F6="Historical", IF(BH6&lt;&gt;INDEX('Historical BMP Records'!BH:BH, MATCH($C6, 'Historical BMP Records'!$C:$C, 0)), 1, 0), IF(BH6&lt;&gt;INDEX('Planned and Progress BMPs'!BH:BH, MATCH($C6, 'Planned and Progress BMPs'!$C:$C, 0)), 1, 0)), "")</f>
        <v/>
      </c>
      <c r="DZ6" s="86" t="str">
        <f>IFERROR(IF($F6="Historical", IF(BI6&lt;&gt;INDEX('Historical BMP Records'!BI:BI, MATCH($C6, 'Historical BMP Records'!$C:$C, 0)), 1, 0), IF(BI6&lt;&gt;INDEX('Planned and Progress BMPs'!BI:BI, MATCH($C6, 'Planned and Progress BMPs'!$C:$C, 0)), 1, 0)), "")</f>
        <v/>
      </c>
      <c r="EA6" s="86" t="str">
        <f>IFERROR(IF($F6="Historical", IF(BJ6&lt;&gt;INDEX('Historical BMP Records'!BJ:BJ, MATCH($C6, 'Historical BMP Records'!$C:$C, 0)), 1, 0), IF(BJ6&lt;&gt;INDEX('Planned and Progress BMPs'!BJ:BJ, MATCH($C6, 'Planned and Progress BMPs'!$C:$C, 0)), 1, 0)), "")</f>
        <v/>
      </c>
      <c r="EB6" s="86" t="str">
        <f>IFERROR(IF($F6="Historical", IF(BK6&lt;&gt;INDEX('Historical BMP Records'!BK:BK, MATCH($C6, 'Historical BMP Records'!$C:$C, 0)), 1, 0), IF(BK6&lt;&gt;INDEX('Planned and Progress BMPs'!BK:BK, MATCH($C6, 'Planned and Progress BMPs'!$C:$C, 0)), 1, 0)), "")</f>
        <v/>
      </c>
      <c r="EC6" s="86" t="str">
        <f>IFERROR(IF($F6="Historical", IF(BL6&lt;&gt;INDEX('Historical BMP Records'!BL:BL, MATCH($C6, 'Historical BMP Records'!$C:$C, 0)), 1, 0), IF(BL6&lt;&gt;INDEX('Planned and Progress BMPs'!BL:BL, MATCH($C6, 'Planned and Progress BMPs'!$C:$C, 0)), 1, 0)), "")</f>
        <v/>
      </c>
      <c r="ED6" s="86" t="str">
        <f>IFERROR(IF($F6="Historical", IF(BM6&lt;&gt;INDEX('Historical BMP Records'!BM:BM, MATCH($C6, 'Historical BMP Records'!$C:$C, 0)), 1, 0), IF(BM6&lt;&gt;INDEX('Planned and Progress BMPs'!BM:BM, MATCH($C6, 'Planned and Progress BMPs'!$C:$C, 0)), 1, 0)), "")</f>
        <v/>
      </c>
      <c r="EE6" s="86" t="str">
        <f>IFERROR(IF($F6="Historical", IF(BN6&lt;&gt;INDEX('Historical BMP Records'!BN:BN, MATCH($C6, 'Historical BMP Records'!$C:$C, 0)), 1, 0), IF(BN6&lt;&gt;INDEX('Planned and Progress BMPs'!BN:BN, MATCH($C6, 'Planned and Progress BMPs'!$C:$C, 0)), 1, 0)), "")</f>
        <v/>
      </c>
      <c r="EF6" s="86" t="str">
        <f>IFERROR(IF($F6="Historical", IF(BO6&lt;&gt;INDEX('Historical BMP Records'!BO:BO, MATCH($C6, 'Historical BMP Records'!$C:$C, 0)), 1, 0), IF(BO6&lt;&gt;INDEX('Planned and Progress BMPs'!BO:BO, MATCH($C6, 'Planned and Progress BMPs'!$C:$C, 0)), 1, 0)), "")</f>
        <v/>
      </c>
      <c r="EG6" s="86" t="str">
        <f>IFERROR(IF($F6="Historical", IF(BP6&lt;&gt;INDEX('Historical BMP Records'!BP:BP, MATCH($C6, 'Historical BMP Records'!$C:$C, 0)), 1, 0), IF(BP6&lt;&gt;INDEX('Planned and Progress BMPs'!BP:BP, MATCH($C6, 'Planned and Progress BMPs'!$C:$C, 0)), 1, 0)), "")</f>
        <v/>
      </c>
      <c r="EH6" s="86">
        <f>SUM(DC_SW152[[#This Row],[FY17 Status Change]:[GIS ID Change]])</f>
        <v>0</v>
      </c>
    </row>
    <row r="7" spans="1:138" s="17" customFormat="1" x14ac:dyDescent="0.25">
      <c r="A7" s="5" t="s">
        <v>388</v>
      </c>
      <c r="B7" s="5" t="s">
        <v>389</v>
      </c>
      <c r="C7" s="15" t="s">
        <v>549</v>
      </c>
      <c r="D7" s="15" t="s">
        <v>433</v>
      </c>
      <c r="E7" s="15" t="s">
        <v>319</v>
      </c>
      <c r="F7" s="33" t="s">
        <v>49</v>
      </c>
      <c r="G7" s="42"/>
      <c r="H7" s="37">
        <v>43500</v>
      </c>
      <c r="I7" s="22">
        <f>INDEX(Table3[Site ID], MATCH(DC_SW152[[#This Row],[Facility Name]], Table3[Site Name], 0))</f>
        <v>3</v>
      </c>
      <c r="J7" s="22" t="s">
        <v>4</v>
      </c>
      <c r="K7" s="22" t="str">
        <f>INDEX(Table3[Site Address], MATCH(DC_SW152[[#This Row],[Facility Name]], Table3[Site Name], 0))</f>
        <v>103 3rd Avenue SW</v>
      </c>
      <c r="L7" s="22" t="str">
        <f>INDEX(Table3[Site X Coordinate], MATCH(DC_SW152[[#This Row],[Facility Name]], Table3[Site Name], 0))</f>
        <v>398497.88</v>
      </c>
      <c r="M7" s="22" t="str">
        <f>INDEX(Table3[Site Y Coordinate], MATCH(DC_SW152[[#This Row],[Facility Name]], Table3[Site Name], 0))</f>
        <v>133706.77</v>
      </c>
      <c r="N7" s="22" t="str">
        <f>INDEX(Table3[Owner/Manager], MATCH(DC_SW152[[#This Row],[Facility Name]], Table3[Site Name], 0))</f>
        <v>Department of Defense</v>
      </c>
      <c r="O7" s="22" t="s">
        <v>309</v>
      </c>
      <c r="P7" s="22" t="s">
        <v>217</v>
      </c>
      <c r="Q7" s="22" t="s">
        <v>310</v>
      </c>
      <c r="R7" s="22" t="s">
        <v>311</v>
      </c>
      <c r="S7" s="22">
        <v>22211</v>
      </c>
      <c r="T7" s="29">
        <v>7036968055</v>
      </c>
      <c r="U7" s="22" t="s">
        <v>312</v>
      </c>
      <c r="V7" s="76">
        <v>3</v>
      </c>
      <c r="W7" s="33">
        <v>38718</v>
      </c>
      <c r="X7" s="22" t="s">
        <v>319</v>
      </c>
      <c r="Y7" s="83" t="s">
        <v>318</v>
      </c>
      <c r="Z7" s="83" t="s">
        <v>763</v>
      </c>
      <c r="AA7" s="83" t="s">
        <v>764</v>
      </c>
      <c r="AB7" s="83" t="s">
        <v>15</v>
      </c>
      <c r="AC7" s="22" t="s">
        <v>95</v>
      </c>
      <c r="AD7" s="22" t="s">
        <v>33</v>
      </c>
      <c r="AE7" s="22">
        <v>398681.82977299899</v>
      </c>
      <c r="AF7" s="22">
        <v>133352.70179799901</v>
      </c>
      <c r="AG7" s="22">
        <v>38.867995831499996</v>
      </c>
      <c r="AH7" s="22">
        <v>-77.015189305999996</v>
      </c>
      <c r="AI7" s="22" t="s">
        <v>315</v>
      </c>
      <c r="AJ7" s="22" t="s">
        <v>84</v>
      </c>
      <c r="AK7" s="22"/>
      <c r="AL7" s="17" t="s">
        <v>11</v>
      </c>
      <c r="AM7" s="22" t="s">
        <v>12</v>
      </c>
      <c r="AN7" s="22" t="s">
        <v>13</v>
      </c>
      <c r="AO7" s="64"/>
      <c r="AP7" s="64"/>
      <c r="AQ7" s="64"/>
      <c r="AR7" s="64">
        <f>IF(ISBLANK(DC_SW152[[#This Row],[Urban Acres]]), "", DC_SW152[[#This Row],[Urban Acres]]-DC_SW152[[#This Row],[Impervious Acres]]-DC_SW152[[#This Row],[Natural Acres]])</f>
        <v>0.58999999999999986</v>
      </c>
      <c r="AS7" s="64">
        <v>1.5</v>
      </c>
      <c r="AT7" s="64">
        <v>2.09</v>
      </c>
      <c r="AU7" s="64" t="str">
        <f>IF(ISBLANK(DC_SW152[[#This Row],[Natural Acres]]), "", DC_SW152[[#This Row],[Natural Acres]]*43560)</f>
        <v/>
      </c>
      <c r="AV7" s="64">
        <f>IFERROR(IF(ISBLANK(DC_SW152[[#This Row],[Compacted Acres]]), "", DC_SW152[[#This Row],[Compacted Acres]]*43560),"")</f>
        <v>25700.399999999994</v>
      </c>
      <c r="AW7" s="64">
        <f>IF(ISBLANK(DC_SW152[[#This Row],[Impervious Acres]]), "", DC_SW152[[#This Row],[Impervious Acres]]*43560)</f>
        <v>65340</v>
      </c>
      <c r="AX7" s="64">
        <f>IF(ISBLANK(DC_SW152[[#This Row],[Urban Acres]]), "", DC_SW152[[#This Row],[Urban Acres]]*43560)</f>
        <v>91040.4</v>
      </c>
      <c r="AY7" s="67">
        <v>0.5</v>
      </c>
      <c r="AZ7" s="33">
        <v>42170</v>
      </c>
      <c r="BA7" s="19">
        <v>2015</v>
      </c>
      <c r="BB7" s="19"/>
      <c r="BC7" s="19"/>
      <c r="BD7" s="19"/>
      <c r="BE7" s="19" t="s">
        <v>789</v>
      </c>
      <c r="BF7" s="19"/>
      <c r="BG7" s="19"/>
      <c r="BH7" s="18" t="s">
        <v>9</v>
      </c>
      <c r="BI7" s="18">
        <v>40751</v>
      </c>
      <c r="BJ7" s="18"/>
      <c r="BK7" s="22" t="s">
        <v>8</v>
      </c>
      <c r="BL7" s="18"/>
      <c r="BM7" s="72"/>
      <c r="BN7" s="22"/>
      <c r="BO7" s="17" t="s">
        <v>8</v>
      </c>
      <c r="BQ7" s="15"/>
      <c r="BR7" s="86" t="str">
        <f>IFERROR(IF($F7="Historical", IF(A7&lt;&gt;INDEX('Historical BMP Records'!A:A, MATCH($C7, 'Historical BMP Records'!$C:$C, 0)), 1, 0), IF(A7&lt;&gt;INDEX('Planned and Progress BMPs'!A:A, MATCH($C7, 'Planned and Progress BMPs'!$C:$C, 0)), 1, 0)), "")</f>
        <v/>
      </c>
      <c r="BS7" s="86" t="str">
        <f>IFERROR(IF($F7="Historical", IF(B7&lt;&gt;INDEX('Historical BMP Records'!B:B, MATCH($C7, 'Historical BMP Records'!$C:$C, 0)), 1, 0), IF(B7&lt;&gt;INDEX('Planned and Progress BMPs'!B:B, MATCH($C7, 'Planned and Progress BMPs'!$C:$C, 0)), 1, 0)), "")</f>
        <v/>
      </c>
      <c r="BT7" s="86" t="str">
        <f>IFERROR(IF($F7="Historical", IF(C7&lt;&gt;INDEX('Historical BMP Records'!C:C, MATCH($C7, 'Historical BMP Records'!$C:$C, 0)), 1, 0), IF(C7&lt;&gt;INDEX('Planned and Progress BMPs'!C:C, MATCH($C7, 'Planned and Progress BMPs'!$C:$C, 0)), 1, 0)), "")</f>
        <v/>
      </c>
      <c r="BU7" s="86" t="str">
        <f>IFERROR(IF($F7="Historical", IF(D7&lt;&gt;INDEX('Historical BMP Records'!D:D, MATCH($C7, 'Historical BMP Records'!$C:$C, 0)), 1, 0), IF(D7&lt;&gt;INDEX('Planned and Progress BMPs'!D:D, MATCH($C7, 'Planned and Progress BMPs'!$C:$C, 0)), 1, 0)), "")</f>
        <v/>
      </c>
      <c r="BV7" s="86" t="str">
        <f>IFERROR(IF($F7="Historical", IF(E7&lt;&gt;INDEX('Historical BMP Records'!E:E, MATCH($C7, 'Historical BMP Records'!$C:$C, 0)), 1, 0), IF(E7&lt;&gt;INDEX('Planned and Progress BMPs'!E:E, MATCH($C7, 'Planned and Progress BMPs'!$C:$C, 0)), 1, 0)), "")</f>
        <v/>
      </c>
      <c r="BW7" s="86" t="str">
        <f>IFERROR(IF($F7="Historical", IF(F7&lt;&gt;INDEX('Historical BMP Records'!F:F, MATCH($C7, 'Historical BMP Records'!$C:$C, 0)), 1, 0), IF(F7&lt;&gt;INDEX('Planned and Progress BMPs'!F:F, MATCH($C7, 'Planned and Progress BMPs'!$C:$C, 0)), 1, 0)), "")</f>
        <v/>
      </c>
      <c r="BX7" s="86" t="str">
        <f>IFERROR(IF($F7="Historical", IF(G7&lt;&gt;INDEX('Historical BMP Records'!G:G, MATCH($C7, 'Historical BMP Records'!$C:$C, 0)), 1, 0), IF(G7&lt;&gt;INDEX('Planned and Progress BMPs'!G:G, MATCH($C7, 'Planned and Progress BMPs'!$C:$C, 0)), 1, 0)), "")</f>
        <v/>
      </c>
      <c r="BY7" s="86" t="str">
        <f>IFERROR(IF($F7="Historical", IF(H7&lt;&gt;INDEX('Historical BMP Records'!H:H, MATCH($C7, 'Historical BMP Records'!$C:$C, 0)), 1, 0), IF(H7&lt;&gt;INDEX('Planned and Progress BMPs'!H:H, MATCH($C7, 'Planned and Progress BMPs'!$C:$C, 0)), 1, 0)), "")</f>
        <v/>
      </c>
      <c r="BZ7" s="86" t="str">
        <f>IFERROR(IF($F7="Historical", IF(I7&lt;&gt;INDEX('Historical BMP Records'!I:I, MATCH($C7, 'Historical BMP Records'!$C:$C, 0)), 1, 0), IF(I7&lt;&gt;INDEX('Planned and Progress BMPs'!I:I, MATCH($C7, 'Planned and Progress BMPs'!$C:$C, 0)), 1, 0)), "")</f>
        <v/>
      </c>
      <c r="CA7" s="86" t="str">
        <f>IFERROR(IF($F7="Historical", IF(J7&lt;&gt;INDEX('Historical BMP Records'!J:J, MATCH($C7, 'Historical BMP Records'!$C:$C, 0)), 1, 0), IF(J7&lt;&gt;INDEX('Planned and Progress BMPs'!J:J, MATCH($C7, 'Planned and Progress BMPs'!$C:$C, 0)), 1, 0)), "")</f>
        <v/>
      </c>
      <c r="CB7" s="86" t="str">
        <f>IFERROR(IF($F7="Historical", IF(K7&lt;&gt;INDEX('Historical BMP Records'!K:K, MATCH($C7, 'Historical BMP Records'!$C:$C, 0)), 1, 0), IF(K7&lt;&gt;INDEX('Planned and Progress BMPs'!K:K, MATCH($C7, 'Planned and Progress BMPs'!$C:$C, 0)), 1, 0)), "")</f>
        <v/>
      </c>
      <c r="CC7" s="86" t="str">
        <f>IFERROR(IF($F7="Historical", IF(L7&lt;&gt;INDEX('Historical BMP Records'!L:L, MATCH($C7, 'Historical BMP Records'!$C:$C, 0)), 1, 0), IF(L7&lt;&gt;INDEX('Planned and Progress BMPs'!L:L, MATCH($C7, 'Planned and Progress BMPs'!$C:$C, 0)), 1, 0)), "")</f>
        <v/>
      </c>
      <c r="CD7" s="86" t="str">
        <f>IFERROR(IF($F7="Historical", IF(M7&lt;&gt;INDEX('Historical BMP Records'!M:M, MATCH($C7, 'Historical BMP Records'!$C:$C, 0)), 1, 0), IF(M7&lt;&gt;INDEX('Planned and Progress BMPs'!M:M, MATCH($C7, 'Planned and Progress BMPs'!$C:$C, 0)), 1, 0)), "")</f>
        <v/>
      </c>
      <c r="CE7" s="86" t="str">
        <f>IFERROR(IF($F7="Historical", IF(N7&lt;&gt;INDEX('Historical BMP Records'!N:N, MATCH($C7, 'Historical BMP Records'!$C:$C, 0)), 1, 0), IF(N7&lt;&gt;INDEX('Planned and Progress BMPs'!N:N, MATCH($C7, 'Planned and Progress BMPs'!$C:$C, 0)), 1, 0)), "")</f>
        <v/>
      </c>
      <c r="CF7" s="86" t="str">
        <f>IFERROR(IF($F7="Historical", IF(O7&lt;&gt;INDEX('Historical BMP Records'!O:O, MATCH($C7, 'Historical BMP Records'!$C:$C, 0)), 1, 0), IF(O7&lt;&gt;INDEX('Planned and Progress BMPs'!O:O, MATCH($C7, 'Planned and Progress BMPs'!$C:$C, 0)), 1, 0)), "")</f>
        <v/>
      </c>
      <c r="CG7" s="86" t="str">
        <f>IFERROR(IF($F7="Historical", IF(P7&lt;&gt;INDEX('Historical BMP Records'!P:P, MATCH($C7, 'Historical BMP Records'!$C:$C, 0)), 1, 0), IF(P7&lt;&gt;INDEX('Planned and Progress BMPs'!P:P, MATCH($C7, 'Planned and Progress BMPs'!$C:$C, 0)), 1, 0)), "")</f>
        <v/>
      </c>
      <c r="CH7" s="86" t="str">
        <f>IFERROR(IF($F7="Historical", IF(Q7&lt;&gt;INDEX('Historical BMP Records'!Q:Q, MATCH($C7, 'Historical BMP Records'!$C:$C, 0)), 1, 0), IF(Q7&lt;&gt;INDEX('Planned and Progress BMPs'!Q:Q, MATCH($C7, 'Planned and Progress BMPs'!$C:$C, 0)), 1, 0)), "")</f>
        <v/>
      </c>
      <c r="CI7" s="86" t="str">
        <f>IFERROR(IF($F7="Historical", IF(R7&lt;&gt;INDEX('Historical BMP Records'!R:R, MATCH($C7, 'Historical BMP Records'!$C:$C, 0)), 1, 0), IF(R7&lt;&gt;INDEX('Planned and Progress BMPs'!R:R, MATCH($C7, 'Planned and Progress BMPs'!$C:$C, 0)), 1, 0)), "")</f>
        <v/>
      </c>
      <c r="CJ7" s="86" t="str">
        <f>IFERROR(IF($F7="Historical", IF(S7&lt;&gt;INDEX('Historical BMP Records'!S:S, MATCH($C7, 'Historical BMP Records'!$C:$C, 0)), 1, 0), IF(S7&lt;&gt;INDEX('Planned and Progress BMPs'!S:S, MATCH($C7, 'Planned and Progress BMPs'!$C:$C, 0)), 1, 0)), "")</f>
        <v/>
      </c>
      <c r="CK7" s="86" t="str">
        <f>IFERROR(IF($F7="Historical", IF(T7&lt;&gt;INDEX('Historical BMP Records'!T:T, MATCH($C7, 'Historical BMP Records'!$C:$C, 0)), 1, 0), IF(T7&lt;&gt;INDEX('Planned and Progress BMPs'!T:T, MATCH($C7, 'Planned and Progress BMPs'!$C:$C, 0)), 1, 0)), "")</f>
        <v/>
      </c>
      <c r="CL7" s="86" t="str">
        <f>IFERROR(IF($F7="Historical", IF(U7&lt;&gt;INDEX('Historical BMP Records'!U:U, MATCH($C7, 'Historical BMP Records'!$C:$C, 0)), 1, 0), IF(U7&lt;&gt;INDEX('Planned and Progress BMPs'!U:U, MATCH($C7, 'Planned and Progress BMPs'!$C:$C, 0)), 1, 0)), "")</f>
        <v/>
      </c>
      <c r="CM7" s="86" t="str">
        <f>IFERROR(IF($F7="Historical", IF(V7&lt;&gt;INDEX('Historical BMP Records'!V:V, MATCH($C7, 'Historical BMP Records'!$C:$C, 0)), 1, 0), IF(V7&lt;&gt;INDEX('Planned and Progress BMPs'!V:V, MATCH($C7, 'Planned and Progress BMPs'!$C:$C, 0)), 1, 0)), "")</f>
        <v/>
      </c>
      <c r="CN7" s="86" t="str">
        <f>IFERROR(IF($F7="Historical", IF(W7&lt;&gt;INDEX('Historical BMP Records'!W:W, MATCH($C7, 'Historical BMP Records'!$C:$C, 0)), 1, 0), IF(W7&lt;&gt;INDEX('Planned and Progress BMPs'!W:W, MATCH($C7, 'Planned and Progress BMPs'!$C:$C, 0)), 1, 0)), "")</f>
        <v/>
      </c>
      <c r="CO7" s="86" t="str">
        <f>IFERROR(IF($F7="Historical", IF(X7&lt;&gt;INDEX('Historical BMP Records'!X:X, MATCH($C7, 'Historical BMP Records'!$C:$C, 0)), 1, 0), IF(X7&lt;&gt;INDEX('Planned and Progress BMPs'!X:X, MATCH($C7, 'Planned and Progress BMPs'!$C:$C, 0)), 1, 0)), "")</f>
        <v/>
      </c>
      <c r="CP7" s="86" t="str">
        <f>IFERROR(IF($F7="Historical", IF(Y7&lt;&gt;INDEX('Historical BMP Records'!Y:Y, MATCH($C7, 'Historical BMP Records'!$C:$C, 0)), 1, 0), IF(Y7&lt;&gt;INDEX('Planned and Progress BMPs'!Y:Y, MATCH($C7, 'Planned and Progress BMPs'!$C:$C, 0)), 1, 0)), "")</f>
        <v/>
      </c>
      <c r="CQ7" s="86" t="str">
        <f>IFERROR(IF($F7="Historical", IF(Z7&lt;&gt;INDEX('Historical BMP Records'!Z:Z, MATCH($C7, 'Historical BMP Records'!$C:$C, 0)), 1, 0), IF(Z7&lt;&gt;INDEX('Planned and Progress BMPs'!Z:Z, MATCH($C7, 'Planned and Progress BMPs'!$C:$C, 0)), 1, 0)), "")</f>
        <v/>
      </c>
      <c r="CR7" s="86" t="str">
        <f>IFERROR(IF($F7="Historical", IF(AA7&lt;&gt;INDEX('Historical BMP Records'!AA:AA, MATCH($C7, 'Historical BMP Records'!$C:$C, 0)), 1, 0), IF(AA7&lt;&gt;INDEX('Planned and Progress BMPs'!AA:AA, MATCH($C7, 'Planned and Progress BMPs'!$C:$C, 0)), 1, 0)), "")</f>
        <v/>
      </c>
      <c r="CS7" s="86" t="str">
        <f>IFERROR(IF($F7="Historical", IF(AB7&lt;&gt;INDEX('Historical BMP Records'!AB:AB, MATCH($C7, 'Historical BMP Records'!$C:$C, 0)), 1, 0), IF(AB7&lt;&gt;INDEX('Planned and Progress BMPs'!AB:AB, MATCH($C7, 'Planned and Progress BMPs'!$C:$C, 0)), 1, 0)), "")</f>
        <v/>
      </c>
      <c r="CT7" s="86" t="str">
        <f>IFERROR(IF($F7="Historical", IF(AC7&lt;&gt;INDEX('Historical BMP Records'!AC:AC, MATCH($C7, 'Historical BMP Records'!$C:$C, 0)), 1, 0), IF(AC7&lt;&gt;INDEX('Planned and Progress BMPs'!AC:AC, MATCH($C7, 'Planned and Progress BMPs'!$C:$C, 0)), 1, 0)), "")</f>
        <v/>
      </c>
      <c r="CU7" s="86" t="str">
        <f>IFERROR(IF($F7="Historical", IF(AD7&lt;&gt;INDEX('Historical BMP Records'!AD:AD, MATCH($C7, 'Historical BMP Records'!$C:$C, 0)), 1, 0), IF(AD7&lt;&gt;INDEX('Planned and Progress BMPs'!AD:AD, MATCH($C7, 'Planned and Progress BMPs'!$C:$C, 0)), 1, 0)), "")</f>
        <v/>
      </c>
      <c r="CV7" s="86" t="str">
        <f>IFERROR(IF($F7="Historical", IF(AE7&lt;&gt;INDEX('Historical BMP Records'!AE:AE, MATCH($C7, 'Historical BMP Records'!$C:$C, 0)), 1, 0), IF(AE7&lt;&gt;INDEX('Planned and Progress BMPs'!AE:AE, MATCH($C7, 'Planned and Progress BMPs'!$C:$C, 0)), 1, 0)), "")</f>
        <v/>
      </c>
      <c r="CW7" s="86" t="str">
        <f>IFERROR(IF($F7="Historical", IF(AF7&lt;&gt;INDEX('Historical BMP Records'!AF:AF, MATCH($C7, 'Historical BMP Records'!$C:$C, 0)), 1, 0), IF(AF7&lt;&gt;INDEX('Planned and Progress BMPs'!AF:AF, MATCH($C7, 'Planned and Progress BMPs'!$C:$C, 0)), 1, 0)), "")</f>
        <v/>
      </c>
      <c r="CX7" s="86" t="str">
        <f>IFERROR(IF($F7="Historical", IF(AG7&lt;&gt;INDEX('Historical BMP Records'!AG:AG, MATCH($C7, 'Historical BMP Records'!$C:$C, 0)), 1, 0), IF(AG7&lt;&gt;INDEX('Planned and Progress BMPs'!AG:AG, MATCH($C7, 'Planned and Progress BMPs'!$C:$C, 0)), 1, 0)), "")</f>
        <v/>
      </c>
      <c r="CY7" s="86" t="str">
        <f>IFERROR(IF($F7="Historical", IF(AH7&lt;&gt;INDEX('Historical BMP Records'!AH:AH, MATCH($C7, 'Historical BMP Records'!$C:$C, 0)), 1, 0), IF(AH7&lt;&gt;INDEX('Planned and Progress BMPs'!AH:AH, MATCH($C7, 'Planned and Progress BMPs'!$C:$C, 0)), 1, 0)), "")</f>
        <v/>
      </c>
      <c r="CZ7" s="86" t="str">
        <f>IFERROR(IF($F7="Historical", IF(AI7&lt;&gt;INDEX('Historical BMP Records'!AI:AI, MATCH($C7, 'Historical BMP Records'!$C:$C, 0)), 1, 0), IF(AI7&lt;&gt;INDEX('Planned and Progress BMPs'!AI:AI, MATCH($C7, 'Planned and Progress BMPs'!$C:$C, 0)), 1, 0)), "")</f>
        <v/>
      </c>
      <c r="DA7" s="86" t="str">
        <f>IFERROR(IF($F7="Historical", IF(AJ7&lt;&gt;INDEX('Historical BMP Records'!AJ:AJ, MATCH($C7, 'Historical BMP Records'!$C:$C, 0)), 1, 0), IF(AJ7&lt;&gt;INDEX('Planned and Progress BMPs'!AJ:AJ, MATCH($C7, 'Planned and Progress BMPs'!$C:$C, 0)), 1, 0)), "")</f>
        <v/>
      </c>
      <c r="DB7" s="86" t="str">
        <f>IFERROR(IF($F7="Historical", IF(AK7&lt;&gt;INDEX('Historical BMP Records'!AK:AK, MATCH($C7, 'Historical BMP Records'!$C:$C, 0)), 1, 0), IF(AK7&lt;&gt;INDEX('Planned and Progress BMPs'!AK:AK, MATCH($C7, 'Planned and Progress BMPs'!$C:$C, 0)), 1, 0)), "")</f>
        <v/>
      </c>
      <c r="DC7" s="86" t="str">
        <f>IFERROR(IF($F7="Historical", IF(AL7&lt;&gt;INDEX('Historical BMP Records'!AL:AL, MATCH($C7, 'Historical BMP Records'!$C:$C, 0)), 1, 0), IF(AL7&lt;&gt;INDEX('Planned and Progress BMPs'!AL:AL, MATCH($C7, 'Planned and Progress BMPs'!$C:$C, 0)), 1, 0)), "")</f>
        <v/>
      </c>
      <c r="DD7" s="86" t="str">
        <f>IFERROR(IF($F7="Historical", IF(AM7&lt;&gt;INDEX('Historical BMP Records'!AM:AM, MATCH($C7, 'Historical BMP Records'!$C:$C, 0)), 1, 0), IF(AM7&lt;&gt;INDEX('Planned and Progress BMPs'!AM:AM, MATCH($C7, 'Planned and Progress BMPs'!$C:$C, 0)), 1, 0)), "")</f>
        <v/>
      </c>
      <c r="DE7" s="86" t="str">
        <f>IFERROR(IF($F7="Historical", IF(AN7&lt;&gt;INDEX('Historical BMP Records'!AN:AN, MATCH($C7, 'Historical BMP Records'!$C:$C, 0)), 1, 0), IF(AN7&lt;&gt;INDEX('Planned and Progress BMPs'!AN:AN, MATCH($C7, 'Planned and Progress BMPs'!$C:$C, 0)), 1, 0)), "")</f>
        <v/>
      </c>
      <c r="DF7" s="86" t="str">
        <f>IFERROR(IF($F7="Historical", IF(AO7&lt;&gt;INDEX('Historical BMP Records'!AO:AO, MATCH($C7, 'Historical BMP Records'!$C:$C, 0)), 1, 0), IF(AO7&lt;&gt;INDEX('Planned and Progress BMPs'!AO:AO, MATCH($C7, 'Planned and Progress BMPs'!$C:$C, 0)), 1, 0)), "")</f>
        <v/>
      </c>
      <c r="DG7" s="86" t="str">
        <f>IFERROR(IF($F7="Historical", IF(AP7&lt;&gt;INDEX('Historical BMP Records'!AP:AP, MATCH($C7, 'Historical BMP Records'!$C:$C, 0)), 1, 0), IF(AP7&lt;&gt;INDEX('Planned and Progress BMPs'!AP:AP, MATCH($C7, 'Planned and Progress BMPs'!$C:$C, 0)), 1, 0)), "")</f>
        <v/>
      </c>
      <c r="DH7" s="86" t="str">
        <f>IFERROR(IF($F7="Historical", IF(AQ7&lt;&gt;INDEX('Historical BMP Records'!AQ:AQ, MATCH($C7, 'Historical BMP Records'!$C:$C, 0)), 1, 0), IF(AQ7&lt;&gt;INDEX('Planned and Progress BMPs'!AQ:AQ, MATCH($C7, 'Planned and Progress BMPs'!$C:$C, 0)), 1, 0)), "")</f>
        <v/>
      </c>
      <c r="DI7" s="86" t="str">
        <f>IFERROR(IF($F7="Historical", IF(AR7&lt;&gt;INDEX('Historical BMP Records'!AR:AR, MATCH($C7, 'Historical BMP Records'!$C:$C, 0)), 1, 0), IF(AR7&lt;&gt;INDEX('Planned and Progress BMPs'!AR:AR, MATCH($C7, 'Planned and Progress BMPs'!$C:$C, 0)), 1, 0)), "")</f>
        <v/>
      </c>
      <c r="DJ7" s="86" t="str">
        <f>IFERROR(IF($F7="Historical", IF(AS7&lt;&gt;INDEX('Historical BMP Records'!AS:AS, MATCH($C7, 'Historical BMP Records'!$C:$C, 0)), 1, 0), IF(AS7&lt;&gt;INDEX('Planned and Progress BMPs'!AS:AS, MATCH($C7, 'Planned and Progress BMPs'!$C:$C, 0)), 1, 0)), "")</f>
        <v/>
      </c>
      <c r="DK7" s="86" t="str">
        <f>IFERROR(IF($F7="Historical", IF(AT7&lt;&gt;INDEX('Historical BMP Records'!AT:AT, MATCH($C7, 'Historical BMP Records'!$C:$C, 0)), 1, 0), IF(AT7&lt;&gt;INDEX('Planned and Progress BMPs'!AT:AT, MATCH($C7, 'Planned and Progress BMPs'!$C:$C, 0)), 1, 0)), "")</f>
        <v/>
      </c>
      <c r="DL7" s="86" t="str">
        <f>IFERROR(IF($F7="Historical", IF(AU7&lt;&gt;INDEX('Historical BMP Records'!AU:AU, MATCH($C7, 'Historical BMP Records'!$C:$C, 0)), 1, 0), IF(AU7&lt;&gt;INDEX('Planned and Progress BMPs'!AU:AU, MATCH($C7, 'Planned and Progress BMPs'!$C:$C, 0)), 1, 0)), "")</f>
        <v/>
      </c>
      <c r="DM7" s="86" t="str">
        <f>IFERROR(IF($F7="Historical", IF(AV7&lt;&gt;INDEX('Historical BMP Records'!AV:AV, MATCH($C7, 'Historical BMP Records'!$C:$C, 0)), 1, 0), IF(AV7&lt;&gt;INDEX('Planned and Progress BMPs'!AV:AV, MATCH($C7, 'Planned and Progress BMPs'!$C:$C, 0)), 1, 0)), "")</f>
        <v/>
      </c>
      <c r="DN7" s="86" t="str">
        <f>IFERROR(IF($F7="Historical", IF(AW7&lt;&gt;INDEX('Historical BMP Records'!AW:AW, MATCH($C7, 'Historical BMP Records'!$C:$C, 0)), 1, 0), IF(AW7&lt;&gt;INDEX('Planned and Progress BMPs'!AW:AW, MATCH($C7, 'Planned and Progress BMPs'!$C:$C, 0)), 1, 0)), "")</f>
        <v/>
      </c>
      <c r="DO7" s="86" t="str">
        <f>IFERROR(IF($F7="Historical", IF(AX7&lt;&gt;INDEX('Historical BMP Records'!AX:AX, MATCH($C7, 'Historical BMP Records'!$C:$C, 0)), 1, 0), IF(AX7&lt;&gt;INDEX('Planned and Progress BMPs'!AX:AX, MATCH($C7, 'Planned and Progress BMPs'!$C:$C, 0)), 1, 0)), "")</f>
        <v/>
      </c>
      <c r="DP7" s="86" t="str">
        <f>IFERROR(IF($F7="Historical", IF(AY7&lt;&gt;INDEX('Historical BMP Records'!AY:AY, MATCH($C7, 'Historical BMP Records'!$C:$C, 0)), 1, 0), IF(AY7&lt;&gt;INDEX('Planned and Progress BMPs'!AY:AY, MATCH($C7, 'Planned and Progress BMPs'!$C:$C, 0)), 1, 0)), "")</f>
        <v/>
      </c>
      <c r="DQ7" s="86" t="str">
        <f>IFERROR(IF($F7="Historical", IF(AZ7&lt;&gt;INDEX('Historical BMP Records'!AZ:AZ, MATCH($C7, 'Historical BMP Records'!$C:$C, 0)), 1, 0), IF(AZ7&lt;&gt;INDEX('Planned and Progress BMPs'!AZ:AZ, MATCH($C7, 'Planned and Progress BMPs'!$C:$C, 0)), 1, 0)), "")</f>
        <v/>
      </c>
      <c r="DR7" s="86" t="str">
        <f>IFERROR(IF($F7="Historical", IF(BA7&lt;&gt;INDEX('Historical BMP Records'!BA:BA, MATCH($C7, 'Historical BMP Records'!$C:$C, 0)), 1, 0), IF(BA7&lt;&gt;INDEX('Planned and Progress BMPs'!BA:BA, MATCH($C7, 'Planned and Progress BMPs'!$C:$C, 0)), 1, 0)), "")</f>
        <v/>
      </c>
      <c r="DS7" s="86" t="str">
        <f>IFERROR(IF($F7="Historical", IF(BB7&lt;&gt;INDEX('Historical BMP Records'!BB:BB, MATCH($C7, 'Historical BMP Records'!$C:$C, 0)), 1, 0), IF(BB7&lt;&gt;INDEX('Planned and Progress BMPs'!BB:BB, MATCH($C7, 'Planned and Progress BMPs'!$C:$C, 0)), 1, 0)), "")</f>
        <v/>
      </c>
      <c r="DT7" s="86" t="str">
        <f>IFERROR(IF($F7="Historical", IF(BC7&lt;&gt;INDEX('Historical BMP Records'!BC:BC, MATCH($C7, 'Historical BMP Records'!$C:$C, 0)), 1, 0), IF(BC7&lt;&gt;INDEX('Planned and Progress BMPs'!BC:BC, MATCH($C7, 'Planned and Progress BMPs'!$C:$C, 0)), 1, 0)), "")</f>
        <v/>
      </c>
      <c r="DU7" s="86" t="str">
        <f>IFERROR(IF($F7="Historical", IF(BD7&lt;&gt;INDEX('Historical BMP Records'!BD:BD, MATCH($C7, 'Historical BMP Records'!$C:$C, 0)), 1, 0), IF(BD7&lt;&gt;INDEX('Planned and Progress BMPs'!BD:BD, MATCH($C7, 'Planned and Progress BMPs'!$C:$C, 0)), 1, 0)), "")</f>
        <v/>
      </c>
      <c r="DV7" s="86" t="str">
        <f>IFERROR(IF($F7="Historical", IF(BE7&lt;&gt;INDEX('Historical BMP Records'!BE:BE, MATCH($C7, 'Historical BMP Records'!$C:$C, 0)), 1, 0), IF(BE7&lt;&gt;INDEX('Planned and Progress BMPs'!BE:BE, MATCH($C7, 'Planned and Progress BMPs'!$C:$C, 0)), 1, 0)), "")</f>
        <v/>
      </c>
      <c r="DW7" s="86" t="str">
        <f>IFERROR(IF($F7="Historical", IF(BF7&lt;&gt;INDEX('Historical BMP Records'!BF:BF, MATCH($C7, 'Historical BMP Records'!$C:$C, 0)), 1, 0), IF(BF7&lt;&gt;INDEX('Planned and Progress BMPs'!BF:BF, MATCH($C7, 'Planned and Progress BMPs'!$C:$C, 0)), 1, 0)), "")</f>
        <v/>
      </c>
      <c r="DX7" s="86" t="str">
        <f>IFERROR(IF($F7="Historical", IF(BG7&lt;&gt;INDEX('Historical BMP Records'!BG:BG, MATCH($C7, 'Historical BMP Records'!$C:$C, 0)), 1, 0), IF(BG7&lt;&gt;INDEX('Planned and Progress BMPs'!BG:BG, MATCH($C7, 'Planned and Progress BMPs'!$C:$C, 0)), 1, 0)), "")</f>
        <v/>
      </c>
      <c r="DY7" s="86" t="str">
        <f>IFERROR(IF($F7="Historical", IF(BH7&lt;&gt;INDEX('Historical BMP Records'!BH:BH, MATCH($C7, 'Historical BMP Records'!$C:$C, 0)), 1, 0), IF(BH7&lt;&gt;INDEX('Planned and Progress BMPs'!BH:BH, MATCH($C7, 'Planned and Progress BMPs'!$C:$C, 0)), 1, 0)), "")</f>
        <v/>
      </c>
      <c r="DZ7" s="86" t="str">
        <f>IFERROR(IF($F7="Historical", IF(BI7&lt;&gt;INDEX('Historical BMP Records'!BI:BI, MATCH($C7, 'Historical BMP Records'!$C:$C, 0)), 1, 0), IF(BI7&lt;&gt;INDEX('Planned and Progress BMPs'!BI:BI, MATCH($C7, 'Planned and Progress BMPs'!$C:$C, 0)), 1, 0)), "")</f>
        <v/>
      </c>
      <c r="EA7" s="86" t="str">
        <f>IFERROR(IF($F7="Historical", IF(BJ7&lt;&gt;INDEX('Historical BMP Records'!BJ:BJ, MATCH($C7, 'Historical BMP Records'!$C:$C, 0)), 1, 0), IF(BJ7&lt;&gt;INDEX('Planned and Progress BMPs'!BJ:BJ, MATCH($C7, 'Planned and Progress BMPs'!$C:$C, 0)), 1, 0)), "")</f>
        <v/>
      </c>
      <c r="EB7" s="86" t="str">
        <f>IFERROR(IF($F7="Historical", IF(BK7&lt;&gt;INDEX('Historical BMP Records'!BK:BK, MATCH($C7, 'Historical BMP Records'!$C:$C, 0)), 1, 0), IF(BK7&lt;&gt;INDEX('Planned and Progress BMPs'!BK:BK, MATCH($C7, 'Planned and Progress BMPs'!$C:$C, 0)), 1, 0)), "")</f>
        <v/>
      </c>
      <c r="EC7" s="86" t="str">
        <f>IFERROR(IF($F7="Historical", IF(BL7&lt;&gt;INDEX('Historical BMP Records'!BL:BL, MATCH($C7, 'Historical BMP Records'!$C:$C, 0)), 1, 0), IF(BL7&lt;&gt;INDEX('Planned and Progress BMPs'!BL:BL, MATCH($C7, 'Planned and Progress BMPs'!$C:$C, 0)), 1, 0)), "")</f>
        <v/>
      </c>
      <c r="ED7" s="86" t="str">
        <f>IFERROR(IF($F7="Historical", IF(BM7&lt;&gt;INDEX('Historical BMP Records'!BM:BM, MATCH($C7, 'Historical BMP Records'!$C:$C, 0)), 1, 0), IF(BM7&lt;&gt;INDEX('Planned and Progress BMPs'!BM:BM, MATCH($C7, 'Planned and Progress BMPs'!$C:$C, 0)), 1, 0)), "")</f>
        <v/>
      </c>
      <c r="EE7" s="86" t="str">
        <f>IFERROR(IF($F7="Historical", IF(BN7&lt;&gt;INDEX('Historical BMP Records'!BN:BN, MATCH($C7, 'Historical BMP Records'!$C:$C, 0)), 1, 0), IF(BN7&lt;&gt;INDEX('Planned and Progress BMPs'!BN:BN, MATCH($C7, 'Planned and Progress BMPs'!$C:$C, 0)), 1, 0)), "")</f>
        <v/>
      </c>
      <c r="EF7" s="86" t="str">
        <f>IFERROR(IF($F7="Historical", IF(BO7&lt;&gt;INDEX('Historical BMP Records'!BO:BO, MATCH($C7, 'Historical BMP Records'!$C:$C, 0)), 1, 0), IF(BO7&lt;&gt;INDEX('Planned and Progress BMPs'!BO:BO, MATCH($C7, 'Planned and Progress BMPs'!$C:$C, 0)), 1, 0)), "")</f>
        <v/>
      </c>
      <c r="EG7" s="86" t="str">
        <f>IFERROR(IF($F7="Historical", IF(BP7&lt;&gt;INDEX('Historical BMP Records'!BP:BP, MATCH($C7, 'Historical BMP Records'!$C:$C, 0)), 1, 0), IF(BP7&lt;&gt;INDEX('Planned and Progress BMPs'!BP:BP, MATCH($C7, 'Planned and Progress BMPs'!$C:$C, 0)), 1, 0)), "")</f>
        <v/>
      </c>
      <c r="EH7" s="86">
        <f>SUM(DC_SW152[[#This Row],[FY17 Status Change]:[GIS ID Change]])</f>
        <v>0</v>
      </c>
    </row>
    <row r="8" spans="1:138" s="17" customFormat="1" x14ac:dyDescent="0.25">
      <c r="A8" s="5" t="s">
        <v>388</v>
      </c>
      <c r="B8" s="5" t="s">
        <v>389</v>
      </c>
      <c r="C8" s="15" t="s">
        <v>550</v>
      </c>
      <c r="D8" s="15" t="s">
        <v>434</v>
      </c>
      <c r="E8" s="15" t="s">
        <v>321</v>
      </c>
      <c r="F8" s="33" t="s">
        <v>49</v>
      </c>
      <c r="G8" s="42"/>
      <c r="H8" s="37">
        <v>31000</v>
      </c>
      <c r="I8" s="22">
        <f>INDEX(Table3[Site ID], MATCH(DC_SW152[[#This Row],[Facility Name]], Table3[Site Name], 0))</f>
        <v>3</v>
      </c>
      <c r="J8" s="22" t="s">
        <v>4</v>
      </c>
      <c r="K8" s="22" t="str">
        <f>INDEX(Table3[Site Address], MATCH(DC_SW152[[#This Row],[Facility Name]], Table3[Site Name], 0))</f>
        <v>103 3rd Avenue SW</v>
      </c>
      <c r="L8" s="22" t="str">
        <f>INDEX(Table3[Site X Coordinate], MATCH(DC_SW152[[#This Row],[Facility Name]], Table3[Site Name], 0))</f>
        <v>398497.88</v>
      </c>
      <c r="M8" s="22" t="str">
        <f>INDEX(Table3[Site Y Coordinate], MATCH(DC_SW152[[#This Row],[Facility Name]], Table3[Site Name], 0))</f>
        <v>133706.77</v>
      </c>
      <c r="N8" s="22" t="str">
        <f>INDEX(Table3[Owner/Manager], MATCH(DC_SW152[[#This Row],[Facility Name]], Table3[Site Name], 0))</f>
        <v>Department of Defense</v>
      </c>
      <c r="O8" s="22" t="s">
        <v>309</v>
      </c>
      <c r="P8" s="22" t="s">
        <v>217</v>
      </c>
      <c r="Q8" s="22" t="s">
        <v>310</v>
      </c>
      <c r="R8" s="22" t="s">
        <v>311</v>
      </c>
      <c r="S8" s="22">
        <v>22211</v>
      </c>
      <c r="T8" s="29">
        <v>7036968055</v>
      </c>
      <c r="U8" s="22" t="s">
        <v>312</v>
      </c>
      <c r="V8" s="76">
        <v>4</v>
      </c>
      <c r="W8" s="33">
        <v>38718</v>
      </c>
      <c r="X8" s="22" t="s">
        <v>321</v>
      </c>
      <c r="Y8" s="83" t="s">
        <v>320</v>
      </c>
      <c r="Z8" s="83" t="s">
        <v>763</v>
      </c>
      <c r="AA8" s="83" t="s">
        <v>764</v>
      </c>
      <c r="AB8" s="83" t="s">
        <v>15</v>
      </c>
      <c r="AC8" s="22" t="s">
        <v>95</v>
      </c>
      <c r="AD8" s="22" t="s">
        <v>33</v>
      </c>
      <c r="AE8" s="22">
        <v>398759.352019999</v>
      </c>
      <c r="AF8" s="22">
        <v>133365.73761000001</v>
      </c>
      <c r="AG8" s="22">
        <v>38.8681133762</v>
      </c>
      <c r="AH8" s="22">
        <v>-77.0142960389</v>
      </c>
      <c r="AI8" s="22" t="s">
        <v>315</v>
      </c>
      <c r="AJ8" s="22" t="s">
        <v>84</v>
      </c>
      <c r="AK8" s="22"/>
      <c r="AL8" s="17" t="s">
        <v>11</v>
      </c>
      <c r="AM8" s="22" t="s">
        <v>12</v>
      </c>
      <c r="AN8" s="22" t="s">
        <v>13</v>
      </c>
      <c r="AO8" s="64"/>
      <c r="AP8" s="64"/>
      <c r="AQ8" s="64"/>
      <c r="AR8" s="64">
        <f>IF(ISBLANK(DC_SW152[[#This Row],[Urban Acres]]), "", DC_SW152[[#This Row],[Urban Acres]]-DC_SW152[[#This Row],[Impervious Acres]]-DC_SW152[[#This Row],[Natural Acres]])</f>
        <v>0</v>
      </c>
      <c r="AS8" s="64">
        <v>1.5</v>
      </c>
      <c r="AT8" s="64">
        <v>1.5</v>
      </c>
      <c r="AU8" s="64" t="str">
        <f>IF(ISBLANK(DC_SW152[[#This Row],[Natural Acres]]), "", DC_SW152[[#This Row],[Natural Acres]]*43560)</f>
        <v/>
      </c>
      <c r="AV8" s="64">
        <f>IFERROR(IF(ISBLANK(DC_SW152[[#This Row],[Compacted Acres]]), "", DC_SW152[[#This Row],[Compacted Acres]]*43560),"")</f>
        <v>0</v>
      </c>
      <c r="AW8" s="64">
        <f>IF(ISBLANK(DC_SW152[[#This Row],[Impervious Acres]]), "", DC_SW152[[#This Row],[Impervious Acres]]*43560)</f>
        <v>65340</v>
      </c>
      <c r="AX8" s="64">
        <f>IF(ISBLANK(DC_SW152[[#This Row],[Urban Acres]]), "", DC_SW152[[#This Row],[Urban Acres]]*43560)</f>
        <v>65340</v>
      </c>
      <c r="AY8" s="67">
        <v>0.5</v>
      </c>
      <c r="AZ8" s="33">
        <v>42170</v>
      </c>
      <c r="BA8" s="19">
        <v>2015</v>
      </c>
      <c r="BB8" s="19"/>
      <c r="BC8" s="19"/>
      <c r="BD8" s="19"/>
      <c r="BE8" s="19" t="s">
        <v>789</v>
      </c>
      <c r="BF8" s="19"/>
      <c r="BG8" s="19"/>
      <c r="BH8" s="18" t="s">
        <v>9</v>
      </c>
      <c r="BI8" s="18">
        <v>40751</v>
      </c>
      <c r="BJ8" s="18"/>
      <c r="BK8" s="22" t="s">
        <v>8</v>
      </c>
      <c r="BL8" s="18"/>
      <c r="BM8" s="72"/>
      <c r="BN8" s="22"/>
      <c r="BO8" s="17" t="s">
        <v>8</v>
      </c>
      <c r="BQ8" s="15"/>
      <c r="BR8" s="86" t="str">
        <f>IFERROR(IF($F8="Historical", IF(A8&lt;&gt;INDEX('Historical BMP Records'!A:A, MATCH($C8, 'Historical BMP Records'!$C:$C, 0)), 1, 0), IF(A8&lt;&gt;INDEX('Planned and Progress BMPs'!A:A, MATCH($C8, 'Planned and Progress BMPs'!$C:$C, 0)), 1, 0)), "")</f>
        <v/>
      </c>
      <c r="BS8" s="86" t="str">
        <f>IFERROR(IF($F8="Historical", IF(B8&lt;&gt;INDEX('Historical BMP Records'!B:B, MATCH($C8, 'Historical BMP Records'!$C:$C, 0)), 1, 0), IF(B8&lt;&gt;INDEX('Planned and Progress BMPs'!B:B, MATCH($C8, 'Planned and Progress BMPs'!$C:$C, 0)), 1, 0)), "")</f>
        <v/>
      </c>
      <c r="BT8" s="86" t="str">
        <f>IFERROR(IF($F8="Historical", IF(C8&lt;&gt;INDEX('Historical BMP Records'!C:C, MATCH($C8, 'Historical BMP Records'!$C:$C, 0)), 1, 0), IF(C8&lt;&gt;INDEX('Planned and Progress BMPs'!C:C, MATCH($C8, 'Planned and Progress BMPs'!$C:$C, 0)), 1, 0)), "")</f>
        <v/>
      </c>
      <c r="BU8" s="86" t="str">
        <f>IFERROR(IF($F8="Historical", IF(D8&lt;&gt;INDEX('Historical BMP Records'!D:D, MATCH($C8, 'Historical BMP Records'!$C:$C, 0)), 1, 0), IF(D8&lt;&gt;INDEX('Planned and Progress BMPs'!D:D, MATCH($C8, 'Planned and Progress BMPs'!$C:$C, 0)), 1, 0)), "")</f>
        <v/>
      </c>
      <c r="BV8" s="86" t="str">
        <f>IFERROR(IF($F8="Historical", IF(E8&lt;&gt;INDEX('Historical BMP Records'!E:E, MATCH($C8, 'Historical BMP Records'!$C:$C, 0)), 1, 0), IF(E8&lt;&gt;INDEX('Planned and Progress BMPs'!E:E, MATCH($C8, 'Planned and Progress BMPs'!$C:$C, 0)), 1, 0)), "")</f>
        <v/>
      </c>
      <c r="BW8" s="86" t="str">
        <f>IFERROR(IF($F8="Historical", IF(F8&lt;&gt;INDEX('Historical BMP Records'!F:F, MATCH($C8, 'Historical BMP Records'!$C:$C, 0)), 1, 0), IF(F8&lt;&gt;INDEX('Planned and Progress BMPs'!F:F, MATCH($C8, 'Planned and Progress BMPs'!$C:$C, 0)), 1, 0)), "")</f>
        <v/>
      </c>
      <c r="BX8" s="86" t="str">
        <f>IFERROR(IF($F8="Historical", IF(G8&lt;&gt;INDEX('Historical BMP Records'!G:G, MATCH($C8, 'Historical BMP Records'!$C:$C, 0)), 1, 0), IF(G8&lt;&gt;INDEX('Planned and Progress BMPs'!G:G, MATCH($C8, 'Planned and Progress BMPs'!$C:$C, 0)), 1, 0)), "")</f>
        <v/>
      </c>
      <c r="BY8" s="86" t="str">
        <f>IFERROR(IF($F8="Historical", IF(H8&lt;&gt;INDEX('Historical BMP Records'!H:H, MATCH($C8, 'Historical BMP Records'!$C:$C, 0)), 1, 0), IF(H8&lt;&gt;INDEX('Planned and Progress BMPs'!H:H, MATCH($C8, 'Planned and Progress BMPs'!$C:$C, 0)), 1, 0)), "")</f>
        <v/>
      </c>
      <c r="BZ8" s="86" t="str">
        <f>IFERROR(IF($F8="Historical", IF(I8&lt;&gt;INDEX('Historical BMP Records'!I:I, MATCH($C8, 'Historical BMP Records'!$C:$C, 0)), 1, 0), IF(I8&lt;&gt;INDEX('Planned and Progress BMPs'!I:I, MATCH($C8, 'Planned and Progress BMPs'!$C:$C, 0)), 1, 0)), "")</f>
        <v/>
      </c>
      <c r="CA8" s="86" t="str">
        <f>IFERROR(IF($F8="Historical", IF(J8&lt;&gt;INDEX('Historical BMP Records'!J:J, MATCH($C8, 'Historical BMP Records'!$C:$C, 0)), 1, 0), IF(J8&lt;&gt;INDEX('Planned and Progress BMPs'!J:J, MATCH($C8, 'Planned and Progress BMPs'!$C:$C, 0)), 1, 0)), "")</f>
        <v/>
      </c>
      <c r="CB8" s="86" t="str">
        <f>IFERROR(IF($F8="Historical", IF(K8&lt;&gt;INDEX('Historical BMP Records'!K:K, MATCH($C8, 'Historical BMP Records'!$C:$C, 0)), 1, 0), IF(K8&lt;&gt;INDEX('Planned and Progress BMPs'!K:K, MATCH($C8, 'Planned and Progress BMPs'!$C:$C, 0)), 1, 0)), "")</f>
        <v/>
      </c>
      <c r="CC8" s="86" t="str">
        <f>IFERROR(IF($F8="Historical", IF(L8&lt;&gt;INDEX('Historical BMP Records'!L:L, MATCH($C8, 'Historical BMP Records'!$C:$C, 0)), 1, 0), IF(L8&lt;&gt;INDEX('Planned and Progress BMPs'!L:L, MATCH($C8, 'Planned and Progress BMPs'!$C:$C, 0)), 1, 0)), "")</f>
        <v/>
      </c>
      <c r="CD8" s="86" t="str">
        <f>IFERROR(IF($F8="Historical", IF(M8&lt;&gt;INDEX('Historical BMP Records'!M:M, MATCH($C8, 'Historical BMP Records'!$C:$C, 0)), 1, 0), IF(M8&lt;&gt;INDEX('Planned and Progress BMPs'!M:M, MATCH($C8, 'Planned and Progress BMPs'!$C:$C, 0)), 1, 0)), "")</f>
        <v/>
      </c>
      <c r="CE8" s="86" t="str">
        <f>IFERROR(IF($F8="Historical", IF(N8&lt;&gt;INDEX('Historical BMP Records'!N:N, MATCH($C8, 'Historical BMP Records'!$C:$C, 0)), 1, 0), IF(N8&lt;&gt;INDEX('Planned and Progress BMPs'!N:N, MATCH($C8, 'Planned and Progress BMPs'!$C:$C, 0)), 1, 0)), "")</f>
        <v/>
      </c>
      <c r="CF8" s="86" t="str">
        <f>IFERROR(IF($F8="Historical", IF(O8&lt;&gt;INDEX('Historical BMP Records'!O:O, MATCH($C8, 'Historical BMP Records'!$C:$C, 0)), 1, 0), IF(O8&lt;&gt;INDEX('Planned and Progress BMPs'!O:O, MATCH($C8, 'Planned and Progress BMPs'!$C:$C, 0)), 1, 0)), "")</f>
        <v/>
      </c>
      <c r="CG8" s="86" t="str">
        <f>IFERROR(IF($F8="Historical", IF(P8&lt;&gt;INDEX('Historical BMP Records'!P:P, MATCH($C8, 'Historical BMP Records'!$C:$C, 0)), 1, 0), IF(P8&lt;&gt;INDEX('Planned and Progress BMPs'!P:P, MATCH($C8, 'Planned and Progress BMPs'!$C:$C, 0)), 1, 0)), "")</f>
        <v/>
      </c>
      <c r="CH8" s="86" t="str">
        <f>IFERROR(IF($F8="Historical", IF(Q8&lt;&gt;INDEX('Historical BMP Records'!Q:Q, MATCH($C8, 'Historical BMP Records'!$C:$C, 0)), 1, 0), IF(Q8&lt;&gt;INDEX('Planned and Progress BMPs'!Q:Q, MATCH($C8, 'Planned and Progress BMPs'!$C:$C, 0)), 1, 0)), "")</f>
        <v/>
      </c>
      <c r="CI8" s="86" t="str">
        <f>IFERROR(IF($F8="Historical", IF(R8&lt;&gt;INDEX('Historical BMP Records'!R:R, MATCH($C8, 'Historical BMP Records'!$C:$C, 0)), 1, 0), IF(R8&lt;&gt;INDEX('Planned and Progress BMPs'!R:R, MATCH($C8, 'Planned and Progress BMPs'!$C:$C, 0)), 1, 0)), "")</f>
        <v/>
      </c>
      <c r="CJ8" s="86" t="str">
        <f>IFERROR(IF($F8="Historical", IF(S8&lt;&gt;INDEX('Historical BMP Records'!S:S, MATCH($C8, 'Historical BMP Records'!$C:$C, 0)), 1, 0), IF(S8&lt;&gt;INDEX('Planned and Progress BMPs'!S:S, MATCH($C8, 'Planned and Progress BMPs'!$C:$C, 0)), 1, 0)), "")</f>
        <v/>
      </c>
      <c r="CK8" s="86" t="str">
        <f>IFERROR(IF($F8="Historical", IF(T8&lt;&gt;INDEX('Historical BMP Records'!T:T, MATCH($C8, 'Historical BMP Records'!$C:$C, 0)), 1, 0), IF(T8&lt;&gt;INDEX('Planned and Progress BMPs'!T:T, MATCH($C8, 'Planned and Progress BMPs'!$C:$C, 0)), 1, 0)), "")</f>
        <v/>
      </c>
      <c r="CL8" s="86" t="str">
        <f>IFERROR(IF($F8="Historical", IF(U8&lt;&gt;INDEX('Historical BMP Records'!U:U, MATCH($C8, 'Historical BMP Records'!$C:$C, 0)), 1, 0), IF(U8&lt;&gt;INDEX('Planned and Progress BMPs'!U:U, MATCH($C8, 'Planned and Progress BMPs'!$C:$C, 0)), 1, 0)), "")</f>
        <v/>
      </c>
      <c r="CM8" s="86" t="str">
        <f>IFERROR(IF($F8="Historical", IF(V8&lt;&gt;INDEX('Historical BMP Records'!V:V, MATCH($C8, 'Historical BMP Records'!$C:$C, 0)), 1, 0), IF(V8&lt;&gt;INDEX('Planned and Progress BMPs'!V:V, MATCH($C8, 'Planned and Progress BMPs'!$C:$C, 0)), 1, 0)), "")</f>
        <v/>
      </c>
      <c r="CN8" s="86" t="str">
        <f>IFERROR(IF($F8="Historical", IF(W8&lt;&gt;INDEX('Historical BMP Records'!W:W, MATCH($C8, 'Historical BMP Records'!$C:$C, 0)), 1, 0), IF(W8&lt;&gt;INDEX('Planned and Progress BMPs'!W:W, MATCH($C8, 'Planned and Progress BMPs'!$C:$C, 0)), 1, 0)), "")</f>
        <v/>
      </c>
      <c r="CO8" s="86" t="str">
        <f>IFERROR(IF($F8="Historical", IF(X8&lt;&gt;INDEX('Historical BMP Records'!X:X, MATCH($C8, 'Historical BMP Records'!$C:$C, 0)), 1, 0), IF(X8&lt;&gt;INDEX('Planned and Progress BMPs'!X:X, MATCH($C8, 'Planned and Progress BMPs'!$C:$C, 0)), 1, 0)), "")</f>
        <v/>
      </c>
      <c r="CP8" s="86" t="str">
        <f>IFERROR(IF($F8="Historical", IF(Y8&lt;&gt;INDEX('Historical BMP Records'!Y:Y, MATCH($C8, 'Historical BMP Records'!$C:$C, 0)), 1, 0), IF(Y8&lt;&gt;INDEX('Planned and Progress BMPs'!Y:Y, MATCH($C8, 'Planned and Progress BMPs'!$C:$C, 0)), 1, 0)), "")</f>
        <v/>
      </c>
      <c r="CQ8" s="86" t="str">
        <f>IFERROR(IF($F8="Historical", IF(Z8&lt;&gt;INDEX('Historical BMP Records'!Z:Z, MATCH($C8, 'Historical BMP Records'!$C:$C, 0)), 1, 0), IF(Z8&lt;&gt;INDEX('Planned and Progress BMPs'!Z:Z, MATCH($C8, 'Planned and Progress BMPs'!$C:$C, 0)), 1, 0)), "")</f>
        <v/>
      </c>
      <c r="CR8" s="86" t="str">
        <f>IFERROR(IF($F8="Historical", IF(AA8&lt;&gt;INDEX('Historical BMP Records'!AA:AA, MATCH($C8, 'Historical BMP Records'!$C:$C, 0)), 1, 0), IF(AA8&lt;&gt;INDEX('Planned and Progress BMPs'!AA:AA, MATCH($C8, 'Planned and Progress BMPs'!$C:$C, 0)), 1, 0)), "")</f>
        <v/>
      </c>
      <c r="CS8" s="86" t="str">
        <f>IFERROR(IF($F8="Historical", IF(AB8&lt;&gt;INDEX('Historical BMP Records'!AB:AB, MATCH($C8, 'Historical BMP Records'!$C:$C, 0)), 1, 0), IF(AB8&lt;&gt;INDEX('Planned and Progress BMPs'!AB:AB, MATCH($C8, 'Planned and Progress BMPs'!$C:$C, 0)), 1, 0)), "")</f>
        <v/>
      </c>
      <c r="CT8" s="86" t="str">
        <f>IFERROR(IF($F8="Historical", IF(AC8&lt;&gt;INDEX('Historical BMP Records'!AC:AC, MATCH($C8, 'Historical BMP Records'!$C:$C, 0)), 1, 0), IF(AC8&lt;&gt;INDEX('Planned and Progress BMPs'!AC:AC, MATCH($C8, 'Planned and Progress BMPs'!$C:$C, 0)), 1, 0)), "")</f>
        <v/>
      </c>
      <c r="CU8" s="86" t="str">
        <f>IFERROR(IF($F8="Historical", IF(AD8&lt;&gt;INDEX('Historical BMP Records'!AD:AD, MATCH($C8, 'Historical BMP Records'!$C:$C, 0)), 1, 0), IF(AD8&lt;&gt;INDEX('Planned and Progress BMPs'!AD:AD, MATCH($C8, 'Planned and Progress BMPs'!$C:$C, 0)), 1, 0)), "")</f>
        <v/>
      </c>
      <c r="CV8" s="86" t="str">
        <f>IFERROR(IF($F8="Historical", IF(AE8&lt;&gt;INDEX('Historical BMP Records'!AE:AE, MATCH($C8, 'Historical BMP Records'!$C:$C, 0)), 1, 0), IF(AE8&lt;&gt;INDEX('Planned and Progress BMPs'!AE:AE, MATCH($C8, 'Planned and Progress BMPs'!$C:$C, 0)), 1, 0)), "")</f>
        <v/>
      </c>
      <c r="CW8" s="86" t="str">
        <f>IFERROR(IF($F8="Historical", IF(AF8&lt;&gt;INDEX('Historical BMP Records'!AF:AF, MATCH($C8, 'Historical BMP Records'!$C:$C, 0)), 1, 0), IF(AF8&lt;&gt;INDEX('Planned and Progress BMPs'!AF:AF, MATCH($C8, 'Planned and Progress BMPs'!$C:$C, 0)), 1, 0)), "")</f>
        <v/>
      </c>
      <c r="CX8" s="86" t="str">
        <f>IFERROR(IF($F8="Historical", IF(AG8&lt;&gt;INDEX('Historical BMP Records'!AG:AG, MATCH($C8, 'Historical BMP Records'!$C:$C, 0)), 1, 0), IF(AG8&lt;&gt;INDEX('Planned and Progress BMPs'!AG:AG, MATCH($C8, 'Planned and Progress BMPs'!$C:$C, 0)), 1, 0)), "")</f>
        <v/>
      </c>
      <c r="CY8" s="86" t="str">
        <f>IFERROR(IF($F8="Historical", IF(AH8&lt;&gt;INDEX('Historical BMP Records'!AH:AH, MATCH($C8, 'Historical BMP Records'!$C:$C, 0)), 1, 0), IF(AH8&lt;&gt;INDEX('Planned and Progress BMPs'!AH:AH, MATCH($C8, 'Planned and Progress BMPs'!$C:$C, 0)), 1, 0)), "")</f>
        <v/>
      </c>
      <c r="CZ8" s="86" t="str">
        <f>IFERROR(IF($F8="Historical", IF(AI8&lt;&gt;INDEX('Historical BMP Records'!AI:AI, MATCH($C8, 'Historical BMP Records'!$C:$C, 0)), 1, 0), IF(AI8&lt;&gt;INDEX('Planned and Progress BMPs'!AI:AI, MATCH($C8, 'Planned and Progress BMPs'!$C:$C, 0)), 1, 0)), "")</f>
        <v/>
      </c>
      <c r="DA8" s="86" t="str">
        <f>IFERROR(IF($F8="Historical", IF(AJ8&lt;&gt;INDEX('Historical BMP Records'!AJ:AJ, MATCH($C8, 'Historical BMP Records'!$C:$C, 0)), 1, 0), IF(AJ8&lt;&gt;INDEX('Planned and Progress BMPs'!AJ:AJ, MATCH($C8, 'Planned and Progress BMPs'!$C:$C, 0)), 1, 0)), "")</f>
        <v/>
      </c>
      <c r="DB8" s="86" t="str">
        <f>IFERROR(IF($F8="Historical", IF(AK8&lt;&gt;INDEX('Historical BMP Records'!AK:AK, MATCH($C8, 'Historical BMP Records'!$C:$C, 0)), 1, 0), IF(AK8&lt;&gt;INDEX('Planned and Progress BMPs'!AK:AK, MATCH($C8, 'Planned and Progress BMPs'!$C:$C, 0)), 1, 0)), "")</f>
        <v/>
      </c>
      <c r="DC8" s="86" t="str">
        <f>IFERROR(IF($F8="Historical", IF(AL8&lt;&gt;INDEX('Historical BMP Records'!AL:AL, MATCH($C8, 'Historical BMP Records'!$C:$C, 0)), 1, 0), IF(AL8&lt;&gt;INDEX('Planned and Progress BMPs'!AL:AL, MATCH($C8, 'Planned and Progress BMPs'!$C:$C, 0)), 1, 0)), "")</f>
        <v/>
      </c>
      <c r="DD8" s="86" t="str">
        <f>IFERROR(IF($F8="Historical", IF(AM8&lt;&gt;INDEX('Historical BMP Records'!AM:AM, MATCH($C8, 'Historical BMP Records'!$C:$C, 0)), 1, 0), IF(AM8&lt;&gt;INDEX('Planned and Progress BMPs'!AM:AM, MATCH($C8, 'Planned and Progress BMPs'!$C:$C, 0)), 1, 0)), "")</f>
        <v/>
      </c>
      <c r="DE8" s="86" t="str">
        <f>IFERROR(IF($F8="Historical", IF(AN8&lt;&gt;INDEX('Historical BMP Records'!AN:AN, MATCH($C8, 'Historical BMP Records'!$C:$C, 0)), 1, 0), IF(AN8&lt;&gt;INDEX('Planned and Progress BMPs'!AN:AN, MATCH($C8, 'Planned and Progress BMPs'!$C:$C, 0)), 1, 0)), "")</f>
        <v/>
      </c>
      <c r="DF8" s="86" t="str">
        <f>IFERROR(IF($F8="Historical", IF(AO8&lt;&gt;INDEX('Historical BMP Records'!AO:AO, MATCH($C8, 'Historical BMP Records'!$C:$C, 0)), 1, 0), IF(AO8&lt;&gt;INDEX('Planned and Progress BMPs'!AO:AO, MATCH($C8, 'Planned and Progress BMPs'!$C:$C, 0)), 1, 0)), "")</f>
        <v/>
      </c>
      <c r="DG8" s="86" t="str">
        <f>IFERROR(IF($F8="Historical", IF(AP8&lt;&gt;INDEX('Historical BMP Records'!AP:AP, MATCH($C8, 'Historical BMP Records'!$C:$C, 0)), 1, 0), IF(AP8&lt;&gt;INDEX('Planned and Progress BMPs'!AP:AP, MATCH($C8, 'Planned and Progress BMPs'!$C:$C, 0)), 1, 0)), "")</f>
        <v/>
      </c>
      <c r="DH8" s="86" t="str">
        <f>IFERROR(IF($F8="Historical", IF(AQ8&lt;&gt;INDEX('Historical BMP Records'!AQ:AQ, MATCH($C8, 'Historical BMP Records'!$C:$C, 0)), 1, 0), IF(AQ8&lt;&gt;INDEX('Planned and Progress BMPs'!AQ:AQ, MATCH($C8, 'Planned and Progress BMPs'!$C:$C, 0)), 1, 0)), "")</f>
        <v/>
      </c>
      <c r="DI8" s="86" t="str">
        <f>IFERROR(IF($F8="Historical", IF(AR8&lt;&gt;INDEX('Historical BMP Records'!AR:AR, MATCH($C8, 'Historical BMP Records'!$C:$C, 0)), 1, 0), IF(AR8&lt;&gt;INDEX('Planned and Progress BMPs'!AR:AR, MATCH($C8, 'Planned and Progress BMPs'!$C:$C, 0)), 1, 0)), "")</f>
        <v/>
      </c>
      <c r="DJ8" s="86" t="str">
        <f>IFERROR(IF($F8="Historical", IF(AS8&lt;&gt;INDEX('Historical BMP Records'!AS:AS, MATCH($C8, 'Historical BMP Records'!$C:$C, 0)), 1, 0), IF(AS8&lt;&gt;INDEX('Planned and Progress BMPs'!AS:AS, MATCH($C8, 'Planned and Progress BMPs'!$C:$C, 0)), 1, 0)), "")</f>
        <v/>
      </c>
      <c r="DK8" s="86" t="str">
        <f>IFERROR(IF($F8="Historical", IF(AT8&lt;&gt;INDEX('Historical BMP Records'!AT:AT, MATCH($C8, 'Historical BMP Records'!$C:$C, 0)), 1, 0), IF(AT8&lt;&gt;INDEX('Planned and Progress BMPs'!AT:AT, MATCH($C8, 'Planned and Progress BMPs'!$C:$C, 0)), 1, 0)), "")</f>
        <v/>
      </c>
      <c r="DL8" s="86" t="str">
        <f>IFERROR(IF($F8="Historical", IF(AU8&lt;&gt;INDEX('Historical BMP Records'!AU:AU, MATCH($C8, 'Historical BMP Records'!$C:$C, 0)), 1, 0), IF(AU8&lt;&gt;INDEX('Planned and Progress BMPs'!AU:AU, MATCH($C8, 'Planned and Progress BMPs'!$C:$C, 0)), 1, 0)), "")</f>
        <v/>
      </c>
      <c r="DM8" s="86" t="str">
        <f>IFERROR(IF($F8="Historical", IF(AV8&lt;&gt;INDEX('Historical BMP Records'!AV:AV, MATCH($C8, 'Historical BMP Records'!$C:$C, 0)), 1, 0), IF(AV8&lt;&gt;INDEX('Planned and Progress BMPs'!AV:AV, MATCH($C8, 'Planned and Progress BMPs'!$C:$C, 0)), 1, 0)), "")</f>
        <v/>
      </c>
      <c r="DN8" s="86" t="str">
        <f>IFERROR(IF($F8="Historical", IF(AW8&lt;&gt;INDEX('Historical BMP Records'!AW:AW, MATCH($C8, 'Historical BMP Records'!$C:$C, 0)), 1, 0), IF(AW8&lt;&gt;INDEX('Planned and Progress BMPs'!AW:AW, MATCH($C8, 'Planned and Progress BMPs'!$C:$C, 0)), 1, 0)), "")</f>
        <v/>
      </c>
      <c r="DO8" s="86" t="str">
        <f>IFERROR(IF($F8="Historical", IF(AX8&lt;&gt;INDEX('Historical BMP Records'!AX:AX, MATCH($C8, 'Historical BMP Records'!$C:$C, 0)), 1, 0), IF(AX8&lt;&gt;INDEX('Planned and Progress BMPs'!AX:AX, MATCH($C8, 'Planned and Progress BMPs'!$C:$C, 0)), 1, 0)), "")</f>
        <v/>
      </c>
      <c r="DP8" s="86" t="str">
        <f>IFERROR(IF($F8="Historical", IF(AY8&lt;&gt;INDEX('Historical BMP Records'!AY:AY, MATCH($C8, 'Historical BMP Records'!$C:$C, 0)), 1, 0), IF(AY8&lt;&gt;INDEX('Planned and Progress BMPs'!AY:AY, MATCH($C8, 'Planned and Progress BMPs'!$C:$C, 0)), 1, 0)), "")</f>
        <v/>
      </c>
      <c r="DQ8" s="86" t="str">
        <f>IFERROR(IF($F8="Historical", IF(AZ8&lt;&gt;INDEX('Historical BMP Records'!AZ:AZ, MATCH($C8, 'Historical BMP Records'!$C:$C, 0)), 1, 0), IF(AZ8&lt;&gt;INDEX('Planned and Progress BMPs'!AZ:AZ, MATCH($C8, 'Planned and Progress BMPs'!$C:$C, 0)), 1, 0)), "")</f>
        <v/>
      </c>
      <c r="DR8" s="86" t="str">
        <f>IFERROR(IF($F8="Historical", IF(BA8&lt;&gt;INDEX('Historical BMP Records'!BA:BA, MATCH($C8, 'Historical BMP Records'!$C:$C, 0)), 1, 0), IF(BA8&lt;&gt;INDEX('Planned and Progress BMPs'!BA:BA, MATCH($C8, 'Planned and Progress BMPs'!$C:$C, 0)), 1, 0)), "")</f>
        <v/>
      </c>
      <c r="DS8" s="86" t="str">
        <f>IFERROR(IF($F8="Historical", IF(BB8&lt;&gt;INDEX('Historical BMP Records'!BB:BB, MATCH($C8, 'Historical BMP Records'!$C:$C, 0)), 1, 0), IF(BB8&lt;&gt;INDEX('Planned and Progress BMPs'!BB:BB, MATCH($C8, 'Planned and Progress BMPs'!$C:$C, 0)), 1, 0)), "")</f>
        <v/>
      </c>
      <c r="DT8" s="86" t="str">
        <f>IFERROR(IF($F8="Historical", IF(BC8&lt;&gt;INDEX('Historical BMP Records'!BC:BC, MATCH($C8, 'Historical BMP Records'!$C:$C, 0)), 1, 0), IF(BC8&lt;&gt;INDEX('Planned and Progress BMPs'!BC:BC, MATCH($C8, 'Planned and Progress BMPs'!$C:$C, 0)), 1, 0)), "")</f>
        <v/>
      </c>
      <c r="DU8" s="86" t="str">
        <f>IFERROR(IF($F8="Historical", IF(BD8&lt;&gt;INDEX('Historical BMP Records'!BD:BD, MATCH($C8, 'Historical BMP Records'!$C:$C, 0)), 1, 0), IF(BD8&lt;&gt;INDEX('Planned and Progress BMPs'!BD:BD, MATCH($C8, 'Planned and Progress BMPs'!$C:$C, 0)), 1, 0)), "")</f>
        <v/>
      </c>
      <c r="DV8" s="86" t="str">
        <f>IFERROR(IF($F8="Historical", IF(BE8&lt;&gt;INDEX('Historical BMP Records'!BE:BE, MATCH($C8, 'Historical BMP Records'!$C:$C, 0)), 1, 0), IF(BE8&lt;&gt;INDEX('Planned and Progress BMPs'!BE:BE, MATCH($C8, 'Planned and Progress BMPs'!$C:$C, 0)), 1, 0)), "")</f>
        <v/>
      </c>
      <c r="DW8" s="86" t="str">
        <f>IFERROR(IF($F8="Historical", IF(BF8&lt;&gt;INDEX('Historical BMP Records'!BF:BF, MATCH($C8, 'Historical BMP Records'!$C:$C, 0)), 1, 0), IF(BF8&lt;&gt;INDEX('Planned and Progress BMPs'!BF:BF, MATCH($C8, 'Planned and Progress BMPs'!$C:$C, 0)), 1, 0)), "")</f>
        <v/>
      </c>
      <c r="DX8" s="86" t="str">
        <f>IFERROR(IF($F8="Historical", IF(BG8&lt;&gt;INDEX('Historical BMP Records'!BG:BG, MATCH($C8, 'Historical BMP Records'!$C:$C, 0)), 1, 0), IF(BG8&lt;&gt;INDEX('Planned and Progress BMPs'!BG:BG, MATCH($C8, 'Planned and Progress BMPs'!$C:$C, 0)), 1, 0)), "")</f>
        <v/>
      </c>
      <c r="DY8" s="86" t="str">
        <f>IFERROR(IF($F8="Historical", IF(BH8&lt;&gt;INDEX('Historical BMP Records'!BH:BH, MATCH($C8, 'Historical BMP Records'!$C:$C, 0)), 1, 0), IF(BH8&lt;&gt;INDEX('Planned and Progress BMPs'!BH:BH, MATCH($C8, 'Planned and Progress BMPs'!$C:$C, 0)), 1, 0)), "")</f>
        <v/>
      </c>
      <c r="DZ8" s="86" t="str">
        <f>IFERROR(IF($F8="Historical", IF(BI8&lt;&gt;INDEX('Historical BMP Records'!BI:BI, MATCH($C8, 'Historical BMP Records'!$C:$C, 0)), 1, 0), IF(BI8&lt;&gt;INDEX('Planned and Progress BMPs'!BI:BI, MATCH($C8, 'Planned and Progress BMPs'!$C:$C, 0)), 1, 0)), "")</f>
        <v/>
      </c>
      <c r="EA8" s="86" t="str">
        <f>IFERROR(IF($F8="Historical", IF(BJ8&lt;&gt;INDEX('Historical BMP Records'!BJ:BJ, MATCH($C8, 'Historical BMP Records'!$C:$C, 0)), 1, 0), IF(BJ8&lt;&gt;INDEX('Planned and Progress BMPs'!BJ:BJ, MATCH($C8, 'Planned and Progress BMPs'!$C:$C, 0)), 1, 0)), "")</f>
        <v/>
      </c>
      <c r="EB8" s="86" t="str">
        <f>IFERROR(IF($F8="Historical", IF(BK8&lt;&gt;INDEX('Historical BMP Records'!BK:BK, MATCH($C8, 'Historical BMP Records'!$C:$C, 0)), 1, 0), IF(BK8&lt;&gt;INDEX('Planned and Progress BMPs'!BK:BK, MATCH($C8, 'Planned and Progress BMPs'!$C:$C, 0)), 1, 0)), "")</f>
        <v/>
      </c>
      <c r="EC8" s="86" t="str">
        <f>IFERROR(IF($F8="Historical", IF(BL8&lt;&gt;INDEX('Historical BMP Records'!BL:BL, MATCH($C8, 'Historical BMP Records'!$C:$C, 0)), 1, 0), IF(BL8&lt;&gt;INDEX('Planned and Progress BMPs'!BL:BL, MATCH($C8, 'Planned and Progress BMPs'!$C:$C, 0)), 1, 0)), "")</f>
        <v/>
      </c>
      <c r="ED8" s="86" t="str">
        <f>IFERROR(IF($F8="Historical", IF(BM8&lt;&gt;INDEX('Historical BMP Records'!BM:BM, MATCH($C8, 'Historical BMP Records'!$C:$C, 0)), 1, 0), IF(BM8&lt;&gt;INDEX('Planned and Progress BMPs'!BM:BM, MATCH($C8, 'Planned and Progress BMPs'!$C:$C, 0)), 1, 0)), "")</f>
        <v/>
      </c>
      <c r="EE8" s="86" t="str">
        <f>IFERROR(IF($F8="Historical", IF(BN8&lt;&gt;INDEX('Historical BMP Records'!BN:BN, MATCH($C8, 'Historical BMP Records'!$C:$C, 0)), 1, 0), IF(BN8&lt;&gt;INDEX('Planned and Progress BMPs'!BN:BN, MATCH($C8, 'Planned and Progress BMPs'!$C:$C, 0)), 1, 0)), "")</f>
        <v/>
      </c>
      <c r="EF8" s="86" t="str">
        <f>IFERROR(IF($F8="Historical", IF(BO8&lt;&gt;INDEX('Historical BMP Records'!BO:BO, MATCH($C8, 'Historical BMP Records'!$C:$C, 0)), 1, 0), IF(BO8&lt;&gt;INDEX('Planned and Progress BMPs'!BO:BO, MATCH($C8, 'Planned and Progress BMPs'!$C:$C, 0)), 1, 0)), "")</f>
        <v/>
      </c>
      <c r="EG8" s="86" t="str">
        <f>IFERROR(IF($F8="Historical", IF(BP8&lt;&gt;INDEX('Historical BMP Records'!BP:BP, MATCH($C8, 'Historical BMP Records'!$C:$C, 0)), 1, 0), IF(BP8&lt;&gt;INDEX('Planned and Progress BMPs'!BP:BP, MATCH($C8, 'Planned and Progress BMPs'!$C:$C, 0)), 1, 0)), "")</f>
        <v/>
      </c>
      <c r="EH8" s="86">
        <f>SUM(DC_SW152[[#This Row],[FY17 Status Change]:[GIS ID Change]])</f>
        <v>0</v>
      </c>
    </row>
    <row r="9" spans="1:138" s="17" customFormat="1" x14ac:dyDescent="0.25">
      <c r="A9" s="5" t="s">
        <v>388</v>
      </c>
      <c r="B9" s="5" t="s">
        <v>389</v>
      </c>
      <c r="C9" s="15" t="s">
        <v>551</v>
      </c>
      <c r="D9" s="15" t="s">
        <v>435</v>
      </c>
      <c r="E9" s="15" t="s">
        <v>323</v>
      </c>
      <c r="F9" s="33" t="s">
        <v>49</v>
      </c>
      <c r="G9" s="42"/>
      <c r="H9" s="37">
        <v>30000</v>
      </c>
      <c r="I9" s="22">
        <f>INDEX(Table3[Site ID], MATCH(DC_SW152[[#This Row],[Facility Name]], Table3[Site Name], 0))</f>
        <v>3</v>
      </c>
      <c r="J9" s="22" t="s">
        <v>4</v>
      </c>
      <c r="K9" s="22" t="str">
        <f>INDEX(Table3[Site Address], MATCH(DC_SW152[[#This Row],[Facility Name]], Table3[Site Name], 0))</f>
        <v>103 3rd Avenue SW</v>
      </c>
      <c r="L9" s="22" t="str">
        <f>INDEX(Table3[Site X Coordinate], MATCH(DC_SW152[[#This Row],[Facility Name]], Table3[Site Name], 0))</f>
        <v>398497.88</v>
      </c>
      <c r="M9" s="22" t="str">
        <f>INDEX(Table3[Site Y Coordinate], MATCH(DC_SW152[[#This Row],[Facility Name]], Table3[Site Name], 0))</f>
        <v>133706.77</v>
      </c>
      <c r="N9" s="22" t="str">
        <f>INDEX(Table3[Owner/Manager], MATCH(DC_SW152[[#This Row],[Facility Name]], Table3[Site Name], 0))</f>
        <v>Department of Defense</v>
      </c>
      <c r="O9" s="22" t="s">
        <v>309</v>
      </c>
      <c r="P9" s="22" t="s">
        <v>217</v>
      </c>
      <c r="Q9" s="22" t="s">
        <v>310</v>
      </c>
      <c r="R9" s="22" t="s">
        <v>311</v>
      </c>
      <c r="S9" s="22">
        <v>22211</v>
      </c>
      <c r="T9" s="29">
        <v>7036968055</v>
      </c>
      <c r="U9" s="22" t="s">
        <v>312</v>
      </c>
      <c r="V9" s="76">
        <v>5</v>
      </c>
      <c r="W9" s="33">
        <v>38718</v>
      </c>
      <c r="X9" s="22" t="s">
        <v>323</v>
      </c>
      <c r="Y9" s="83" t="s">
        <v>322</v>
      </c>
      <c r="Z9" s="83" t="s">
        <v>763</v>
      </c>
      <c r="AA9" s="83" t="s">
        <v>764</v>
      </c>
      <c r="AB9" s="83" t="s">
        <v>15</v>
      </c>
      <c r="AC9" s="22" t="s">
        <v>95</v>
      </c>
      <c r="AD9" s="22" t="s">
        <v>33</v>
      </c>
      <c r="AE9" s="22">
        <v>398677.17721400002</v>
      </c>
      <c r="AF9" s="22">
        <v>133187.70912300001</v>
      </c>
      <c r="AG9" s="22">
        <v>38.866509502900001</v>
      </c>
      <c r="AH9" s="22">
        <v>-77.015242600099995</v>
      </c>
      <c r="AI9" s="22" t="s">
        <v>315</v>
      </c>
      <c r="AJ9" s="22" t="s">
        <v>84</v>
      </c>
      <c r="AK9" s="22"/>
      <c r="AL9" s="17" t="s">
        <v>11</v>
      </c>
      <c r="AM9" s="22" t="s">
        <v>12</v>
      </c>
      <c r="AN9" s="22" t="s">
        <v>13</v>
      </c>
      <c r="AO9" s="64"/>
      <c r="AP9" s="64"/>
      <c r="AQ9" s="64"/>
      <c r="AR9" s="64">
        <f>IF(ISBLANK(DC_SW152[[#This Row],[Urban Acres]]), "", DC_SW152[[#This Row],[Urban Acres]]-DC_SW152[[#This Row],[Impervious Acres]]-DC_SW152[[#This Row],[Natural Acres]])</f>
        <v>0</v>
      </c>
      <c r="AS9" s="64">
        <v>1.45</v>
      </c>
      <c r="AT9" s="64">
        <v>1.45</v>
      </c>
      <c r="AU9" s="64" t="str">
        <f>IF(ISBLANK(DC_SW152[[#This Row],[Natural Acres]]), "", DC_SW152[[#This Row],[Natural Acres]]*43560)</f>
        <v/>
      </c>
      <c r="AV9" s="64">
        <f>IFERROR(IF(ISBLANK(DC_SW152[[#This Row],[Compacted Acres]]), "", DC_SW152[[#This Row],[Compacted Acres]]*43560),"")</f>
        <v>0</v>
      </c>
      <c r="AW9" s="64">
        <f>IF(ISBLANK(DC_SW152[[#This Row],[Impervious Acres]]), "", DC_SW152[[#This Row],[Impervious Acres]]*43560)</f>
        <v>63162</v>
      </c>
      <c r="AX9" s="64">
        <f>IF(ISBLANK(DC_SW152[[#This Row],[Urban Acres]]), "", DC_SW152[[#This Row],[Urban Acres]]*43560)</f>
        <v>63162</v>
      </c>
      <c r="AY9" s="67">
        <v>0.5</v>
      </c>
      <c r="AZ9" s="33">
        <v>42170</v>
      </c>
      <c r="BA9" s="19">
        <v>2015</v>
      </c>
      <c r="BB9" s="19"/>
      <c r="BC9" s="19"/>
      <c r="BD9" s="19"/>
      <c r="BE9" s="19" t="s">
        <v>789</v>
      </c>
      <c r="BF9" s="19"/>
      <c r="BG9" s="19"/>
      <c r="BH9" s="18" t="s">
        <v>9</v>
      </c>
      <c r="BI9" s="18">
        <v>40751</v>
      </c>
      <c r="BJ9" s="18"/>
      <c r="BK9" s="22" t="s">
        <v>8</v>
      </c>
      <c r="BL9" s="18"/>
      <c r="BM9" s="72"/>
      <c r="BN9" s="22"/>
      <c r="BO9" s="17" t="s">
        <v>8</v>
      </c>
      <c r="BQ9" s="15"/>
      <c r="BR9" s="86" t="str">
        <f>IFERROR(IF($F9="Historical", IF(A9&lt;&gt;INDEX('Historical BMP Records'!A:A, MATCH($C9, 'Historical BMP Records'!$C:$C, 0)), 1, 0), IF(A9&lt;&gt;INDEX('Planned and Progress BMPs'!A:A, MATCH($C9, 'Planned and Progress BMPs'!$C:$C, 0)), 1, 0)), "")</f>
        <v/>
      </c>
      <c r="BS9" s="86" t="str">
        <f>IFERROR(IF($F9="Historical", IF(B9&lt;&gt;INDEX('Historical BMP Records'!B:B, MATCH($C9, 'Historical BMP Records'!$C:$C, 0)), 1, 0), IF(B9&lt;&gt;INDEX('Planned and Progress BMPs'!B:B, MATCH($C9, 'Planned and Progress BMPs'!$C:$C, 0)), 1, 0)), "")</f>
        <v/>
      </c>
      <c r="BT9" s="86" t="str">
        <f>IFERROR(IF($F9="Historical", IF(C9&lt;&gt;INDEX('Historical BMP Records'!C:C, MATCH($C9, 'Historical BMP Records'!$C:$C, 0)), 1, 0), IF(C9&lt;&gt;INDEX('Planned and Progress BMPs'!C:C, MATCH($C9, 'Planned and Progress BMPs'!$C:$C, 0)), 1, 0)), "")</f>
        <v/>
      </c>
      <c r="BU9" s="86" t="str">
        <f>IFERROR(IF($F9="Historical", IF(D9&lt;&gt;INDEX('Historical BMP Records'!D:D, MATCH($C9, 'Historical BMP Records'!$C:$C, 0)), 1, 0), IF(D9&lt;&gt;INDEX('Planned and Progress BMPs'!D:D, MATCH($C9, 'Planned and Progress BMPs'!$C:$C, 0)), 1, 0)), "")</f>
        <v/>
      </c>
      <c r="BV9" s="86" t="str">
        <f>IFERROR(IF($F9="Historical", IF(E9&lt;&gt;INDEX('Historical BMP Records'!E:E, MATCH($C9, 'Historical BMP Records'!$C:$C, 0)), 1, 0), IF(E9&lt;&gt;INDEX('Planned and Progress BMPs'!E:E, MATCH($C9, 'Planned and Progress BMPs'!$C:$C, 0)), 1, 0)), "")</f>
        <v/>
      </c>
      <c r="BW9" s="86" t="str">
        <f>IFERROR(IF($F9="Historical", IF(F9&lt;&gt;INDEX('Historical BMP Records'!F:F, MATCH($C9, 'Historical BMP Records'!$C:$C, 0)), 1, 0), IF(F9&lt;&gt;INDEX('Planned and Progress BMPs'!F:F, MATCH($C9, 'Planned and Progress BMPs'!$C:$C, 0)), 1, 0)), "")</f>
        <v/>
      </c>
      <c r="BX9" s="86" t="str">
        <f>IFERROR(IF($F9="Historical", IF(G9&lt;&gt;INDEX('Historical BMP Records'!G:G, MATCH($C9, 'Historical BMP Records'!$C:$C, 0)), 1, 0), IF(G9&lt;&gt;INDEX('Planned and Progress BMPs'!G:G, MATCH($C9, 'Planned and Progress BMPs'!$C:$C, 0)), 1, 0)), "")</f>
        <v/>
      </c>
      <c r="BY9" s="86" t="str">
        <f>IFERROR(IF($F9="Historical", IF(H9&lt;&gt;INDEX('Historical BMP Records'!H:H, MATCH($C9, 'Historical BMP Records'!$C:$C, 0)), 1, 0), IF(H9&lt;&gt;INDEX('Planned and Progress BMPs'!H:H, MATCH($C9, 'Planned and Progress BMPs'!$C:$C, 0)), 1, 0)), "")</f>
        <v/>
      </c>
      <c r="BZ9" s="86" t="str">
        <f>IFERROR(IF($F9="Historical", IF(I9&lt;&gt;INDEX('Historical BMP Records'!I:I, MATCH($C9, 'Historical BMP Records'!$C:$C, 0)), 1, 0), IF(I9&lt;&gt;INDEX('Planned and Progress BMPs'!I:I, MATCH($C9, 'Planned and Progress BMPs'!$C:$C, 0)), 1, 0)), "")</f>
        <v/>
      </c>
      <c r="CA9" s="86" t="str">
        <f>IFERROR(IF($F9="Historical", IF(J9&lt;&gt;INDEX('Historical BMP Records'!J:J, MATCH($C9, 'Historical BMP Records'!$C:$C, 0)), 1, 0), IF(J9&lt;&gt;INDEX('Planned and Progress BMPs'!J:J, MATCH($C9, 'Planned and Progress BMPs'!$C:$C, 0)), 1, 0)), "")</f>
        <v/>
      </c>
      <c r="CB9" s="86" t="str">
        <f>IFERROR(IF($F9="Historical", IF(K9&lt;&gt;INDEX('Historical BMP Records'!K:K, MATCH($C9, 'Historical BMP Records'!$C:$C, 0)), 1, 0), IF(K9&lt;&gt;INDEX('Planned and Progress BMPs'!K:K, MATCH($C9, 'Planned and Progress BMPs'!$C:$C, 0)), 1, 0)), "")</f>
        <v/>
      </c>
      <c r="CC9" s="86" t="str">
        <f>IFERROR(IF($F9="Historical", IF(L9&lt;&gt;INDEX('Historical BMP Records'!L:L, MATCH($C9, 'Historical BMP Records'!$C:$C, 0)), 1, 0), IF(L9&lt;&gt;INDEX('Planned and Progress BMPs'!L:L, MATCH($C9, 'Planned and Progress BMPs'!$C:$C, 0)), 1, 0)), "")</f>
        <v/>
      </c>
      <c r="CD9" s="86" t="str">
        <f>IFERROR(IF($F9="Historical", IF(M9&lt;&gt;INDEX('Historical BMP Records'!M:M, MATCH($C9, 'Historical BMP Records'!$C:$C, 0)), 1, 0), IF(M9&lt;&gt;INDEX('Planned and Progress BMPs'!M:M, MATCH($C9, 'Planned and Progress BMPs'!$C:$C, 0)), 1, 0)), "")</f>
        <v/>
      </c>
      <c r="CE9" s="86" t="str">
        <f>IFERROR(IF($F9="Historical", IF(N9&lt;&gt;INDEX('Historical BMP Records'!N:N, MATCH($C9, 'Historical BMP Records'!$C:$C, 0)), 1, 0), IF(N9&lt;&gt;INDEX('Planned and Progress BMPs'!N:N, MATCH($C9, 'Planned and Progress BMPs'!$C:$C, 0)), 1, 0)), "")</f>
        <v/>
      </c>
      <c r="CF9" s="86" t="str">
        <f>IFERROR(IF($F9="Historical", IF(O9&lt;&gt;INDEX('Historical BMP Records'!O:O, MATCH($C9, 'Historical BMP Records'!$C:$C, 0)), 1, 0), IF(O9&lt;&gt;INDEX('Planned and Progress BMPs'!O:O, MATCH($C9, 'Planned and Progress BMPs'!$C:$C, 0)), 1, 0)), "")</f>
        <v/>
      </c>
      <c r="CG9" s="86" t="str">
        <f>IFERROR(IF($F9="Historical", IF(P9&lt;&gt;INDEX('Historical BMP Records'!P:P, MATCH($C9, 'Historical BMP Records'!$C:$C, 0)), 1, 0), IF(P9&lt;&gt;INDEX('Planned and Progress BMPs'!P:P, MATCH($C9, 'Planned and Progress BMPs'!$C:$C, 0)), 1, 0)), "")</f>
        <v/>
      </c>
      <c r="CH9" s="86" t="str">
        <f>IFERROR(IF($F9="Historical", IF(Q9&lt;&gt;INDEX('Historical BMP Records'!Q:Q, MATCH($C9, 'Historical BMP Records'!$C:$C, 0)), 1, 0), IF(Q9&lt;&gt;INDEX('Planned and Progress BMPs'!Q:Q, MATCH($C9, 'Planned and Progress BMPs'!$C:$C, 0)), 1, 0)), "")</f>
        <v/>
      </c>
      <c r="CI9" s="86" t="str">
        <f>IFERROR(IF($F9="Historical", IF(R9&lt;&gt;INDEX('Historical BMP Records'!R:R, MATCH($C9, 'Historical BMP Records'!$C:$C, 0)), 1, 0), IF(R9&lt;&gt;INDEX('Planned and Progress BMPs'!R:R, MATCH($C9, 'Planned and Progress BMPs'!$C:$C, 0)), 1, 0)), "")</f>
        <v/>
      </c>
      <c r="CJ9" s="86" t="str">
        <f>IFERROR(IF($F9="Historical", IF(S9&lt;&gt;INDEX('Historical BMP Records'!S:S, MATCH($C9, 'Historical BMP Records'!$C:$C, 0)), 1, 0), IF(S9&lt;&gt;INDEX('Planned and Progress BMPs'!S:S, MATCH($C9, 'Planned and Progress BMPs'!$C:$C, 0)), 1, 0)), "")</f>
        <v/>
      </c>
      <c r="CK9" s="86" t="str">
        <f>IFERROR(IF($F9="Historical", IF(T9&lt;&gt;INDEX('Historical BMP Records'!T:T, MATCH($C9, 'Historical BMP Records'!$C:$C, 0)), 1, 0), IF(T9&lt;&gt;INDEX('Planned and Progress BMPs'!T:T, MATCH($C9, 'Planned and Progress BMPs'!$C:$C, 0)), 1, 0)), "")</f>
        <v/>
      </c>
      <c r="CL9" s="86" t="str">
        <f>IFERROR(IF($F9="Historical", IF(U9&lt;&gt;INDEX('Historical BMP Records'!U:U, MATCH($C9, 'Historical BMP Records'!$C:$C, 0)), 1, 0), IF(U9&lt;&gt;INDEX('Planned and Progress BMPs'!U:U, MATCH($C9, 'Planned and Progress BMPs'!$C:$C, 0)), 1, 0)), "")</f>
        <v/>
      </c>
      <c r="CM9" s="86" t="str">
        <f>IFERROR(IF($F9="Historical", IF(V9&lt;&gt;INDEX('Historical BMP Records'!V:V, MATCH($C9, 'Historical BMP Records'!$C:$C, 0)), 1, 0), IF(V9&lt;&gt;INDEX('Planned and Progress BMPs'!V:V, MATCH($C9, 'Planned and Progress BMPs'!$C:$C, 0)), 1, 0)), "")</f>
        <v/>
      </c>
      <c r="CN9" s="86" t="str">
        <f>IFERROR(IF($F9="Historical", IF(W9&lt;&gt;INDEX('Historical BMP Records'!W:W, MATCH($C9, 'Historical BMP Records'!$C:$C, 0)), 1, 0), IF(W9&lt;&gt;INDEX('Planned and Progress BMPs'!W:W, MATCH($C9, 'Planned and Progress BMPs'!$C:$C, 0)), 1, 0)), "")</f>
        <v/>
      </c>
      <c r="CO9" s="86" t="str">
        <f>IFERROR(IF($F9="Historical", IF(X9&lt;&gt;INDEX('Historical BMP Records'!X:X, MATCH($C9, 'Historical BMP Records'!$C:$C, 0)), 1, 0), IF(X9&lt;&gt;INDEX('Planned and Progress BMPs'!X:X, MATCH($C9, 'Planned and Progress BMPs'!$C:$C, 0)), 1, 0)), "")</f>
        <v/>
      </c>
      <c r="CP9" s="86" t="str">
        <f>IFERROR(IF($F9="Historical", IF(Y9&lt;&gt;INDEX('Historical BMP Records'!Y:Y, MATCH($C9, 'Historical BMP Records'!$C:$C, 0)), 1, 0), IF(Y9&lt;&gt;INDEX('Planned and Progress BMPs'!Y:Y, MATCH($C9, 'Planned and Progress BMPs'!$C:$C, 0)), 1, 0)), "")</f>
        <v/>
      </c>
      <c r="CQ9" s="86" t="str">
        <f>IFERROR(IF($F9="Historical", IF(Z9&lt;&gt;INDEX('Historical BMP Records'!Z:Z, MATCH($C9, 'Historical BMP Records'!$C:$C, 0)), 1, 0), IF(Z9&lt;&gt;INDEX('Planned and Progress BMPs'!Z:Z, MATCH($C9, 'Planned and Progress BMPs'!$C:$C, 0)), 1, 0)), "")</f>
        <v/>
      </c>
      <c r="CR9" s="86" t="str">
        <f>IFERROR(IF($F9="Historical", IF(AA9&lt;&gt;INDEX('Historical BMP Records'!AA:AA, MATCH($C9, 'Historical BMP Records'!$C:$C, 0)), 1, 0), IF(AA9&lt;&gt;INDEX('Planned and Progress BMPs'!AA:AA, MATCH($C9, 'Planned and Progress BMPs'!$C:$C, 0)), 1, 0)), "")</f>
        <v/>
      </c>
      <c r="CS9" s="86" t="str">
        <f>IFERROR(IF($F9="Historical", IF(AB9&lt;&gt;INDEX('Historical BMP Records'!AB:AB, MATCH($C9, 'Historical BMP Records'!$C:$C, 0)), 1, 0), IF(AB9&lt;&gt;INDEX('Planned and Progress BMPs'!AB:AB, MATCH($C9, 'Planned and Progress BMPs'!$C:$C, 0)), 1, 0)), "")</f>
        <v/>
      </c>
      <c r="CT9" s="86" t="str">
        <f>IFERROR(IF($F9="Historical", IF(AC9&lt;&gt;INDEX('Historical BMP Records'!AC:AC, MATCH($C9, 'Historical BMP Records'!$C:$C, 0)), 1, 0), IF(AC9&lt;&gt;INDEX('Planned and Progress BMPs'!AC:AC, MATCH($C9, 'Planned and Progress BMPs'!$C:$C, 0)), 1, 0)), "")</f>
        <v/>
      </c>
      <c r="CU9" s="86" t="str">
        <f>IFERROR(IF($F9="Historical", IF(AD9&lt;&gt;INDEX('Historical BMP Records'!AD:AD, MATCH($C9, 'Historical BMP Records'!$C:$C, 0)), 1, 0), IF(AD9&lt;&gt;INDEX('Planned and Progress BMPs'!AD:AD, MATCH($C9, 'Planned and Progress BMPs'!$C:$C, 0)), 1, 0)), "")</f>
        <v/>
      </c>
      <c r="CV9" s="86" t="str">
        <f>IFERROR(IF($F9="Historical", IF(AE9&lt;&gt;INDEX('Historical BMP Records'!AE:AE, MATCH($C9, 'Historical BMP Records'!$C:$C, 0)), 1, 0), IF(AE9&lt;&gt;INDEX('Planned and Progress BMPs'!AE:AE, MATCH($C9, 'Planned and Progress BMPs'!$C:$C, 0)), 1, 0)), "")</f>
        <v/>
      </c>
      <c r="CW9" s="86" t="str">
        <f>IFERROR(IF($F9="Historical", IF(AF9&lt;&gt;INDEX('Historical BMP Records'!AF:AF, MATCH($C9, 'Historical BMP Records'!$C:$C, 0)), 1, 0), IF(AF9&lt;&gt;INDEX('Planned and Progress BMPs'!AF:AF, MATCH($C9, 'Planned and Progress BMPs'!$C:$C, 0)), 1, 0)), "")</f>
        <v/>
      </c>
      <c r="CX9" s="86" t="str">
        <f>IFERROR(IF($F9="Historical", IF(AG9&lt;&gt;INDEX('Historical BMP Records'!AG:AG, MATCH($C9, 'Historical BMP Records'!$C:$C, 0)), 1, 0), IF(AG9&lt;&gt;INDEX('Planned and Progress BMPs'!AG:AG, MATCH($C9, 'Planned and Progress BMPs'!$C:$C, 0)), 1, 0)), "")</f>
        <v/>
      </c>
      <c r="CY9" s="86" t="str">
        <f>IFERROR(IF($F9="Historical", IF(AH9&lt;&gt;INDEX('Historical BMP Records'!AH:AH, MATCH($C9, 'Historical BMP Records'!$C:$C, 0)), 1, 0), IF(AH9&lt;&gt;INDEX('Planned and Progress BMPs'!AH:AH, MATCH($C9, 'Planned and Progress BMPs'!$C:$C, 0)), 1, 0)), "")</f>
        <v/>
      </c>
      <c r="CZ9" s="86" t="str">
        <f>IFERROR(IF($F9="Historical", IF(AI9&lt;&gt;INDEX('Historical BMP Records'!AI:AI, MATCH($C9, 'Historical BMP Records'!$C:$C, 0)), 1, 0), IF(AI9&lt;&gt;INDEX('Planned and Progress BMPs'!AI:AI, MATCH($C9, 'Planned and Progress BMPs'!$C:$C, 0)), 1, 0)), "")</f>
        <v/>
      </c>
      <c r="DA9" s="86" t="str">
        <f>IFERROR(IF($F9="Historical", IF(AJ9&lt;&gt;INDEX('Historical BMP Records'!AJ:AJ, MATCH($C9, 'Historical BMP Records'!$C:$C, 0)), 1, 0), IF(AJ9&lt;&gt;INDEX('Planned and Progress BMPs'!AJ:AJ, MATCH($C9, 'Planned and Progress BMPs'!$C:$C, 0)), 1, 0)), "")</f>
        <v/>
      </c>
      <c r="DB9" s="86" t="str">
        <f>IFERROR(IF($F9="Historical", IF(AK9&lt;&gt;INDEX('Historical BMP Records'!AK:AK, MATCH($C9, 'Historical BMP Records'!$C:$C, 0)), 1, 0), IF(AK9&lt;&gt;INDEX('Planned and Progress BMPs'!AK:AK, MATCH($C9, 'Planned and Progress BMPs'!$C:$C, 0)), 1, 0)), "")</f>
        <v/>
      </c>
      <c r="DC9" s="86" t="str">
        <f>IFERROR(IF($F9="Historical", IF(AL9&lt;&gt;INDEX('Historical BMP Records'!AL:AL, MATCH($C9, 'Historical BMP Records'!$C:$C, 0)), 1, 0), IF(AL9&lt;&gt;INDEX('Planned and Progress BMPs'!AL:AL, MATCH($C9, 'Planned and Progress BMPs'!$C:$C, 0)), 1, 0)), "")</f>
        <v/>
      </c>
      <c r="DD9" s="86" t="str">
        <f>IFERROR(IF($F9="Historical", IF(AM9&lt;&gt;INDEX('Historical BMP Records'!AM:AM, MATCH($C9, 'Historical BMP Records'!$C:$C, 0)), 1, 0), IF(AM9&lt;&gt;INDEX('Planned and Progress BMPs'!AM:AM, MATCH($C9, 'Planned and Progress BMPs'!$C:$C, 0)), 1, 0)), "")</f>
        <v/>
      </c>
      <c r="DE9" s="86" t="str">
        <f>IFERROR(IF($F9="Historical", IF(AN9&lt;&gt;INDEX('Historical BMP Records'!AN:AN, MATCH($C9, 'Historical BMP Records'!$C:$C, 0)), 1, 0), IF(AN9&lt;&gt;INDEX('Planned and Progress BMPs'!AN:AN, MATCH($C9, 'Planned and Progress BMPs'!$C:$C, 0)), 1, 0)), "")</f>
        <v/>
      </c>
      <c r="DF9" s="86" t="str">
        <f>IFERROR(IF($F9="Historical", IF(AO9&lt;&gt;INDEX('Historical BMP Records'!AO:AO, MATCH($C9, 'Historical BMP Records'!$C:$C, 0)), 1, 0), IF(AO9&lt;&gt;INDEX('Planned and Progress BMPs'!AO:AO, MATCH($C9, 'Planned and Progress BMPs'!$C:$C, 0)), 1, 0)), "")</f>
        <v/>
      </c>
      <c r="DG9" s="86" t="str">
        <f>IFERROR(IF($F9="Historical", IF(AP9&lt;&gt;INDEX('Historical BMP Records'!AP:AP, MATCH($C9, 'Historical BMP Records'!$C:$C, 0)), 1, 0), IF(AP9&lt;&gt;INDEX('Planned and Progress BMPs'!AP:AP, MATCH($C9, 'Planned and Progress BMPs'!$C:$C, 0)), 1, 0)), "")</f>
        <v/>
      </c>
      <c r="DH9" s="86" t="str">
        <f>IFERROR(IF($F9="Historical", IF(AQ9&lt;&gt;INDEX('Historical BMP Records'!AQ:AQ, MATCH($C9, 'Historical BMP Records'!$C:$C, 0)), 1, 0), IF(AQ9&lt;&gt;INDEX('Planned and Progress BMPs'!AQ:AQ, MATCH($C9, 'Planned and Progress BMPs'!$C:$C, 0)), 1, 0)), "")</f>
        <v/>
      </c>
      <c r="DI9" s="86" t="str">
        <f>IFERROR(IF($F9="Historical", IF(AR9&lt;&gt;INDEX('Historical BMP Records'!AR:AR, MATCH($C9, 'Historical BMP Records'!$C:$C, 0)), 1, 0), IF(AR9&lt;&gt;INDEX('Planned and Progress BMPs'!AR:AR, MATCH($C9, 'Planned and Progress BMPs'!$C:$C, 0)), 1, 0)), "")</f>
        <v/>
      </c>
      <c r="DJ9" s="86" t="str">
        <f>IFERROR(IF($F9="Historical", IF(AS9&lt;&gt;INDEX('Historical BMP Records'!AS:AS, MATCH($C9, 'Historical BMP Records'!$C:$C, 0)), 1, 0), IF(AS9&lt;&gt;INDEX('Planned and Progress BMPs'!AS:AS, MATCH($C9, 'Planned and Progress BMPs'!$C:$C, 0)), 1, 0)), "")</f>
        <v/>
      </c>
      <c r="DK9" s="86" t="str">
        <f>IFERROR(IF($F9="Historical", IF(AT9&lt;&gt;INDEX('Historical BMP Records'!AT:AT, MATCH($C9, 'Historical BMP Records'!$C:$C, 0)), 1, 0), IF(AT9&lt;&gt;INDEX('Planned and Progress BMPs'!AT:AT, MATCH($C9, 'Planned and Progress BMPs'!$C:$C, 0)), 1, 0)), "")</f>
        <v/>
      </c>
      <c r="DL9" s="86" t="str">
        <f>IFERROR(IF($F9="Historical", IF(AU9&lt;&gt;INDEX('Historical BMP Records'!AU:AU, MATCH($C9, 'Historical BMP Records'!$C:$C, 0)), 1, 0), IF(AU9&lt;&gt;INDEX('Planned and Progress BMPs'!AU:AU, MATCH($C9, 'Planned and Progress BMPs'!$C:$C, 0)), 1, 0)), "")</f>
        <v/>
      </c>
      <c r="DM9" s="86" t="str">
        <f>IFERROR(IF($F9="Historical", IF(AV9&lt;&gt;INDEX('Historical BMP Records'!AV:AV, MATCH($C9, 'Historical BMP Records'!$C:$C, 0)), 1, 0), IF(AV9&lt;&gt;INDEX('Planned and Progress BMPs'!AV:AV, MATCH($C9, 'Planned and Progress BMPs'!$C:$C, 0)), 1, 0)), "")</f>
        <v/>
      </c>
      <c r="DN9" s="86" t="str">
        <f>IFERROR(IF($F9="Historical", IF(AW9&lt;&gt;INDEX('Historical BMP Records'!AW:AW, MATCH($C9, 'Historical BMP Records'!$C:$C, 0)), 1, 0), IF(AW9&lt;&gt;INDEX('Planned and Progress BMPs'!AW:AW, MATCH($C9, 'Planned and Progress BMPs'!$C:$C, 0)), 1, 0)), "")</f>
        <v/>
      </c>
      <c r="DO9" s="86" t="str">
        <f>IFERROR(IF($F9="Historical", IF(AX9&lt;&gt;INDEX('Historical BMP Records'!AX:AX, MATCH($C9, 'Historical BMP Records'!$C:$C, 0)), 1, 0), IF(AX9&lt;&gt;INDEX('Planned and Progress BMPs'!AX:AX, MATCH($C9, 'Planned and Progress BMPs'!$C:$C, 0)), 1, 0)), "")</f>
        <v/>
      </c>
      <c r="DP9" s="86" t="str">
        <f>IFERROR(IF($F9="Historical", IF(AY9&lt;&gt;INDEX('Historical BMP Records'!AY:AY, MATCH($C9, 'Historical BMP Records'!$C:$C, 0)), 1, 0), IF(AY9&lt;&gt;INDEX('Planned and Progress BMPs'!AY:AY, MATCH($C9, 'Planned and Progress BMPs'!$C:$C, 0)), 1, 0)), "")</f>
        <v/>
      </c>
      <c r="DQ9" s="86" t="str">
        <f>IFERROR(IF($F9="Historical", IF(AZ9&lt;&gt;INDEX('Historical BMP Records'!AZ:AZ, MATCH($C9, 'Historical BMP Records'!$C:$C, 0)), 1, 0), IF(AZ9&lt;&gt;INDEX('Planned and Progress BMPs'!AZ:AZ, MATCH($C9, 'Planned and Progress BMPs'!$C:$C, 0)), 1, 0)), "")</f>
        <v/>
      </c>
      <c r="DR9" s="86" t="str">
        <f>IFERROR(IF($F9="Historical", IF(BA9&lt;&gt;INDEX('Historical BMP Records'!BA:BA, MATCH($C9, 'Historical BMP Records'!$C:$C, 0)), 1, 0), IF(BA9&lt;&gt;INDEX('Planned and Progress BMPs'!BA:BA, MATCH($C9, 'Planned and Progress BMPs'!$C:$C, 0)), 1, 0)), "")</f>
        <v/>
      </c>
      <c r="DS9" s="86" t="str">
        <f>IFERROR(IF($F9="Historical", IF(BB9&lt;&gt;INDEX('Historical BMP Records'!BB:BB, MATCH($C9, 'Historical BMP Records'!$C:$C, 0)), 1, 0), IF(BB9&lt;&gt;INDEX('Planned and Progress BMPs'!BB:BB, MATCH($C9, 'Planned and Progress BMPs'!$C:$C, 0)), 1, 0)), "")</f>
        <v/>
      </c>
      <c r="DT9" s="86" t="str">
        <f>IFERROR(IF($F9="Historical", IF(BC9&lt;&gt;INDEX('Historical BMP Records'!BC:BC, MATCH($C9, 'Historical BMP Records'!$C:$C, 0)), 1, 0), IF(BC9&lt;&gt;INDEX('Planned and Progress BMPs'!BC:BC, MATCH($C9, 'Planned and Progress BMPs'!$C:$C, 0)), 1, 0)), "")</f>
        <v/>
      </c>
      <c r="DU9" s="86" t="str">
        <f>IFERROR(IF($F9="Historical", IF(BD9&lt;&gt;INDEX('Historical BMP Records'!BD:BD, MATCH($C9, 'Historical BMP Records'!$C:$C, 0)), 1, 0), IF(BD9&lt;&gt;INDEX('Planned and Progress BMPs'!BD:BD, MATCH($C9, 'Planned and Progress BMPs'!$C:$C, 0)), 1, 0)), "")</f>
        <v/>
      </c>
      <c r="DV9" s="86" t="str">
        <f>IFERROR(IF($F9="Historical", IF(BE9&lt;&gt;INDEX('Historical BMP Records'!BE:BE, MATCH($C9, 'Historical BMP Records'!$C:$C, 0)), 1, 0), IF(BE9&lt;&gt;INDEX('Planned and Progress BMPs'!BE:BE, MATCH($C9, 'Planned and Progress BMPs'!$C:$C, 0)), 1, 0)), "")</f>
        <v/>
      </c>
      <c r="DW9" s="86" t="str">
        <f>IFERROR(IF($F9="Historical", IF(BF9&lt;&gt;INDEX('Historical BMP Records'!BF:BF, MATCH($C9, 'Historical BMP Records'!$C:$C, 0)), 1, 0), IF(BF9&lt;&gt;INDEX('Planned and Progress BMPs'!BF:BF, MATCH($C9, 'Planned and Progress BMPs'!$C:$C, 0)), 1, 0)), "")</f>
        <v/>
      </c>
      <c r="DX9" s="86" t="str">
        <f>IFERROR(IF($F9="Historical", IF(BG9&lt;&gt;INDEX('Historical BMP Records'!BG:BG, MATCH($C9, 'Historical BMP Records'!$C:$C, 0)), 1, 0), IF(BG9&lt;&gt;INDEX('Planned and Progress BMPs'!BG:BG, MATCH($C9, 'Planned and Progress BMPs'!$C:$C, 0)), 1, 0)), "")</f>
        <v/>
      </c>
      <c r="DY9" s="86" t="str">
        <f>IFERROR(IF($F9="Historical", IF(BH9&lt;&gt;INDEX('Historical BMP Records'!BH:BH, MATCH($C9, 'Historical BMP Records'!$C:$C, 0)), 1, 0), IF(BH9&lt;&gt;INDEX('Planned and Progress BMPs'!BH:BH, MATCH($C9, 'Planned and Progress BMPs'!$C:$C, 0)), 1, 0)), "")</f>
        <v/>
      </c>
      <c r="DZ9" s="86" t="str">
        <f>IFERROR(IF($F9="Historical", IF(BI9&lt;&gt;INDEX('Historical BMP Records'!BI:BI, MATCH($C9, 'Historical BMP Records'!$C:$C, 0)), 1, 0), IF(BI9&lt;&gt;INDEX('Planned and Progress BMPs'!BI:BI, MATCH($C9, 'Planned and Progress BMPs'!$C:$C, 0)), 1, 0)), "")</f>
        <v/>
      </c>
      <c r="EA9" s="86" t="str">
        <f>IFERROR(IF($F9="Historical", IF(BJ9&lt;&gt;INDEX('Historical BMP Records'!BJ:BJ, MATCH($C9, 'Historical BMP Records'!$C:$C, 0)), 1, 0), IF(BJ9&lt;&gt;INDEX('Planned and Progress BMPs'!BJ:BJ, MATCH($C9, 'Planned and Progress BMPs'!$C:$C, 0)), 1, 0)), "")</f>
        <v/>
      </c>
      <c r="EB9" s="86" t="str">
        <f>IFERROR(IF($F9="Historical", IF(BK9&lt;&gt;INDEX('Historical BMP Records'!BK:BK, MATCH($C9, 'Historical BMP Records'!$C:$C, 0)), 1, 0), IF(BK9&lt;&gt;INDEX('Planned and Progress BMPs'!BK:BK, MATCH($C9, 'Planned and Progress BMPs'!$C:$C, 0)), 1, 0)), "")</f>
        <v/>
      </c>
      <c r="EC9" s="86" t="str">
        <f>IFERROR(IF($F9="Historical", IF(BL9&lt;&gt;INDEX('Historical BMP Records'!BL:BL, MATCH($C9, 'Historical BMP Records'!$C:$C, 0)), 1, 0), IF(BL9&lt;&gt;INDEX('Planned and Progress BMPs'!BL:BL, MATCH($C9, 'Planned and Progress BMPs'!$C:$C, 0)), 1, 0)), "")</f>
        <v/>
      </c>
      <c r="ED9" s="86" t="str">
        <f>IFERROR(IF($F9="Historical", IF(BM9&lt;&gt;INDEX('Historical BMP Records'!BM:BM, MATCH($C9, 'Historical BMP Records'!$C:$C, 0)), 1, 0), IF(BM9&lt;&gt;INDEX('Planned and Progress BMPs'!BM:BM, MATCH($C9, 'Planned and Progress BMPs'!$C:$C, 0)), 1, 0)), "")</f>
        <v/>
      </c>
      <c r="EE9" s="86" t="str">
        <f>IFERROR(IF($F9="Historical", IF(BN9&lt;&gt;INDEX('Historical BMP Records'!BN:BN, MATCH($C9, 'Historical BMP Records'!$C:$C, 0)), 1, 0), IF(BN9&lt;&gt;INDEX('Planned and Progress BMPs'!BN:BN, MATCH($C9, 'Planned and Progress BMPs'!$C:$C, 0)), 1, 0)), "")</f>
        <v/>
      </c>
      <c r="EF9" s="86" t="str">
        <f>IFERROR(IF($F9="Historical", IF(BO9&lt;&gt;INDEX('Historical BMP Records'!BO:BO, MATCH($C9, 'Historical BMP Records'!$C:$C, 0)), 1, 0), IF(BO9&lt;&gt;INDEX('Planned and Progress BMPs'!BO:BO, MATCH($C9, 'Planned and Progress BMPs'!$C:$C, 0)), 1, 0)), "")</f>
        <v/>
      </c>
      <c r="EG9" s="86" t="str">
        <f>IFERROR(IF($F9="Historical", IF(BP9&lt;&gt;INDEX('Historical BMP Records'!BP:BP, MATCH($C9, 'Historical BMP Records'!$C:$C, 0)), 1, 0), IF(BP9&lt;&gt;INDEX('Planned and Progress BMPs'!BP:BP, MATCH($C9, 'Planned and Progress BMPs'!$C:$C, 0)), 1, 0)), "")</f>
        <v/>
      </c>
      <c r="EH9" s="86">
        <f>SUM(DC_SW152[[#This Row],[FY17 Status Change]:[GIS ID Change]])</f>
        <v>0</v>
      </c>
    </row>
    <row r="10" spans="1:138" s="17" customFormat="1" x14ac:dyDescent="0.25">
      <c r="A10" s="5" t="s">
        <v>388</v>
      </c>
      <c r="B10" s="5" t="s">
        <v>389</v>
      </c>
      <c r="C10" s="15" t="s">
        <v>552</v>
      </c>
      <c r="D10" s="15" t="s">
        <v>436</v>
      </c>
      <c r="E10" s="15" t="s">
        <v>325</v>
      </c>
      <c r="F10" s="33" t="s">
        <v>49</v>
      </c>
      <c r="G10" s="42"/>
      <c r="H10" s="37">
        <v>31000</v>
      </c>
      <c r="I10" s="22">
        <f>INDEX(Table3[Site ID], MATCH(DC_SW152[[#This Row],[Facility Name]], Table3[Site Name], 0))</f>
        <v>3</v>
      </c>
      <c r="J10" s="22" t="s">
        <v>4</v>
      </c>
      <c r="K10" s="22" t="str">
        <f>INDEX(Table3[Site Address], MATCH(DC_SW152[[#This Row],[Facility Name]], Table3[Site Name], 0))</f>
        <v>103 3rd Avenue SW</v>
      </c>
      <c r="L10" s="22" t="str">
        <f>INDEX(Table3[Site X Coordinate], MATCH(DC_SW152[[#This Row],[Facility Name]], Table3[Site Name], 0))</f>
        <v>398497.88</v>
      </c>
      <c r="M10" s="22" t="str">
        <f>INDEX(Table3[Site Y Coordinate], MATCH(DC_SW152[[#This Row],[Facility Name]], Table3[Site Name], 0))</f>
        <v>133706.77</v>
      </c>
      <c r="N10" s="22" t="str">
        <f>INDEX(Table3[Owner/Manager], MATCH(DC_SW152[[#This Row],[Facility Name]], Table3[Site Name], 0))</f>
        <v>Department of Defense</v>
      </c>
      <c r="O10" s="22" t="s">
        <v>309</v>
      </c>
      <c r="P10" s="22" t="s">
        <v>217</v>
      </c>
      <c r="Q10" s="22" t="s">
        <v>310</v>
      </c>
      <c r="R10" s="22" t="s">
        <v>311</v>
      </c>
      <c r="S10" s="22">
        <v>22211</v>
      </c>
      <c r="T10" s="29">
        <v>7036968055</v>
      </c>
      <c r="U10" s="22" t="s">
        <v>312</v>
      </c>
      <c r="V10" s="76">
        <v>6</v>
      </c>
      <c r="W10" s="33">
        <v>38718</v>
      </c>
      <c r="X10" s="22" t="s">
        <v>325</v>
      </c>
      <c r="Y10" s="83" t="s">
        <v>324</v>
      </c>
      <c r="Z10" s="83" t="s">
        <v>763</v>
      </c>
      <c r="AA10" s="83" t="s">
        <v>764</v>
      </c>
      <c r="AB10" s="83" t="s">
        <v>15</v>
      </c>
      <c r="AC10" s="22" t="s">
        <v>95</v>
      </c>
      <c r="AD10" s="22" t="s">
        <v>33</v>
      </c>
      <c r="AE10" s="22">
        <v>398781.15665899898</v>
      </c>
      <c r="AF10" s="22">
        <v>133219.73488800001</v>
      </c>
      <c r="AG10" s="22">
        <v>38.866798154400001</v>
      </c>
      <c r="AH10" s="22">
        <v>-77.014044524300004</v>
      </c>
      <c r="AI10" s="22" t="s">
        <v>315</v>
      </c>
      <c r="AJ10" s="22" t="s">
        <v>84</v>
      </c>
      <c r="AK10" s="22"/>
      <c r="AL10" s="17" t="s">
        <v>11</v>
      </c>
      <c r="AM10" s="22" t="s">
        <v>12</v>
      </c>
      <c r="AN10" s="22" t="s">
        <v>13</v>
      </c>
      <c r="AO10" s="64"/>
      <c r="AP10" s="64"/>
      <c r="AQ10" s="64"/>
      <c r="AR10" s="64">
        <f>IF(ISBLANK(DC_SW152[[#This Row],[Urban Acres]]), "", DC_SW152[[#This Row],[Urban Acres]]-DC_SW152[[#This Row],[Impervious Acres]]-DC_SW152[[#This Row],[Natural Acres]])</f>
        <v>0</v>
      </c>
      <c r="AS10" s="64">
        <v>1.5</v>
      </c>
      <c r="AT10" s="64">
        <v>1.5</v>
      </c>
      <c r="AU10" s="64" t="str">
        <f>IF(ISBLANK(DC_SW152[[#This Row],[Natural Acres]]), "", DC_SW152[[#This Row],[Natural Acres]]*43560)</f>
        <v/>
      </c>
      <c r="AV10" s="64">
        <f>IFERROR(IF(ISBLANK(DC_SW152[[#This Row],[Compacted Acres]]), "", DC_SW152[[#This Row],[Compacted Acres]]*43560),"")</f>
        <v>0</v>
      </c>
      <c r="AW10" s="64">
        <f>IF(ISBLANK(DC_SW152[[#This Row],[Impervious Acres]]), "", DC_SW152[[#This Row],[Impervious Acres]]*43560)</f>
        <v>65340</v>
      </c>
      <c r="AX10" s="64">
        <f>IF(ISBLANK(DC_SW152[[#This Row],[Urban Acres]]), "", DC_SW152[[#This Row],[Urban Acres]]*43560)</f>
        <v>65340</v>
      </c>
      <c r="AY10" s="67">
        <v>0.5</v>
      </c>
      <c r="AZ10" s="33">
        <v>42170</v>
      </c>
      <c r="BA10" s="19">
        <v>2015</v>
      </c>
      <c r="BB10" s="19"/>
      <c r="BC10" s="19"/>
      <c r="BD10" s="19"/>
      <c r="BE10" s="19" t="s">
        <v>789</v>
      </c>
      <c r="BF10" s="19"/>
      <c r="BG10" s="19"/>
      <c r="BH10" s="18" t="s">
        <v>9</v>
      </c>
      <c r="BI10" s="18">
        <v>40751</v>
      </c>
      <c r="BJ10" s="18"/>
      <c r="BK10" s="22" t="s">
        <v>8</v>
      </c>
      <c r="BL10" s="18"/>
      <c r="BM10" s="72"/>
      <c r="BN10" s="22"/>
      <c r="BO10" s="17" t="s">
        <v>8</v>
      </c>
      <c r="BQ10" s="15"/>
      <c r="BR10" s="86" t="str">
        <f>IFERROR(IF($F10="Historical", IF(A10&lt;&gt;INDEX('Historical BMP Records'!A:A, MATCH($C10, 'Historical BMP Records'!$C:$C, 0)), 1, 0), IF(A10&lt;&gt;INDEX('Planned and Progress BMPs'!A:A, MATCH($C10, 'Planned and Progress BMPs'!$C:$C, 0)), 1, 0)), "")</f>
        <v/>
      </c>
      <c r="BS10" s="86" t="str">
        <f>IFERROR(IF($F10="Historical", IF(B10&lt;&gt;INDEX('Historical BMP Records'!B:B, MATCH($C10, 'Historical BMP Records'!$C:$C, 0)), 1, 0), IF(B10&lt;&gt;INDEX('Planned and Progress BMPs'!B:B, MATCH($C10, 'Planned and Progress BMPs'!$C:$C, 0)), 1, 0)), "")</f>
        <v/>
      </c>
      <c r="BT10" s="86" t="str">
        <f>IFERROR(IF($F10="Historical", IF(C10&lt;&gt;INDEX('Historical BMP Records'!C:C, MATCH($C10, 'Historical BMP Records'!$C:$C, 0)), 1, 0), IF(C10&lt;&gt;INDEX('Planned and Progress BMPs'!C:C, MATCH($C10, 'Planned and Progress BMPs'!$C:$C, 0)), 1, 0)), "")</f>
        <v/>
      </c>
      <c r="BU10" s="86" t="str">
        <f>IFERROR(IF($F10="Historical", IF(D10&lt;&gt;INDEX('Historical BMP Records'!D:D, MATCH($C10, 'Historical BMP Records'!$C:$C, 0)), 1, 0), IF(D10&lt;&gt;INDEX('Planned and Progress BMPs'!D:D, MATCH($C10, 'Planned and Progress BMPs'!$C:$C, 0)), 1, 0)), "")</f>
        <v/>
      </c>
      <c r="BV10" s="86" t="str">
        <f>IFERROR(IF($F10="Historical", IF(E10&lt;&gt;INDEX('Historical BMP Records'!E:E, MATCH($C10, 'Historical BMP Records'!$C:$C, 0)), 1, 0), IF(E10&lt;&gt;INDEX('Planned and Progress BMPs'!E:E, MATCH($C10, 'Planned and Progress BMPs'!$C:$C, 0)), 1, 0)), "")</f>
        <v/>
      </c>
      <c r="BW10" s="86" t="str">
        <f>IFERROR(IF($F10="Historical", IF(F10&lt;&gt;INDEX('Historical BMP Records'!F:F, MATCH($C10, 'Historical BMP Records'!$C:$C, 0)), 1, 0), IF(F10&lt;&gt;INDEX('Planned and Progress BMPs'!F:F, MATCH($C10, 'Planned and Progress BMPs'!$C:$C, 0)), 1, 0)), "")</f>
        <v/>
      </c>
      <c r="BX10" s="86" t="str">
        <f>IFERROR(IF($F10="Historical", IF(G10&lt;&gt;INDEX('Historical BMP Records'!G:G, MATCH($C10, 'Historical BMP Records'!$C:$C, 0)), 1, 0), IF(G10&lt;&gt;INDEX('Planned and Progress BMPs'!G:G, MATCH($C10, 'Planned and Progress BMPs'!$C:$C, 0)), 1, 0)), "")</f>
        <v/>
      </c>
      <c r="BY10" s="86" t="str">
        <f>IFERROR(IF($F10="Historical", IF(H10&lt;&gt;INDEX('Historical BMP Records'!H:H, MATCH($C10, 'Historical BMP Records'!$C:$C, 0)), 1, 0), IF(H10&lt;&gt;INDEX('Planned and Progress BMPs'!H:H, MATCH($C10, 'Planned and Progress BMPs'!$C:$C, 0)), 1, 0)), "")</f>
        <v/>
      </c>
      <c r="BZ10" s="86" t="str">
        <f>IFERROR(IF($F10="Historical", IF(I10&lt;&gt;INDEX('Historical BMP Records'!I:I, MATCH($C10, 'Historical BMP Records'!$C:$C, 0)), 1, 0), IF(I10&lt;&gt;INDEX('Planned and Progress BMPs'!I:I, MATCH($C10, 'Planned and Progress BMPs'!$C:$C, 0)), 1, 0)), "")</f>
        <v/>
      </c>
      <c r="CA10" s="86" t="str">
        <f>IFERROR(IF($F10="Historical", IF(J10&lt;&gt;INDEX('Historical BMP Records'!J:J, MATCH($C10, 'Historical BMP Records'!$C:$C, 0)), 1, 0), IF(J10&lt;&gt;INDEX('Planned and Progress BMPs'!J:J, MATCH($C10, 'Planned and Progress BMPs'!$C:$C, 0)), 1, 0)), "")</f>
        <v/>
      </c>
      <c r="CB10" s="86" t="str">
        <f>IFERROR(IF($F10="Historical", IF(K10&lt;&gt;INDEX('Historical BMP Records'!K:K, MATCH($C10, 'Historical BMP Records'!$C:$C, 0)), 1, 0), IF(K10&lt;&gt;INDEX('Planned and Progress BMPs'!K:K, MATCH($C10, 'Planned and Progress BMPs'!$C:$C, 0)), 1, 0)), "")</f>
        <v/>
      </c>
      <c r="CC10" s="86" t="str">
        <f>IFERROR(IF($F10="Historical", IF(L10&lt;&gt;INDEX('Historical BMP Records'!L:L, MATCH($C10, 'Historical BMP Records'!$C:$C, 0)), 1, 0), IF(L10&lt;&gt;INDEX('Planned and Progress BMPs'!L:L, MATCH($C10, 'Planned and Progress BMPs'!$C:$C, 0)), 1, 0)), "")</f>
        <v/>
      </c>
      <c r="CD10" s="86" t="str">
        <f>IFERROR(IF($F10="Historical", IF(M10&lt;&gt;INDEX('Historical BMP Records'!M:M, MATCH($C10, 'Historical BMP Records'!$C:$C, 0)), 1, 0), IF(M10&lt;&gt;INDEX('Planned and Progress BMPs'!M:M, MATCH($C10, 'Planned and Progress BMPs'!$C:$C, 0)), 1, 0)), "")</f>
        <v/>
      </c>
      <c r="CE10" s="86" t="str">
        <f>IFERROR(IF($F10="Historical", IF(N10&lt;&gt;INDEX('Historical BMP Records'!N:N, MATCH($C10, 'Historical BMP Records'!$C:$C, 0)), 1, 0), IF(N10&lt;&gt;INDEX('Planned and Progress BMPs'!N:N, MATCH($C10, 'Planned and Progress BMPs'!$C:$C, 0)), 1, 0)), "")</f>
        <v/>
      </c>
      <c r="CF10" s="86" t="str">
        <f>IFERROR(IF($F10="Historical", IF(O10&lt;&gt;INDEX('Historical BMP Records'!O:O, MATCH($C10, 'Historical BMP Records'!$C:$C, 0)), 1, 0), IF(O10&lt;&gt;INDEX('Planned and Progress BMPs'!O:O, MATCH($C10, 'Planned and Progress BMPs'!$C:$C, 0)), 1, 0)), "")</f>
        <v/>
      </c>
      <c r="CG10" s="86" t="str">
        <f>IFERROR(IF($F10="Historical", IF(P10&lt;&gt;INDEX('Historical BMP Records'!P:P, MATCH($C10, 'Historical BMP Records'!$C:$C, 0)), 1, 0), IF(P10&lt;&gt;INDEX('Planned and Progress BMPs'!P:P, MATCH($C10, 'Planned and Progress BMPs'!$C:$C, 0)), 1, 0)), "")</f>
        <v/>
      </c>
      <c r="CH10" s="86" t="str">
        <f>IFERROR(IF($F10="Historical", IF(Q10&lt;&gt;INDEX('Historical BMP Records'!Q:Q, MATCH($C10, 'Historical BMP Records'!$C:$C, 0)), 1, 0), IF(Q10&lt;&gt;INDEX('Planned and Progress BMPs'!Q:Q, MATCH($C10, 'Planned and Progress BMPs'!$C:$C, 0)), 1, 0)), "")</f>
        <v/>
      </c>
      <c r="CI10" s="86" t="str">
        <f>IFERROR(IF($F10="Historical", IF(R10&lt;&gt;INDEX('Historical BMP Records'!R:R, MATCH($C10, 'Historical BMP Records'!$C:$C, 0)), 1, 0), IF(R10&lt;&gt;INDEX('Planned and Progress BMPs'!R:R, MATCH($C10, 'Planned and Progress BMPs'!$C:$C, 0)), 1, 0)), "")</f>
        <v/>
      </c>
      <c r="CJ10" s="86" t="str">
        <f>IFERROR(IF($F10="Historical", IF(S10&lt;&gt;INDEX('Historical BMP Records'!S:S, MATCH($C10, 'Historical BMP Records'!$C:$C, 0)), 1, 0), IF(S10&lt;&gt;INDEX('Planned and Progress BMPs'!S:S, MATCH($C10, 'Planned and Progress BMPs'!$C:$C, 0)), 1, 0)), "")</f>
        <v/>
      </c>
      <c r="CK10" s="86" t="str">
        <f>IFERROR(IF($F10="Historical", IF(T10&lt;&gt;INDEX('Historical BMP Records'!T:T, MATCH($C10, 'Historical BMP Records'!$C:$C, 0)), 1, 0), IF(T10&lt;&gt;INDEX('Planned and Progress BMPs'!T:T, MATCH($C10, 'Planned and Progress BMPs'!$C:$C, 0)), 1, 0)), "")</f>
        <v/>
      </c>
      <c r="CL10" s="86" t="str">
        <f>IFERROR(IF($F10="Historical", IF(U10&lt;&gt;INDEX('Historical BMP Records'!U:U, MATCH($C10, 'Historical BMP Records'!$C:$C, 0)), 1, 0), IF(U10&lt;&gt;INDEX('Planned and Progress BMPs'!U:U, MATCH($C10, 'Planned and Progress BMPs'!$C:$C, 0)), 1, 0)), "")</f>
        <v/>
      </c>
      <c r="CM10" s="86" t="str">
        <f>IFERROR(IF($F10="Historical", IF(V10&lt;&gt;INDEX('Historical BMP Records'!V:V, MATCH($C10, 'Historical BMP Records'!$C:$C, 0)), 1, 0), IF(V10&lt;&gt;INDEX('Planned and Progress BMPs'!V:V, MATCH($C10, 'Planned and Progress BMPs'!$C:$C, 0)), 1, 0)), "")</f>
        <v/>
      </c>
      <c r="CN10" s="86" t="str">
        <f>IFERROR(IF($F10="Historical", IF(W10&lt;&gt;INDEX('Historical BMP Records'!W:W, MATCH($C10, 'Historical BMP Records'!$C:$C, 0)), 1, 0), IF(W10&lt;&gt;INDEX('Planned and Progress BMPs'!W:W, MATCH($C10, 'Planned and Progress BMPs'!$C:$C, 0)), 1, 0)), "")</f>
        <v/>
      </c>
      <c r="CO10" s="86" t="str">
        <f>IFERROR(IF($F10="Historical", IF(X10&lt;&gt;INDEX('Historical BMP Records'!X:X, MATCH($C10, 'Historical BMP Records'!$C:$C, 0)), 1, 0), IF(X10&lt;&gt;INDEX('Planned and Progress BMPs'!X:X, MATCH($C10, 'Planned and Progress BMPs'!$C:$C, 0)), 1, 0)), "")</f>
        <v/>
      </c>
      <c r="CP10" s="86" t="str">
        <f>IFERROR(IF($F10="Historical", IF(Y10&lt;&gt;INDEX('Historical BMP Records'!Y:Y, MATCH($C10, 'Historical BMP Records'!$C:$C, 0)), 1, 0), IF(Y10&lt;&gt;INDEX('Planned and Progress BMPs'!Y:Y, MATCH($C10, 'Planned and Progress BMPs'!$C:$C, 0)), 1, 0)), "")</f>
        <v/>
      </c>
      <c r="CQ10" s="86" t="str">
        <f>IFERROR(IF($F10="Historical", IF(Z10&lt;&gt;INDEX('Historical BMP Records'!Z:Z, MATCH($C10, 'Historical BMP Records'!$C:$C, 0)), 1, 0), IF(Z10&lt;&gt;INDEX('Planned and Progress BMPs'!Z:Z, MATCH($C10, 'Planned and Progress BMPs'!$C:$C, 0)), 1, 0)), "")</f>
        <v/>
      </c>
      <c r="CR10" s="86" t="str">
        <f>IFERROR(IF($F10="Historical", IF(AA10&lt;&gt;INDEX('Historical BMP Records'!AA:AA, MATCH($C10, 'Historical BMP Records'!$C:$C, 0)), 1, 0), IF(AA10&lt;&gt;INDEX('Planned and Progress BMPs'!AA:AA, MATCH($C10, 'Planned and Progress BMPs'!$C:$C, 0)), 1, 0)), "")</f>
        <v/>
      </c>
      <c r="CS10" s="86" t="str">
        <f>IFERROR(IF($F10="Historical", IF(AB10&lt;&gt;INDEX('Historical BMP Records'!AB:AB, MATCH($C10, 'Historical BMP Records'!$C:$C, 0)), 1, 0), IF(AB10&lt;&gt;INDEX('Planned and Progress BMPs'!AB:AB, MATCH($C10, 'Planned and Progress BMPs'!$C:$C, 0)), 1, 0)), "")</f>
        <v/>
      </c>
      <c r="CT10" s="86" t="str">
        <f>IFERROR(IF($F10="Historical", IF(AC10&lt;&gt;INDEX('Historical BMP Records'!AC:AC, MATCH($C10, 'Historical BMP Records'!$C:$C, 0)), 1, 0), IF(AC10&lt;&gt;INDEX('Planned and Progress BMPs'!AC:AC, MATCH($C10, 'Planned and Progress BMPs'!$C:$C, 0)), 1, 0)), "")</f>
        <v/>
      </c>
      <c r="CU10" s="86" t="str">
        <f>IFERROR(IF($F10="Historical", IF(AD10&lt;&gt;INDEX('Historical BMP Records'!AD:AD, MATCH($C10, 'Historical BMP Records'!$C:$C, 0)), 1, 0), IF(AD10&lt;&gt;INDEX('Planned and Progress BMPs'!AD:AD, MATCH($C10, 'Planned and Progress BMPs'!$C:$C, 0)), 1, 0)), "")</f>
        <v/>
      </c>
      <c r="CV10" s="86" t="str">
        <f>IFERROR(IF($F10="Historical", IF(AE10&lt;&gt;INDEX('Historical BMP Records'!AE:AE, MATCH($C10, 'Historical BMP Records'!$C:$C, 0)), 1, 0), IF(AE10&lt;&gt;INDEX('Planned and Progress BMPs'!AE:AE, MATCH($C10, 'Planned and Progress BMPs'!$C:$C, 0)), 1, 0)), "")</f>
        <v/>
      </c>
      <c r="CW10" s="86" t="str">
        <f>IFERROR(IF($F10="Historical", IF(AF10&lt;&gt;INDEX('Historical BMP Records'!AF:AF, MATCH($C10, 'Historical BMP Records'!$C:$C, 0)), 1, 0), IF(AF10&lt;&gt;INDEX('Planned and Progress BMPs'!AF:AF, MATCH($C10, 'Planned and Progress BMPs'!$C:$C, 0)), 1, 0)), "")</f>
        <v/>
      </c>
      <c r="CX10" s="86" t="str">
        <f>IFERROR(IF($F10="Historical", IF(AG10&lt;&gt;INDEX('Historical BMP Records'!AG:AG, MATCH($C10, 'Historical BMP Records'!$C:$C, 0)), 1, 0), IF(AG10&lt;&gt;INDEX('Planned and Progress BMPs'!AG:AG, MATCH($C10, 'Planned and Progress BMPs'!$C:$C, 0)), 1, 0)), "")</f>
        <v/>
      </c>
      <c r="CY10" s="86" t="str">
        <f>IFERROR(IF($F10="Historical", IF(AH10&lt;&gt;INDEX('Historical BMP Records'!AH:AH, MATCH($C10, 'Historical BMP Records'!$C:$C, 0)), 1, 0), IF(AH10&lt;&gt;INDEX('Planned and Progress BMPs'!AH:AH, MATCH($C10, 'Planned and Progress BMPs'!$C:$C, 0)), 1, 0)), "")</f>
        <v/>
      </c>
      <c r="CZ10" s="86" t="str">
        <f>IFERROR(IF($F10="Historical", IF(AI10&lt;&gt;INDEX('Historical BMP Records'!AI:AI, MATCH($C10, 'Historical BMP Records'!$C:$C, 0)), 1, 0), IF(AI10&lt;&gt;INDEX('Planned and Progress BMPs'!AI:AI, MATCH($C10, 'Planned and Progress BMPs'!$C:$C, 0)), 1, 0)), "")</f>
        <v/>
      </c>
      <c r="DA10" s="86" t="str">
        <f>IFERROR(IF($F10="Historical", IF(AJ10&lt;&gt;INDEX('Historical BMP Records'!AJ:AJ, MATCH($C10, 'Historical BMP Records'!$C:$C, 0)), 1, 0), IF(AJ10&lt;&gt;INDEX('Planned and Progress BMPs'!AJ:AJ, MATCH($C10, 'Planned and Progress BMPs'!$C:$C, 0)), 1, 0)), "")</f>
        <v/>
      </c>
      <c r="DB10" s="86" t="str">
        <f>IFERROR(IF($F10="Historical", IF(AK10&lt;&gt;INDEX('Historical BMP Records'!AK:AK, MATCH($C10, 'Historical BMP Records'!$C:$C, 0)), 1, 0), IF(AK10&lt;&gt;INDEX('Planned and Progress BMPs'!AK:AK, MATCH($C10, 'Planned and Progress BMPs'!$C:$C, 0)), 1, 0)), "")</f>
        <v/>
      </c>
      <c r="DC10" s="86" t="str">
        <f>IFERROR(IF($F10="Historical", IF(AL10&lt;&gt;INDEX('Historical BMP Records'!AL:AL, MATCH($C10, 'Historical BMP Records'!$C:$C, 0)), 1, 0), IF(AL10&lt;&gt;INDEX('Planned and Progress BMPs'!AL:AL, MATCH($C10, 'Planned and Progress BMPs'!$C:$C, 0)), 1, 0)), "")</f>
        <v/>
      </c>
      <c r="DD10" s="86" t="str">
        <f>IFERROR(IF($F10="Historical", IF(AM10&lt;&gt;INDEX('Historical BMP Records'!AM:AM, MATCH($C10, 'Historical BMP Records'!$C:$C, 0)), 1, 0), IF(AM10&lt;&gt;INDEX('Planned and Progress BMPs'!AM:AM, MATCH($C10, 'Planned and Progress BMPs'!$C:$C, 0)), 1, 0)), "")</f>
        <v/>
      </c>
      <c r="DE10" s="86" t="str">
        <f>IFERROR(IF($F10="Historical", IF(AN10&lt;&gt;INDEX('Historical BMP Records'!AN:AN, MATCH($C10, 'Historical BMP Records'!$C:$C, 0)), 1, 0), IF(AN10&lt;&gt;INDEX('Planned and Progress BMPs'!AN:AN, MATCH($C10, 'Planned and Progress BMPs'!$C:$C, 0)), 1, 0)), "")</f>
        <v/>
      </c>
      <c r="DF10" s="86" t="str">
        <f>IFERROR(IF($F10="Historical", IF(AO10&lt;&gt;INDEX('Historical BMP Records'!AO:AO, MATCH($C10, 'Historical BMP Records'!$C:$C, 0)), 1, 0), IF(AO10&lt;&gt;INDEX('Planned and Progress BMPs'!AO:AO, MATCH($C10, 'Planned and Progress BMPs'!$C:$C, 0)), 1, 0)), "")</f>
        <v/>
      </c>
      <c r="DG10" s="86" t="str">
        <f>IFERROR(IF($F10="Historical", IF(AP10&lt;&gt;INDEX('Historical BMP Records'!AP:AP, MATCH($C10, 'Historical BMP Records'!$C:$C, 0)), 1, 0), IF(AP10&lt;&gt;INDEX('Planned and Progress BMPs'!AP:AP, MATCH($C10, 'Planned and Progress BMPs'!$C:$C, 0)), 1, 0)), "")</f>
        <v/>
      </c>
      <c r="DH10" s="86" t="str">
        <f>IFERROR(IF($F10="Historical", IF(AQ10&lt;&gt;INDEX('Historical BMP Records'!AQ:AQ, MATCH($C10, 'Historical BMP Records'!$C:$C, 0)), 1, 0), IF(AQ10&lt;&gt;INDEX('Planned and Progress BMPs'!AQ:AQ, MATCH($C10, 'Planned and Progress BMPs'!$C:$C, 0)), 1, 0)), "")</f>
        <v/>
      </c>
      <c r="DI10" s="86" t="str">
        <f>IFERROR(IF($F10="Historical", IF(AR10&lt;&gt;INDEX('Historical BMP Records'!AR:AR, MATCH($C10, 'Historical BMP Records'!$C:$C, 0)), 1, 0), IF(AR10&lt;&gt;INDEX('Planned and Progress BMPs'!AR:AR, MATCH($C10, 'Planned and Progress BMPs'!$C:$C, 0)), 1, 0)), "")</f>
        <v/>
      </c>
      <c r="DJ10" s="86" t="str">
        <f>IFERROR(IF($F10="Historical", IF(AS10&lt;&gt;INDEX('Historical BMP Records'!AS:AS, MATCH($C10, 'Historical BMP Records'!$C:$C, 0)), 1, 0), IF(AS10&lt;&gt;INDEX('Planned and Progress BMPs'!AS:AS, MATCH($C10, 'Planned and Progress BMPs'!$C:$C, 0)), 1, 0)), "")</f>
        <v/>
      </c>
      <c r="DK10" s="86" t="str">
        <f>IFERROR(IF($F10="Historical", IF(AT10&lt;&gt;INDEX('Historical BMP Records'!AT:AT, MATCH($C10, 'Historical BMP Records'!$C:$C, 0)), 1, 0), IF(AT10&lt;&gt;INDEX('Planned and Progress BMPs'!AT:AT, MATCH($C10, 'Planned and Progress BMPs'!$C:$C, 0)), 1, 0)), "")</f>
        <v/>
      </c>
      <c r="DL10" s="86" t="str">
        <f>IFERROR(IF($F10="Historical", IF(AU10&lt;&gt;INDEX('Historical BMP Records'!AU:AU, MATCH($C10, 'Historical BMP Records'!$C:$C, 0)), 1, 0), IF(AU10&lt;&gt;INDEX('Planned and Progress BMPs'!AU:AU, MATCH($C10, 'Planned and Progress BMPs'!$C:$C, 0)), 1, 0)), "")</f>
        <v/>
      </c>
      <c r="DM10" s="86" t="str">
        <f>IFERROR(IF($F10="Historical", IF(AV10&lt;&gt;INDEX('Historical BMP Records'!AV:AV, MATCH($C10, 'Historical BMP Records'!$C:$C, 0)), 1, 0), IF(AV10&lt;&gt;INDEX('Planned and Progress BMPs'!AV:AV, MATCH($C10, 'Planned and Progress BMPs'!$C:$C, 0)), 1, 0)), "")</f>
        <v/>
      </c>
      <c r="DN10" s="86" t="str">
        <f>IFERROR(IF($F10="Historical", IF(AW10&lt;&gt;INDEX('Historical BMP Records'!AW:AW, MATCH($C10, 'Historical BMP Records'!$C:$C, 0)), 1, 0), IF(AW10&lt;&gt;INDEX('Planned and Progress BMPs'!AW:AW, MATCH($C10, 'Planned and Progress BMPs'!$C:$C, 0)), 1, 0)), "")</f>
        <v/>
      </c>
      <c r="DO10" s="86" t="str">
        <f>IFERROR(IF($F10="Historical", IF(AX10&lt;&gt;INDEX('Historical BMP Records'!AX:AX, MATCH($C10, 'Historical BMP Records'!$C:$C, 0)), 1, 0), IF(AX10&lt;&gt;INDEX('Planned and Progress BMPs'!AX:AX, MATCH($C10, 'Planned and Progress BMPs'!$C:$C, 0)), 1, 0)), "")</f>
        <v/>
      </c>
      <c r="DP10" s="86" t="str">
        <f>IFERROR(IF($F10="Historical", IF(AY10&lt;&gt;INDEX('Historical BMP Records'!AY:AY, MATCH($C10, 'Historical BMP Records'!$C:$C, 0)), 1, 0), IF(AY10&lt;&gt;INDEX('Planned and Progress BMPs'!AY:AY, MATCH($C10, 'Planned and Progress BMPs'!$C:$C, 0)), 1, 0)), "")</f>
        <v/>
      </c>
      <c r="DQ10" s="86" t="str">
        <f>IFERROR(IF($F10="Historical", IF(AZ10&lt;&gt;INDEX('Historical BMP Records'!AZ:AZ, MATCH($C10, 'Historical BMP Records'!$C:$C, 0)), 1, 0), IF(AZ10&lt;&gt;INDEX('Planned and Progress BMPs'!AZ:AZ, MATCH($C10, 'Planned and Progress BMPs'!$C:$C, 0)), 1, 0)), "")</f>
        <v/>
      </c>
      <c r="DR10" s="86" t="str">
        <f>IFERROR(IF($F10="Historical", IF(BA10&lt;&gt;INDEX('Historical BMP Records'!BA:BA, MATCH($C10, 'Historical BMP Records'!$C:$C, 0)), 1, 0), IF(BA10&lt;&gt;INDEX('Planned and Progress BMPs'!BA:BA, MATCH($C10, 'Planned and Progress BMPs'!$C:$C, 0)), 1, 0)), "")</f>
        <v/>
      </c>
      <c r="DS10" s="86" t="str">
        <f>IFERROR(IF($F10="Historical", IF(BB10&lt;&gt;INDEX('Historical BMP Records'!BB:BB, MATCH($C10, 'Historical BMP Records'!$C:$C, 0)), 1, 0), IF(BB10&lt;&gt;INDEX('Planned and Progress BMPs'!BB:BB, MATCH($C10, 'Planned and Progress BMPs'!$C:$C, 0)), 1, 0)), "")</f>
        <v/>
      </c>
      <c r="DT10" s="86" t="str">
        <f>IFERROR(IF($F10="Historical", IF(BC10&lt;&gt;INDEX('Historical BMP Records'!BC:BC, MATCH($C10, 'Historical BMP Records'!$C:$C, 0)), 1, 0), IF(BC10&lt;&gt;INDEX('Planned and Progress BMPs'!BC:BC, MATCH($C10, 'Planned and Progress BMPs'!$C:$C, 0)), 1, 0)), "")</f>
        <v/>
      </c>
      <c r="DU10" s="86" t="str">
        <f>IFERROR(IF($F10="Historical", IF(BD10&lt;&gt;INDEX('Historical BMP Records'!BD:BD, MATCH($C10, 'Historical BMP Records'!$C:$C, 0)), 1, 0), IF(BD10&lt;&gt;INDEX('Planned and Progress BMPs'!BD:BD, MATCH($C10, 'Planned and Progress BMPs'!$C:$C, 0)), 1, 0)), "")</f>
        <v/>
      </c>
      <c r="DV10" s="86" t="str">
        <f>IFERROR(IF($F10="Historical", IF(BE10&lt;&gt;INDEX('Historical BMP Records'!BE:BE, MATCH($C10, 'Historical BMP Records'!$C:$C, 0)), 1, 0), IF(BE10&lt;&gt;INDEX('Planned and Progress BMPs'!BE:BE, MATCH($C10, 'Planned and Progress BMPs'!$C:$C, 0)), 1, 0)), "")</f>
        <v/>
      </c>
      <c r="DW10" s="86" t="str">
        <f>IFERROR(IF($F10="Historical", IF(BF10&lt;&gt;INDEX('Historical BMP Records'!BF:BF, MATCH($C10, 'Historical BMP Records'!$C:$C, 0)), 1, 0), IF(BF10&lt;&gt;INDEX('Planned and Progress BMPs'!BF:BF, MATCH($C10, 'Planned and Progress BMPs'!$C:$C, 0)), 1, 0)), "")</f>
        <v/>
      </c>
      <c r="DX10" s="86" t="str">
        <f>IFERROR(IF($F10="Historical", IF(BG10&lt;&gt;INDEX('Historical BMP Records'!BG:BG, MATCH($C10, 'Historical BMP Records'!$C:$C, 0)), 1, 0), IF(BG10&lt;&gt;INDEX('Planned and Progress BMPs'!BG:BG, MATCH($C10, 'Planned and Progress BMPs'!$C:$C, 0)), 1, 0)), "")</f>
        <v/>
      </c>
      <c r="DY10" s="86" t="str">
        <f>IFERROR(IF($F10="Historical", IF(BH10&lt;&gt;INDEX('Historical BMP Records'!BH:BH, MATCH($C10, 'Historical BMP Records'!$C:$C, 0)), 1, 0), IF(BH10&lt;&gt;INDEX('Planned and Progress BMPs'!BH:BH, MATCH($C10, 'Planned and Progress BMPs'!$C:$C, 0)), 1, 0)), "")</f>
        <v/>
      </c>
      <c r="DZ10" s="86" t="str">
        <f>IFERROR(IF($F10="Historical", IF(BI10&lt;&gt;INDEX('Historical BMP Records'!BI:BI, MATCH($C10, 'Historical BMP Records'!$C:$C, 0)), 1, 0), IF(BI10&lt;&gt;INDEX('Planned and Progress BMPs'!BI:BI, MATCH($C10, 'Planned and Progress BMPs'!$C:$C, 0)), 1, 0)), "")</f>
        <v/>
      </c>
      <c r="EA10" s="86" t="str">
        <f>IFERROR(IF($F10="Historical", IF(BJ10&lt;&gt;INDEX('Historical BMP Records'!BJ:BJ, MATCH($C10, 'Historical BMP Records'!$C:$C, 0)), 1, 0), IF(BJ10&lt;&gt;INDEX('Planned and Progress BMPs'!BJ:BJ, MATCH($C10, 'Planned and Progress BMPs'!$C:$C, 0)), 1, 0)), "")</f>
        <v/>
      </c>
      <c r="EB10" s="86" t="str">
        <f>IFERROR(IF($F10="Historical", IF(BK10&lt;&gt;INDEX('Historical BMP Records'!BK:BK, MATCH($C10, 'Historical BMP Records'!$C:$C, 0)), 1, 0), IF(BK10&lt;&gt;INDEX('Planned and Progress BMPs'!BK:BK, MATCH($C10, 'Planned and Progress BMPs'!$C:$C, 0)), 1, 0)), "")</f>
        <v/>
      </c>
      <c r="EC10" s="86" t="str">
        <f>IFERROR(IF($F10="Historical", IF(BL10&lt;&gt;INDEX('Historical BMP Records'!BL:BL, MATCH($C10, 'Historical BMP Records'!$C:$C, 0)), 1, 0), IF(BL10&lt;&gt;INDEX('Planned and Progress BMPs'!BL:BL, MATCH($C10, 'Planned and Progress BMPs'!$C:$C, 0)), 1, 0)), "")</f>
        <v/>
      </c>
      <c r="ED10" s="86" t="str">
        <f>IFERROR(IF($F10="Historical", IF(BM10&lt;&gt;INDEX('Historical BMP Records'!BM:BM, MATCH($C10, 'Historical BMP Records'!$C:$C, 0)), 1, 0), IF(BM10&lt;&gt;INDEX('Planned and Progress BMPs'!BM:BM, MATCH($C10, 'Planned and Progress BMPs'!$C:$C, 0)), 1, 0)), "")</f>
        <v/>
      </c>
      <c r="EE10" s="86" t="str">
        <f>IFERROR(IF($F10="Historical", IF(BN10&lt;&gt;INDEX('Historical BMP Records'!BN:BN, MATCH($C10, 'Historical BMP Records'!$C:$C, 0)), 1, 0), IF(BN10&lt;&gt;INDEX('Planned and Progress BMPs'!BN:BN, MATCH($C10, 'Planned and Progress BMPs'!$C:$C, 0)), 1, 0)), "")</f>
        <v/>
      </c>
      <c r="EF10" s="86" t="str">
        <f>IFERROR(IF($F10="Historical", IF(BO10&lt;&gt;INDEX('Historical BMP Records'!BO:BO, MATCH($C10, 'Historical BMP Records'!$C:$C, 0)), 1, 0), IF(BO10&lt;&gt;INDEX('Planned and Progress BMPs'!BO:BO, MATCH($C10, 'Planned and Progress BMPs'!$C:$C, 0)), 1, 0)), "")</f>
        <v/>
      </c>
      <c r="EG10" s="86" t="str">
        <f>IFERROR(IF($F10="Historical", IF(BP10&lt;&gt;INDEX('Historical BMP Records'!BP:BP, MATCH($C10, 'Historical BMP Records'!$C:$C, 0)), 1, 0), IF(BP10&lt;&gt;INDEX('Planned and Progress BMPs'!BP:BP, MATCH($C10, 'Planned and Progress BMPs'!$C:$C, 0)), 1, 0)), "")</f>
        <v/>
      </c>
      <c r="EH10" s="86">
        <f>SUM(DC_SW152[[#This Row],[FY17 Status Change]:[GIS ID Change]])</f>
        <v>0</v>
      </c>
    </row>
    <row r="11" spans="1:138" s="17" customFormat="1" x14ac:dyDescent="0.25">
      <c r="A11" s="5" t="s">
        <v>388</v>
      </c>
      <c r="B11" s="5" t="s">
        <v>389</v>
      </c>
      <c r="C11" s="15" t="s">
        <v>545</v>
      </c>
      <c r="D11" s="15" t="s">
        <v>437</v>
      </c>
      <c r="E11" s="15" t="s">
        <v>329</v>
      </c>
      <c r="F11" s="33" t="s">
        <v>49</v>
      </c>
      <c r="G11" s="42"/>
      <c r="H11" s="37">
        <v>1090</v>
      </c>
      <c r="I11" s="22">
        <f>INDEX(Table3[Site ID], MATCH(DC_SW152[[#This Row],[Facility Name]], Table3[Site Name], 0))</f>
        <v>3</v>
      </c>
      <c r="J11" s="22" t="s">
        <v>4</v>
      </c>
      <c r="K11" s="22" t="str">
        <f>INDEX(Table3[Site Address], MATCH(DC_SW152[[#This Row],[Facility Name]], Table3[Site Name], 0))</f>
        <v>103 3rd Avenue SW</v>
      </c>
      <c r="L11" s="22" t="str">
        <f>INDEX(Table3[Site X Coordinate], MATCH(DC_SW152[[#This Row],[Facility Name]], Table3[Site Name], 0))</f>
        <v>398497.88</v>
      </c>
      <c r="M11" s="22" t="str">
        <f>INDEX(Table3[Site Y Coordinate], MATCH(DC_SW152[[#This Row],[Facility Name]], Table3[Site Name], 0))</f>
        <v>133706.77</v>
      </c>
      <c r="N11" s="22" t="str">
        <f>INDEX(Table3[Owner/Manager], MATCH(DC_SW152[[#This Row],[Facility Name]], Table3[Site Name], 0))</f>
        <v>Department of Defense</v>
      </c>
      <c r="O11" s="22" t="s">
        <v>309</v>
      </c>
      <c r="P11" s="22" t="s">
        <v>217</v>
      </c>
      <c r="Q11" s="22" t="s">
        <v>310</v>
      </c>
      <c r="R11" s="22" t="s">
        <v>311</v>
      </c>
      <c r="S11" s="22">
        <v>22211</v>
      </c>
      <c r="T11" s="29">
        <v>7036968055</v>
      </c>
      <c r="U11" s="22" t="s">
        <v>312</v>
      </c>
      <c r="V11" s="76">
        <v>7</v>
      </c>
      <c r="W11" s="33">
        <v>38718</v>
      </c>
      <c r="X11" s="22" t="s">
        <v>329</v>
      </c>
      <c r="Y11" s="83" t="s">
        <v>328</v>
      </c>
      <c r="Z11" s="83" t="s">
        <v>761</v>
      </c>
      <c r="AA11" s="83" t="s">
        <v>762</v>
      </c>
      <c r="AB11" s="83" t="s">
        <v>27</v>
      </c>
      <c r="AC11" s="22" t="s">
        <v>94</v>
      </c>
      <c r="AD11" s="22" t="s">
        <v>28</v>
      </c>
      <c r="AE11" s="22">
        <v>398673.03829300002</v>
      </c>
      <c r="AF11" s="22">
        <v>133423.308082</v>
      </c>
      <c r="AG11" s="22">
        <v>38.868631868500003</v>
      </c>
      <c r="AH11" s="22">
        <v>-77.015290746700003</v>
      </c>
      <c r="AI11" s="22" t="s">
        <v>315</v>
      </c>
      <c r="AJ11" s="22" t="s">
        <v>84</v>
      </c>
      <c r="AK11" s="22"/>
      <c r="AL11" s="17" t="s">
        <v>11</v>
      </c>
      <c r="AM11" s="22" t="s">
        <v>12</v>
      </c>
      <c r="AN11" s="22" t="s">
        <v>13</v>
      </c>
      <c r="AO11" s="64"/>
      <c r="AP11" s="64"/>
      <c r="AQ11" s="64"/>
      <c r="AR11" s="64">
        <f>IF(ISBLANK(DC_SW152[[#This Row],[Urban Acres]]), "", DC_SW152[[#This Row],[Urban Acres]]-DC_SW152[[#This Row],[Impervious Acres]]-DC_SW152[[#This Row],[Natural Acres]])</f>
        <v>0.25</v>
      </c>
      <c r="AS11" s="64">
        <v>2.75</v>
      </c>
      <c r="AT11" s="64">
        <v>3</v>
      </c>
      <c r="AU11" s="64" t="str">
        <f>IF(ISBLANK(DC_SW152[[#This Row],[Natural Acres]]), "", DC_SW152[[#This Row],[Natural Acres]]*43560)</f>
        <v/>
      </c>
      <c r="AV11" s="64">
        <f>IFERROR(IF(ISBLANK(DC_SW152[[#This Row],[Compacted Acres]]), "", DC_SW152[[#This Row],[Compacted Acres]]*43560),"")</f>
        <v>10890</v>
      </c>
      <c r="AW11" s="64">
        <f>IF(ISBLANK(DC_SW152[[#This Row],[Impervious Acres]]), "", DC_SW152[[#This Row],[Impervious Acres]]*43560)</f>
        <v>119790</v>
      </c>
      <c r="AX11" s="64">
        <f>IF(ISBLANK(DC_SW152[[#This Row],[Urban Acres]]), "", DC_SW152[[#This Row],[Urban Acres]]*43560)</f>
        <v>130680</v>
      </c>
      <c r="AY11" s="67">
        <v>0.5</v>
      </c>
      <c r="AZ11" s="33">
        <v>42170</v>
      </c>
      <c r="BA11" s="19">
        <v>2015</v>
      </c>
      <c r="BB11" s="19"/>
      <c r="BC11" s="19"/>
      <c r="BD11" s="19"/>
      <c r="BE11" s="19"/>
      <c r="BF11" s="19"/>
      <c r="BG11" s="19"/>
      <c r="BH11" s="18" t="s">
        <v>9</v>
      </c>
      <c r="BI11" s="18">
        <v>40751</v>
      </c>
      <c r="BJ11" s="18"/>
      <c r="BK11" s="22" t="s">
        <v>8</v>
      </c>
      <c r="BL11" s="18"/>
      <c r="BM11" s="72"/>
      <c r="BN11" s="22"/>
      <c r="BO11" s="17" t="s">
        <v>8</v>
      </c>
      <c r="BQ11" s="15"/>
      <c r="BR11" s="86" t="str">
        <f>IFERROR(IF($F11="Historical", IF(A11&lt;&gt;INDEX('Historical BMP Records'!A:A, MATCH($C11, 'Historical BMP Records'!$C:$C, 0)), 1, 0), IF(A11&lt;&gt;INDEX('Planned and Progress BMPs'!A:A, MATCH($C11, 'Planned and Progress BMPs'!$C:$C, 0)), 1, 0)), "")</f>
        <v/>
      </c>
      <c r="BS11" s="86" t="str">
        <f>IFERROR(IF($F11="Historical", IF(B11&lt;&gt;INDEX('Historical BMP Records'!B:B, MATCH($C11, 'Historical BMP Records'!$C:$C, 0)), 1, 0), IF(B11&lt;&gt;INDEX('Planned and Progress BMPs'!B:B, MATCH($C11, 'Planned and Progress BMPs'!$C:$C, 0)), 1, 0)), "")</f>
        <v/>
      </c>
      <c r="BT11" s="86" t="str">
        <f>IFERROR(IF($F11="Historical", IF(C11&lt;&gt;INDEX('Historical BMP Records'!C:C, MATCH($C11, 'Historical BMP Records'!$C:$C, 0)), 1, 0), IF(C11&lt;&gt;INDEX('Planned and Progress BMPs'!C:C, MATCH($C11, 'Planned and Progress BMPs'!$C:$C, 0)), 1, 0)), "")</f>
        <v/>
      </c>
      <c r="BU11" s="86" t="str">
        <f>IFERROR(IF($F11="Historical", IF(D11&lt;&gt;INDEX('Historical BMP Records'!D:D, MATCH($C11, 'Historical BMP Records'!$C:$C, 0)), 1, 0), IF(D11&lt;&gt;INDEX('Planned and Progress BMPs'!D:D, MATCH($C11, 'Planned and Progress BMPs'!$C:$C, 0)), 1, 0)), "")</f>
        <v/>
      </c>
      <c r="BV11" s="86" t="str">
        <f>IFERROR(IF($F11="Historical", IF(E11&lt;&gt;INDEX('Historical BMP Records'!E:E, MATCH($C11, 'Historical BMP Records'!$C:$C, 0)), 1, 0), IF(E11&lt;&gt;INDEX('Planned and Progress BMPs'!E:E, MATCH($C11, 'Planned and Progress BMPs'!$C:$C, 0)), 1, 0)), "")</f>
        <v/>
      </c>
      <c r="BW11" s="86" t="str">
        <f>IFERROR(IF($F11="Historical", IF(F11&lt;&gt;INDEX('Historical BMP Records'!F:F, MATCH($C11, 'Historical BMP Records'!$C:$C, 0)), 1, 0), IF(F11&lt;&gt;INDEX('Planned and Progress BMPs'!F:F, MATCH($C11, 'Planned and Progress BMPs'!$C:$C, 0)), 1, 0)), "")</f>
        <v/>
      </c>
      <c r="BX11" s="86" t="str">
        <f>IFERROR(IF($F11="Historical", IF(G11&lt;&gt;INDEX('Historical BMP Records'!G:G, MATCH($C11, 'Historical BMP Records'!$C:$C, 0)), 1, 0), IF(G11&lt;&gt;INDEX('Planned and Progress BMPs'!G:G, MATCH($C11, 'Planned and Progress BMPs'!$C:$C, 0)), 1, 0)), "")</f>
        <v/>
      </c>
      <c r="BY11" s="86" t="str">
        <f>IFERROR(IF($F11="Historical", IF(H11&lt;&gt;INDEX('Historical BMP Records'!H:H, MATCH($C11, 'Historical BMP Records'!$C:$C, 0)), 1, 0), IF(H11&lt;&gt;INDEX('Planned and Progress BMPs'!H:H, MATCH($C11, 'Planned and Progress BMPs'!$C:$C, 0)), 1, 0)), "")</f>
        <v/>
      </c>
      <c r="BZ11" s="86" t="str">
        <f>IFERROR(IF($F11="Historical", IF(I11&lt;&gt;INDEX('Historical BMP Records'!I:I, MATCH($C11, 'Historical BMP Records'!$C:$C, 0)), 1, 0), IF(I11&lt;&gt;INDEX('Planned and Progress BMPs'!I:I, MATCH($C11, 'Planned and Progress BMPs'!$C:$C, 0)), 1, 0)), "")</f>
        <v/>
      </c>
      <c r="CA11" s="86" t="str">
        <f>IFERROR(IF($F11="Historical", IF(J11&lt;&gt;INDEX('Historical BMP Records'!J:J, MATCH($C11, 'Historical BMP Records'!$C:$C, 0)), 1, 0), IF(J11&lt;&gt;INDEX('Planned and Progress BMPs'!J:J, MATCH($C11, 'Planned and Progress BMPs'!$C:$C, 0)), 1, 0)), "")</f>
        <v/>
      </c>
      <c r="CB11" s="86" t="str">
        <f>IFERROR(IF($F11="Historical", IF(K11&lt;&gt;INDEX('Historical BMP Records'!K:K, MATCH($C11, 'Historical BMP Records'!$C:$C, 0)), 1, 0), IF(K11&lt;&gt;INDEX('Planned and Progress BMPs'!K:K, MATCH($C11, 'Planned and Progress BMPs'!$C:$C, 0)), 1, 0)), "")</f>
        <v/>
      </c>
      <c r="CC11" s="86" t="str">
        <f>IFERROR(IF($F11="Historical", IF(L11&lt;&gt;INDEX('Historical BMP Records'!L:L, MATCH($C11, 'Historical BMP Records'!$C:$C, 0)), 1, 0), IF(L11&lt;&gt;INDEX('Planned and Progress BMPs'!L:L, MATCH($C11, 'Planned and Progress BMPs'!$C:$C, 0)), 1, 0)), "")</f>
        <v/>
      </c>
      <c r="CD11" s="86" t="str">
        <f>IFERROR(IF($F11="Historical", IF(M11&lt;&gt;INDEX('Historical BMP Records'!M:M, MATCH($C11, 'Historical BMP Records'!$C:$C, 0)), 1, 0), IF(M11&lt;&gt;INDEX('Planned and Progress BMPs'!M:M, MATCH($C11, 'Planned and Progress BMPs'!$C:$C, 0)), 1, 0)), "")</f>
        <v/>
      </c>
      <c r="CE11" s="86" t="str">
        <f>IFERROR(IF($F11="Historical", IF(N11&lt;&gt;INDEX('Historical BMP Records'!N:N, MATCH($C11, 'Historical BMP Records'!$C:$C, 0)), 1, 0), IF(N11&lt;&gt;INDEX('Planned and Progress BMPs'!N:N, MATCH($C11, 'Planned and Progress BMPs'!$C:$C, 0)), 1, 0)), "")</f>
        <v/>
      </c>
      <c r="CF11" s="86" t="str">
        <f>IFERROR(IF($F11="Historical", IF(O11&lt;&gt;INDEX('Historical BMP Records'!O:O, MATCH($C11, 'Historical BMP Records'!$C:$C, 0)), 1, 0), IF(O11&lt;&gt;INDEX('Planned and Progress BMPs'!O:O, MATCH($C11, 'Planned and Progress BMPs'!$C:$C, 0)), 1, 0)), "")</f>
        <v/>
      </c>
      <c r="CG11" s="86" t="str">
        <f>IFERROR(IF($F11="Historical", IF(P11&lt;&gt;INDEX('Historical BMP Records'!P:P, MATCH($C11, 'Historical BMP Records'!$C:$C, 0)), 1, 0), IF(P11&lt;&gt;INDEX('Planned and Progress BMPs'!P:P, MATCH($C11, 'Planned and Progress BMPs'!$C:$C, 0)), 1, 0)), "")</f>
        <v/>
      </c>
      <c r="CH11" s="86" t="str">
        <f>IFERROR(IF($F11="Historical", IF(Q11&lt;&gt;INDEX('Historical BMP Records'!Q:Q, MATCH($C11, 'Historical BMP Records'!$C:$C, 0)), 1, 0), IF(Q11&lt;&gt;INDEX('Planned and Progress BMPs'!Q:Q, MATCH($C11, 'Planned and Progress BMPs'!$C:$C, 0)), 1, 0)), "")</f>
        <v/>
      </c>
      <c r="CI11" s="86" t="str">
        <f>IFERROR(IF($F11="Historical", IF(R11&lt;&gt;INDEX('Historical BMP Records'!R:R, MATCH($C11, 'Historical BMP Records'!$C:$C, 0)), 1, 0), IF(R11&lt;&gt;INDEX('Planned and Progress BMPs'!R:R, MATCH($C11, 'Planned and Progress BMPs'!$C:$C, 0)), 1, 0)), "")</f>
        <v/>
      </c>
      <c r="CJ11" s="86" t="str">
        <f>IFERROR(IF($F11="Historical", IF(S11&lt;&gt;INDEX('Historical BMP Records'!S:S, MATCH($C11, 'Historical BMP Records'!$C:$C, 0)), 1, 0), IF(S11&lt;&gt;INDEX('Planned and Progress BMPs'!S:S, MATCH($C11, 'Planned and Progress BMPs'!$C:$C, 0)), 1, 0)), "")</f>
        <v/>
      </c>
      <c r="CK11" s="86" t="str">
        <f>IFERROR(IF($F11="Historical", IF(T11&lt;&gt;INDEX('Historical BMP Records'!T:T, MATCH($C11, 'Historical BMP Records'!$C:$C, 0)), 1, 0), IF(T11&lt;&gt;INDEX('Planned and Progress BMPs'!T:T, MATCH($C11, 'Planned and Progress BMPs'!$C:$C, 0)), 1, 0)), "")</f>
        <v/>
      </c>
      <c r="CL11" s="86" t="str">
        <f>IFERROR(IF($F11="Historical", IF(U11&lt;&gt;INDEX('Historical BMP Records'!U:U, MATCH($C11, 'Historical BMP Records'!$C:$C, 0)), 1, 0), IF(U11&lt;&gt;INDEX('Planned and Progress BMPs'!U:U, MATCH($C11, 'Planned and Progress BMPs'!$C:$C, 0)), 1, 0)), "")</f>
        <v/>
      </c>
      <c r="CM11" s="86" t="str">
        <f>IFERROR(IF($F11="Historical", IF(V11&lt;&gt;INDEX('Historical BMP Records'!V:V, MATCH($C11, 'Historical BMP Records'!$C:$C, 0)), 1, 0), IF(V11&lt;&gt;INDEX('Planned and Progress BMPs'!V:V, MATCH($C11, 'Planned and Progress BMPs'!$C:$C, 0)), 1, 0)), "")</f>
        <v/>
      </c>
      <c r="CN11" s="86" t="str">
        <f>IFERROR(IF($F11="Historical", IF(W11&lt;&gt;INDEX('Historical BMP Records'!W:W, MATCH($C11, 'Historical BMP Records'!$C:$C, 0)), 1, 0), IF(W11&lt;&gt;INDEX('Planned and Progress BMPs'!W:W, MATCH($C11, 'Planned and Progress BMPs'!$C:$C, 0)), 1, 0)), "")</f>
        <v/>
      </c>
      <c r="CO11" s="86" t="str">
        <f>IFERROR(IF($F11="Historical", IF(X11&lt;&gt;INDEX('Historical BMP Records'!X:X, MATCH($C11, 'Historical BMP Records'!$C:$C, 0)), 1, 0), IF(X11&lt;&gt;INDEX('Planned and Progress BMPs'!X:X, MATCH($C11, 'Planned and Progress BMPs'!$C:$C, 0)), 1, 0)), "")</f>
        <v/>
      </c>
      <c r="CP11" s="86" t="str">
        <f>IFERROR(IF($F11="Historical", IF(Y11&lt;&gt;INDEX('Historical BMP Records'!Y:Y, MATCH($C11, 'Historical BMP Records'!$C:$C, 0)), 1, 0), IF(Y11&lt;&gt;INDEX('Planned and Progress BMPs'!Y:Y, MATCH($C11, 'Planned and Progress BMPs'!$C:$C, 0)), 1, 0)), "")</f>
        <v/>
      </c>
      <c r="CQ11" s="86" t="str">
        <f>IFERROR(IF($F11="Historical", IF(Z11&lt;&gt;INDEX('Historical BMP Records'!Z:Z, MATCH($C11, 'Historical BMP Records'!$C:$C, 0)), 1, 0), IF(Z11&lt;&gt;INDEX('Planned and Progress BMPs'!Z:Z, MATCH($C11, 'Planned and Progress BMPs'!$C:$C, 0)), 1, 0)), "")</f>
        <v/>
      </c>
      <c r="CR11" s="86" t="str">
        <f>IFERROR(IF($F11="Historical", IF(AA11&lt;&gt;INDEX('Historical BMP Records'!AA:AA, MATCH($C11, 'Historical BMP Records'!$C:$C, 0)), 1, 0), IF(AA11&lt;&gt;INDEX('Planned and Progress BMPs'!AA:AA, MATCH($C11, 'Planned and Progress BMPs'!$C:$C, 0)), 1, 0)), "")</f>
        <v/>
      </c>
      <c r="CS11" s="86" t="str">
        <f>IFERROR(IF($F11="Historical", IF(AB11&lt;&gt;INDEX('Historical BMP Records'!AB:AB, MATCH($C11, 'Historical BMP Records'!$C:$C, 0)), 1, 0), IF(AB11&lt;&gt;INDEX('Planned and Progress BMPs'!AB:AB, MATCH($C11, 'Planned and Progress BMPs'!$C:$C, 0)), 1, 0)), "")</f>
        <v/>
      </c>
      <c r="CT11" s="86" t="str">
        <f>IFERROR(IF($F11="Historical", IF(AC11&lt;&gt;INDEX('Historical BMP Records'!AC:AC, MATCH($C11, 'Historical BMP Records'!$C:$C, 0)), 1, 0), IF(AC11&lt;&gt;INDEX('Planned and Progress BMPs'!AC:AC, MATCH($C11, 'Planned and Progress BMPs'!$C:$C, 0)), 1, 0)), "")</f>
        <v/>
      </c>
      <c r="CU11" s="86" t="str">
        <f>IFERROR(IF($F11="Historical", IF(AD11&lt;&gt;INDEX('Historical BMP Records'!AD:AD, MATCH($C11, 'Historical BMP Records'!$C:$C, 0)), 1, 0), IF(AD11&lt;&gt;INDEX('Planned and Progress BMPs'!AD:AD, MATCH($C11, 'Planned and Progress BMPs'!$C:$C, 0)), 1, 0)), "")</f>
        <v/>
      </c>
      <c r="CV11" s="86" t="str">
        <f>IFERROR(IF($F11="Historical", IF(AE11&lt;&gt;INDEX('Historical BMP Records'!AE:AE, MATCH($C11, 'Historical BMP Records'!$C:$C, 0)), 1, 0), IF(AE11&lt;&gt;INDEX('Planned and Progress BMPs'!AE:AE, MATCH($C11, 'Planned and Progress BMPs'!$C:$C, 0)), 1, 0)), "")</f>
        <v/>
      </c>
      <c r="CW11" s="86" t="str">
        <f>IFERROR(IF($F11="Historical", IF(AF11&lt;&gt;INDEX('Historical BMP Records'!AF:AF, MATCH($C11, 'Historical BMP Records'!$C:$C, 0)), 1, 0), IF(AF11&lt;&gt;INDEX('Planned and Progress BMPs'!AF:AF, MATCH($C11, 'Planned and Progress BMPs'!$C:$C, 0)), 1, 0)), "")</f>
        <v/>
      </c>
      <c r="CX11" s="86" t="str">
        <f>IFERROR(IF($F11="Historical", IF(AG11&lt;&gt;INDEX('Historical BMP Records'!AG:AG, MATCH($C11, 'Historical BMP Records'!$C:$C, 0)), 1, 0), IF(AG11&lt;&gt;INDEX('Planned and Progress BMPs'!AG:AG, MATCH($C11, 'Planned and Progress BMPs'!$C:$C, 0)), 1, 0)), "")</f>
        <v/>
      </c>
      <c r="CY11" s="86" t="str">
        <f>IFERROR(IF($F11="Historical", IF(AH11&lt;&gt;INDEX('Historical BMP Records'!AH:AH, MATCH($C11, 'Historical BMP Records'!$C:$C, 0)), 1, 0), IF(AH11&lt;&gt;INDEX('Planned and Progress BMPs'!AH:AH, MATCH($C11, 'Planned and Progress BMPs'!$C:$C, 0)), 1, 0)), "")</f>
        <v/>
      </c>
      <c r="CZ11" s="86" t="str">
        <f>IFERROR(IF($F11="Historical", IF(AI11&lt;&gt;INDEX('Historical BMP Records'!AI:AI, MATCH($C11, 'Historical BMP Records'!$C:$C, 0)), 1, 0), IF(AI11&lt;&gt;INDEX('Planned and Progress BMPs'!AI:AI, MATCH($C11, 'Planned and Progress BMPs'!$C:$C, 0)), 1, 0)), "")</f>
        <v/>
      </c>
      <c r="DA11" s="86" t="str">
        <f>IFERROR(IF($F11="Historical", IF(AJ11&lt;&gt;INDEX('Historical BMP Records'!AJ:AJ, MATCH($C11, 'Historical BMP Records'!$C:$C, 0)), 1, 0), IF(AJ11&lt;&gt;INDEX('Planned and Progress BMPs'!AJ:AJ, MATCH($C11, 'Planned and Progress BMPs'!$C:$C, 0)), 1, 0)), "")</f>
        <v/>
      </c>
      <c r="DB11" s="86" t="str">
        <f>IFERROR(IF($F11="Historical", IF(AK11&lt;&gt;INDEX('Historical BMP Records'!AK:AK, MATCH($C11, 'Historical BMP Records'!$C:$C, 0)), 1, 0), IF(AK11&lt;&gt;INDEX('Planned and Progress BMPs'!AK:AK, MATCH($C11, 'Planned and Progress BMPs'!$C:$C, 0)), 1, 0)), "")</f>
        <v/>
      </c>
      <c r="DC11" s="86" t="str">
        <f>IFERROR(IF($F11="Historical", IF(AL11&lt;&gt;INDEX('Historical BMP Records'!AL:AL, MATCH($C11, 'Historical BMP Records'!$C:$C, 0)), 1, 0), IF(AL11&lt;&gt;INDEX('Planned and Progress BMPs'!AL:AL, MATCH($C11, 'Planned and Progress BMPs'!$C:$C, 0)), 1, 0)), "")</f>
        <v/>
      </c>
      <c r="DD11" s="86" t="str">
        <f>IFERROR(IF($F11="Historical", IF(AM11&lt;&gt;INDEX('Historical BMP Records'!AM:AM, MATCH($C11, 'Historical BMP Records'!$C:$C, 0)), 1, 0), IF(AM11&lt;&gt;INDEX('Planned and Progress BMPs'!AM:AM, MATCH($C11, 'Planned and Progress BMPs'!$C:$C, 0)), 1, 0)), "")</f>
        <v/>
      </c>
      <c r="DE11" s="86" t="str">
        <f>IFERROR(IF($F11="Historical", IF(AN11&lt;&gt;INDEX('Historical BMP Records'!AN:AN, MATCH($C11, 'Historical BMP Records'!$C:$C, 0)), 1, 0), IF(AN11&lt;&gt;INDEX('Planned and Progress BMPs'!AN:AN, MATCH($C11, 'Planned and Progress BMPs'!$C:$C, 0)), 1, 0)), "")</f>
        <v/>
      </c>
      <c r="DF11" s="86" t="str">
        <f>IFERROR(IF($F11="Historical", IF(AO11&lt;&gt;INDEX('Historical BMP Records'!AO:AO, MATCH($C11, 'Historical BMP Records'!$C:$C, 0)), 1, 0), IF(AO11&lt;&gt;INDEX('Planned and Progress BMPs'!AO:AO, MATCH($C11, 'Planned and Progress BMPs'!$C:$C, 0)), 1, 0)), "")</f>
        <v/>
      </c>
      <c r="DG11" s="86" t="str">
        <f>IFERROR(IF($F11="Historical", IF(AP11&lt;&gt;INDEX('Historical BMP Records'!AP:AP, MATCH($C11, 'Historical BMP Records'!$C:$C, 0)), 1, 0), IF(AP11&lt;&gt;INDEX('Planned and Progress BMPs'!AP:AP, MATCH($C11, 'Planned and Progress BMPs'!$C:$C, 0)), 1, 0)), "")</f>
        <v/>
      </c>
      <c r="DH11" s="86" t="str">
        <f>IFERROR(IF($F11="Historical", IF(AQ11&lt;&gt;INDEX('Historical BMP Records'!AQ:AQ, MATCH($C11, 'Historical BMP Records'!$C:$C, 0)), 1, 0), IF(AQ11&lt;&gt;INDEX('Planned and Progress BMPs'!AQ:AQ, MATCH($C11, 'Planned and Progress BMPs'!$C:$C, 0)), 1, 0)), "")</f>
        <v/>
      </c>
      <c r="DI11" s="86" t="str">
        <f>IFERROR(IF($F11="Historical", IF(AR11&lt;&gt;INDEX('Historical BMP Records'!AR:AR, MATCH($C11, 'Historical BMP Records'!$C:$C, 0)), 1, 0), IF(AR11&lt;&gt;INDEX('Planned and Progress BMPs'!AR:AR, MATCH($C11, 'Planned and Progress BMPs'!$C:$C, 0)), 1, 0)), "")</f>
        <v/>
      </c>
      <c r="DJ11" s="86" t="str">
        <f>IFERROR(IF($F11="Historical", IF(AS11&lt;&gt;INDEX('Historical BMP Records'!AS:AS, MATCH($C11, 'Historical BMP Records'!$C:$C, 0)), 1, 0), IF(AS11&lt;&gt;INDEX('Planned and Progress BMPs'!AS:AS, MATCH($C11, 'Planned and Progress BMPs'!$C:$C, 0)), 1, 0)), "")</f>
        <v/>
      </c>
      <c r="DK11" s="86" t="str">
        <f>IFERROR(IF($F11="Historical", IF(AT11&lt;&gt;INDEX('Historical BMP Records'!AT:AT, MATCH($C11, 'Historical BMP Records'!$C:$C, 0)), 1, 0), IF(AT11&lt;&gt;INDEX('Planned and Progress BMPs'!AT:AT, MATCH($C11, 'Planned and Progress BMPs'!$C:$C, 0)), 1, 0)), "")</f>
        <v/>
      </c>
      <c r="DL11" s="86" t="str">
        <f>IFERROR(IF($F11="Historical", IF(AU11&lt;&gt;INDEX('Historical BMP Records'!AU:AU, MATCH($C11, 'Historical BMP Records'!$C:$C, 0)), 1, 0), IF(AU11&lt;&gt;INDEX('Planned and Progress BMPs'!AU:AU, MATCH($C11, 'Planned and Progress BMPs'!$C:$C, 0)), 1, 0)), "")</f>
        <v/>
      </c>
      <c r="DM11" s="86" t="str">
        <f>IFERROR(IF($F11="Historical", IF(AV11&lt;&gt;INDEX('Historical BMP Records'!AV:AV, MATCH($C11, 'Historical BMP Records'!$C:$C, 0)), 1, 0), IF(AV11&lt;&gt;INDEX('Planned and Progress BMPs'!AV:AV, MATCH($C11, 'Planned and Progress BMPs'!$C:$C, 0)), 1, 0)), "")</f>
        <v/>
      </c>
      <c r="DN11" s="86" t="str">
        <f>IFERROR(IF($F11="Historical", IF(AW11&lt;&gt;INDEX('Historical BMP Records'!AW:AW, MATCH($C11, 'Historical BMP Records'!$C:$C, 0)), 1, 0), IF(AW11&lt;&gt;INDEX('Planned and Progress BMPs'!AW:AW, MATCH($C11, 'Planned and Progress BMPs'!$C:$C, 0)), 1, 0)), "")</f>
        <v/>
      </c>
      <c r="DO11" s="86" t="str">
        <f>IFERROR(IF($F11="Historical", IF(AX11&lt;&gt;INDEX('Historical BMP Records'!AX:AX, MATCH($C11, 'Historical BMP Records'!$C:$C, 0)), 1, 0), IF(AX11&lt;&gt;INDEX('Planned and Progress BMPs'!AX:AX, MATCH($C11, 'Planned and Progress BMPs'!$C:$C, 0)), 1, 0)), "")</f>
        <v/>
      </c>
      <c r="DP11" s="86" t="str">
        <f>IFERROR(IF($F11="Historical", IF(AY11&lt;&gt;INDEX('Historical BMP Records'!AY:AY, MATCH($C11, 'Historical BMP Records'!$C:$C, 0)), 1, 0), IF(AY11&lt;&gt;INDEX('Planned and Progress BMPs'!AY:AY, MATCH($C11, 'Planned and Progress BMPs'!$C:$C, 0)), 1, 0)), "")</f>
        <v/>
      </c>
      <c r="DQ11" s="86" t="str">
        <f>IFERROR(IF($F11="Historical", IF(AZ11&lt;&gt;INDEX('Historical BMP Records'!AZ:AZ, MATCH($C11, 'Historical BMP Records'!$C:$C, 0)), 1, 0), IF(AZ11&lt;&gt;INDEX('Planned and Progress BMPs'!AZ:AZ, MATCH($C11, 'Planned and Progress BMPs'!$C:$C, 0)), 1, 0)), "")</f>
        <v/>
      </c>
      <c r="DR11" s="86" t="str">
        <f>IFERROR(IF($F11="Historical", IF(BA11&lt;&gt;INDEX('Historical BMP Records'!BA:BA, MATCH($C11, 'Historical BMP Records'!$C:$C, 0)), 1, 0), IF(BA11&lt;&gt;INDEX('Planned and Progress BMPs'!BA:BA, MATCH($C11, 'Planned and Progress BMPs'!$C:$C, 0)), 1, 0)), "")</f>
        <v/>
      </c>
      <c r="DS11" s="86" t="str">
        <f>IFERROR(IF($F11="Historical", IF(BB11&lt;&gt;INDEX('Historical BMP Records'!BB:BB, MATCH($C11, 'Historical BMP Records'!$C:$C, 0)), 1, 0), IF(BB11&lt;&gt;INDEX('Planned and Progress BMPs'!BB:BB, MATCH($C11, 'Planned and Progress BMPs'!$C:$C, 0)), 1, 0)), "")</f>
        <v/>
      </c>
      <c r="DT11" s="86" t="str">
        <f>IFERROR(IF($F11="Historical", IF(BC11&lt;&gt;INDEX('Historical BMP Records'!BC:BC, MATCH($C11, 'Historical BMP Records'!$C:$C, 0)), 1, 0), IF(BC11&lt;&gt;INDEX('Planned and Progress BMPs'!BC:BC, MATCH($C11, 'Planned and Progress BMPs'!$C:$C, 0)), 1, 0)), "")</f>
        <v/>
      </c>
      <c r="DU11" s="86" t="str">
        <f>IFERROR(IF($F11="Historical", IF(BD11&lt;&gt;INDEX('Historical BMP Records'!BD:BD, MATCH($C11, 'Historical BMP Records'!$C:$C, 0)), 1, 0), IF(BD11&lt;&gt;INDEX('Planned and Progress BMPs'!BD:BD, MATCH($C11, 'Planned and Progress BMPs'!$C:$C, 0)), 1, 0)), "")</f>
        <v/>
      </c>
      <c r="DV11" s="86" t="str">
        <f>IFERROR(IF($F11="Historical", IF(BE11&lt;&gt;INDEX('Historical BMP Records'!BE:BE, MATCH($C11, 'Historical BMP Records'!$C:$C, 0)), 1, 0), IF(BE11&lt;&gt;INDEX('Planned and Progress BMPs'!BE:BE, MATCH($C11, 'Planned and Progress BMPs'!$C:$C, 0)), 1, 0)), "")</f>
        <v/>
      </c>
      <c r="DW11" s="86" t="str">
        <f>IFERROR(IF($F11="Historical", IF(BF11&lt;&gt;INDEX('Historical BMP Records'!BF:BF, MATCH($C11, 'Historical BMP Records'!$C:$C, 0)), 1, 0), IF(BF11&lt;&gt;INDEX('Planned and Progress BMPs'!BF:BF, MATCH($C11, 'Planned and Progress BMPs'!$C:$C, 0)), 1, 0)), "")</f>
        <v/>
      </c>
      <c r="DX11" s="86" t="str">
        <f>IFERROR(IF($F11="Historical", IF(BG11&lt;&gt;INDEX('Historical BMP Records'!BG:BG, MATCH($C11, 'Historical BMP Records'!$C:$C, 0)), 1, 0), IF(BG11&lt;&gt;INDEX('Planned and Progress BMPs'!BG:BG, MATCH($C11, 'Planned and Progress BMPs'!$C:$C, 0)), 1, 0)), "")</f>
        <v/>
      </c>
      <c r="DY11" s="86" t="str">
        <f>IFERROR(IF($F11="Historical", IF(BH11&lt;&gt;INDEX('Historical BMP Records'!BH:BH, MATCH($C11, 'Historical BMP Records'!$C:$C, 0)), 1, 0), IF(BH11&lt;&gt;INDEX('Planned and Progress BMPs'!BH:BH, MATCH($C11, 'Planned and Progress BMPs'!$C:$C, 0)), 1, 0)), "")</f>
        <v/>
      </c>
      <c r="DZ11" s="86" t="str">
        <f>IFERROR(IF($F11="Historical", IF(BI11&lt;&gt;INDEX('Historical BMP Records'!BI:BI, MATCH($C11, 'Historical BMP Records'!$C:$C, 0)), 1, 0), IF(BI11&lt;&gt;INDEX('Planned and Progress BMPs'!BI:BI, MATCH($C11, 'Planned and Progress BMPs'!$C:$C, 0)), 1, 0)), "")</f>
        <v/>
      </c>
      <c r="EA11" s="86" t="str">
        <f>IFERROR(IF($F11="Historical", IF(BJ11&lt;&gt;INDEX('Historical BMP Records'!BJ:BJ, MATCH($C11, 'Historical BMP Records'!$C:$C, 0)), 1, 0), IF(BJ11&lt;&gt;INDEX('Planned and Progress BMPs'!BJ:BJ, MATCH($C11, 'Planned and Progress BMPs'!$C:$C, 0)), 1, 0)), "")</f>
        <v/>
      </c>
      <c r="EB11" s="86" t="str">
        <f>IFERROR(IF($F11="Historical", IF(BK11&lt;&gt;INDEX('Historical BMP Records'!BK:BK, MATCH($C11, 'Historical BMP Records'!$C:$C, 0)), 1, 0), IF(BK11&lt;&gt;INDEX('Planned and Progress BMPs'!BK:BK, MATCH($C11, 'Planned and Progress BMPs'!$C:$C, 0)), 1, 0)), "")</f>
        <v/>
      </c>
      <c r="EC11" s="86" t="str">
        <f>IFERROR(IF($F11="Historical", IF(BL11&lt;&gt;INDEX('Historical BMP Records'!BL:BL, MATCH($C11, 'Historical BMP Records'!$C:$C, 0)), 1, 0), IF(BL11&lt;&gt;INDEX('Planned and Progress BMPs'!BL:BL, MATCH($C11, 'Planned and Progress BMPs'!$C:$C, 0)), 1, 0)), "")</f>
        <v/>
      </c>
      <c r="ED11" s="86" t="str">
        <f>IFERROR(IF($F11="Historical", IF(BM11&lt;&gt;INDEX('Historical BMP Records'!BM:BM, MATCH($C11, 'Historical BMP Records'!$C:$C, 0)), 1, 0), IF(BM11&lt;&gt;INDEX('Planned and Progress BMPs'!BM:BM, MATCH($C11, 'Planned and Progress BMPs'!$C:$C, 0)), 1, 0)), "")</f>
        <v/>
      </c>
      <c r="EE11" s="86" t="str">
        <f>IFERROR(IF($F11="Historical", IF(BN11&lt;&gt;INDEX('Historical BMP Records'!BN:BN, MATCH($C11, 'Historical BMP Records'!$C:$C, 0)), 1, 0), IF(BN11&lt;&gt;INDEX('Planned and Progress BMPs'!BN:BN, MATCH($C11, 'Planned and Progress BMPs'!$C:$C, 0)), 1, 0)), "")</f>
        <v/>
      </c>
      <c r="EF11" s="86" t="str">
        <f>IFERROR(IF($F11="Historical", IF(BO11&lt;&gt;INDEX('Historical BMP Records'!BO:BO, MATCH($C11, 'Historical BMP Records'!$C:$C, 0)), 1, 0), IF(BO11&lt;&gt;INDEX('Planned and Progress BMPs'!BO:BO, MATCH($C11, 'Planned and Progress BMPs'!$C:$C, 0)), 1, 0)), "")</f>
        <v/>
      </c>
      <c r="EG11" s="86" t="str">
        <f>IFERROR(IF($F11="Historical", IF(BP11&lt;&gt;INDEX('Historical BMP Records'!BP:BP, MATCH($C11, 'Historical BMP Records'!$C:$C, 0)), 1, 0), IF(BP11&lt;&gt;INDEX('Planned and Progress BMPs'!BP:BP, MATCH($C11, 'Planned and Progress BMPs'!$C:$C, 0)), 1, 0)), "")</f>
        <v/>
      </c>
      <c r="EH11" s="86">
        <f>SUM(DC_SW152[[#This Row],[FY17 Status Change]:[GIS ID Change]])</f>
        <v>0</v>
      </c>
    </row>
    <row r="12" spans="1:138" s="17" customFormat="1" x14ac:dyDescent="0.25">
      <c r="A12" s="5" t="s">
        <v>388</v>
      </c>
      <c r="B12" s="5" t="s">
        <v>389</v>
      </c>
      <c r="C12" s="15" t="s">
        <v>554</v>
      </c>
      <c r="D12" s="15" t="s">
        <v>438</v>
      </c>
      <c r="E12" s="15" t="s">
        <v>331</v>
      </c>
      <c r="F12" s="33" t="s">
        <v>49</v>
      </c>
      <c r="G12" s="42"/>
      <c r="H12" s="37">
        <v>30000</v>
      </c>
      <c r="I12" s="22">
        <f>INDEX(Table3[Site ID], MATCH(DC_SW152[[#This Row],[Facility Name]], Table3[Site Name], 0))</f>
        <v>3</v>
      </c>
      <c r="J12" s="22" t="s">
        <v>4</v>
      </c>
      <c r="K12" s="22" t="str">
        <f>INDEX(Table3[Site Address], MATCH(DC_SW152[[#This Row],[Facility Name]], Table3[Site Name], 0))</f>
        <v>103 3rd Avenue SW</v>
      </c>
      <c r="L12" s="22" t="str">
        <f>INDEX(Table3[Site X Coordinate], MATCH(DC_SW152[[#This Row],[Facility Name]], Table3[Site Name], 0))</f>
        <v>398497.88</v>
      </c>
      <c r="M12" s="22" t="str">
        <f>INDEX(Table3[Site Y Coordinate], MATCH(DC_SW152[[#This Row],[Facility Name]], Table3[Site Name], 0))</f>
        <v>133706.77</v>
      </c>
      <c r="N12" s="22" t="str">
        <f>INDEX(Table3[Owner/Manager], MATCH(DC_SW152[[#This Row],[Facility Name]], Table3[Site Name], 0))</f>
        <v>Department of Defense</v>
      </c>
      <c r="O12" s="22" t="s">
        <v>309</v>
      </c>
      <c r="P12" s="22" t="s">
        <v>217</v>
      </c>
      <c r="Q12" s="22" t="s">
        <v>310</v>
      </c>
      <c r="R12" s="22" t="s">
        <v>311</v>
      </c>
      <c r="S12" s="22">
        <v>22211</v>
      </c>
      <c r="T12" s="29">
        <v>7036968055</v>
      </c>
      <c r="U12" s="22" t="s">
        <v>312</v>
      </c>
      <c r="V12" s="76">
        <v>8</v>
      </c>
      <c r="W12" s="33">
        <v>38718</v>
      </c>
      <c r="X12" s="22" t="s">
        <v>331</v>
      </c>
      <c r="Y12" s="83" t="s">
        <v>330</v>
      </c>
      <c r="Z12" s="83" t="s">
        <v>763</v>
      </c>
      <c r="AA12" s="83" t="s">
        <v>764</v>
      </c>
      <c r="AB12" s="83" t="s">
        <v>768</v>
      </c>
      <c r="AC12" s="22" t="s">
        <v>95</v>
      </c>
      <c r="AD12" s="22" t="s">
        <v>33</v>
      </c>
      <c r="AE12" s="22">
        <v>398559.58268599899</v>
      </c>
      <c r="AF12" s="22">
        <v>133233.95265799901</v>
      </c>
      <c r="AG12" s="22">
        <v>38.8669258989</v>
      </c>
      <c r="AH12" s="22">
        <v>-77.016597713199999</v>
      </c>
      <c r="AI12" s="22" t="s">
        <v>315</v>
      </c>
      <c r="AJ12" s="22" t="s">
        <v>84</v>
      </c>
      <c r="AK12" s="22"/>
      <c r="AL12" s="17" t="s">
        <v>11</v>
      </c>
      <c r="AM12" s="22" t="s">
        <v>12</v>
      </c>
      <c r="AN12" s="22" t="s">
        <v>13</v>
      </c>
      <c r="AO12" s="64"/>
      <c r="AP12" s="64"/>
      <c r="AQ12" s="64"/>
      <c r="AR12" s="64">
        <f>IF(ISBLANK(DC_SW152[[#This Row],[Urban Acres]]), "", DC_SW152[[#This Row],[Urban Acres]]-DC_SW152[[#This Row],[Impervious Acres]]-DC_SW152[[#This Row],[Natural Acres]])</f>
        <v>0</v>
      </c>
      <c r="AS12" s="64">
        <v>1.45</v>
      </c>
      <c r="AT12" s="64">
        <v>1.45</v>
      </c>
      <c r="AU12" s="64" t="str">
        <f>IF(ISBLANK(DC_SW152[[#This Row],[Natural Acres]]), "", DC_SW152[[#This Row],[Natural Acres]]*43560)</f>
        <v/>
      </c>
      <c r="AV12" s="64">
        <f>IFERROR(IF(ISBLANK(DC_SW152[[#This Row],[Compacted Acres]]), "", DC_SW152[[#This Row],[Compacted Acres]]*43560),"")</f>
        <v>0</v>
      </c>
      <c r="AW12" s="64">
        <f>IF(ISBLANK(DC_SW152[[#This Row],[Impervious Acres]]), "", DC_SW152[[#This Row],[Impervious Acres]]*43560)</f>
        <v>63162</v>
      </c>
      <c r="AX12" s="64">
        <f>IF(ISBLANK(DC_SW152[[#This Row],[Urban Acres]]), "", DC_SW152[[#This Row],[Urban Acres]]*43560)</f>
        <v>63162</v>
      </c>
      <c r="AY12" s="67">
        <v>0.5</v>
      </c>
      <c r="AZ12" s="33">
        <v>42170</v>
      </c>
      <c r="BA12" s="19">
        <v>2015</v>
      </c>
      <c r="BB12" s="19"/>
      <c r="BC12" s="19"/>
      <c r="BD12" s="19"/>
      <c r="BE12" s="19" t="s">
        <v>789</v>
      </c>
      <c r="BF12" s="19"/>
      <c r="BG12" s="19"/>
      <c r="BH12" s="18" t="s">
        <v>9</v>
      </c>
      <c r="BI12" s="18">
        <v>40751</v>
      </c>
      <c r="BJ12" s="18"/>
      <c r="BK12" s="22" t="s">
        <v>8</v>
      </c>
      <c r="BL12" s="18"/>
      <c r="BM12" s="72"/>
      <c r="BN12" s="22"/>
      <c r="BO12" s="17" t="s">
        <v>8</v>
      </c>
      <c r="BQ12" s="15"/>
      <c r="BR12" s="86" t="str">
        <f>IFERROR(IF($F12="Historical", IF(A12&lt;&gt;INDEX('Historical BMP Records'!A:A, MATCH($C12, 'Historical BMP Records'!$C:$C, 0)), 1, 0), IF(A12&lt;&gt;INDEX('Planned and Progress BMPs'!A:A, MATCH($C12, 'Planned and Progress BMPs'!$C:$C, 0)), 1, 0)), "")</f>
        <v/>
      </c>
      <c r="BS12" s="86" t="str">
        <f>IFERROR(IF($F12="Historical", IF(B12&lt;&gt;INDEX('Historical BMP Records'!B:B, MATCH($C12, 'Historical BMP Records'!$C:$C, 0)), 1, 0), IF(B12&lt;&gt;INDEX('Planned and Progress BMPs'!B:B, MATCH($C12, 'Planned and Progress BMPs'!$C:$C, 0)), 1, 0)), "")</f>
        <v/>
      </c>
      <c r="BT12" s="86" t="str">
        <f>IFERROR(IF($F12="Historical", IF(C12&lt;&gt;INDEX('Historical BMP Records'!C:C, MATCH($C12, 'Historical BMP Records'!$C:$C, 0)), 1, 0), IF(C12&lt;&gt;INDEX('Planned and Progress BMPs'!C:C, MATCH($C12, 'Planned and Progress BMPs'!$C:$C, 0)), 1, 0)), "")</f>
        <v/>
      </c>
      <c r="BU12" s="86" t="str">
        <f>IFERROR(IF($F12="Historical", IF(D12&lt;&gt;INDEX('Historical BMP Records'!D:D, MATCH($C12, 'Historical BMP Records'!$C:$C, 0)), 1, 0), IF(D12&lt;&gt;INDEX('Planned and Progress BMPs'!D:D, MATCH($C12, 'Planned and Progress BMPs'!$C:$C, 0)), 1, 0)), "")</f>
        <v/>
      </c>
      <c r="BV12" s="86" t="str">
        <f>IFERROR(IF($F12="Historical", IF(E12&lt;&gt;INDEX('Historical BMP Records'!E:E, MATCH($C12, 'Historical BMP Records'!$C:$C, 0)), 1, 0), IF(E12&lt;&gt;INDEX('Planned and Progress BMPs'!E:E, MATCH($C12, 'Planned and Progress BMPs'!$C:$C, 0)), 1, 0)), "")</f>
        <v/>
      </c>
      <c r="BW12" s="86" t="str">
        <f>IFERROR(IF($F12="Historical", IF(F12&lt;&gt;INDEX('Historical BMP Records'!F:F, MATCH($C12, 'Historical BMP Records'!$C:$C, 0)), 1, 0), IF(F12&lt;&gt;INDEX('Planned and Progress BMPs'!F:F, MATCH($C12, 'Planned and Progress BMPs'!$C:$C, 0)), 1, 0)), "")</f>
        <v/>
      </c>
      <c r="BX12" s="86" t="str">
        <f>IFERROR(IF($F12="Historical", IF(G12&lt;&gt;INDEX('Historical BMP Records'!G:G, MATCH($C12, 'Historical BMP Records'!$C:$C, 0)), 1, 0), IF(G12&lt;&gt;INDEX('Planned and Progress BMPs'!G:G, MATCH($C12, 'Planned and Progress BMPs'!$C:$C, 0)), 1, 0)), "")</f>
        <v/>
      </c>
      <c r="BY12" s="86" t="str">
        <f>IFERROR(IF($F12="Historical", IF(H12&lt;&gt;INDEX('Historical BMP Records'!H:H, MATCH($C12, 'Historical BMP Records'!$C:$C, 0)), 1, 0), IF(H12&lt;&gt;INDEX('Planned and Progress BMPs'!H:H, MATCH($C12, 'Planned and Progress BMPs'!$C:$C, 0)), 1, 0)), "")</f>
        <v/>
      </c>
      <c r="BZ12" s="86" t="str">
        <f>IFERROR(IF($F12="Historical", IF(I12&lt;&gt;INDEX('Historical BMP Records'!I:I, MATCH($C12, 'Historical BMP Records'!$C:$C, 0)), 1, 0), IF(I12&lt;&gt;INDEX('Planned and Progress BMPs'!I:I, MATCH($C12, 'Planned and Progress BMPs'!$C:$C, 0)), 1, 0)), "")</f>
        <v/>
      </c>
      <c r="CA12" s="86" t="str">
        <f>IFERROR(IF($F12="Historical", IF(J12&lt;&gt;INDEX('Historical BMP Records'!J:J, MATCH($C12, 'Historical BMP Records'!$C:$C, 0)), 1, 0), IF(J12&lt;&gt;INDEX('Planned and Progress BMPs'!J:J, MATCH($C12, 'Planned and Progress BMPs'!$C:$C, 0)), 1, 0)), "")</f>
        <v/>
      </c>
      <c r="CB12" s="86" t="str">
        <f>IFERROR(IF($F12="Historical", IF(K12&lt;&gt;INDEX('Historical BMP Records'!K:K, MATCH($C12, 'Historical BMP Records'!$C:$C, 0)), 1, 0), IF(K12&lt;&gt;INDEX('Planned and Progress BMPs'!K:K, MATCH($C12, 'Planned and Progress BMPs'!$C:$C, 0)), 1, 0)), "")</f>
        <v/>
      </c>
      <c r="CC12" s="86" t="str">
        <f>IFERROR(IF($F12="Historical", IF(L12&lt;&gt;INDEX('Historical BMP Records'!L:L, MATCH($C12, 'Historical BMP Records'!$C:$C, 0)), 1, 0), IF(L12&lt;&gt;INDEX('Planned and Progress BMPs'!L:L, MATCH($C12, 'Planned and Progress BMPs'!$C:$C, 0)), 1, 0)), "")</f>
        <v/>
      </c>
      <c r="CD12" s="86" t="str">
        <f>IFERROR(IF($F12="Historical", IF(M12&lt;&gt;INDEX('Historical BMP Records'!M:M, MATCH($C12, 'Historical BMP Records'!$C:$C, 0)), 1, 0), IF(M12&lt;&gt;INDEX('Planned and Progress BMPs'!M:M, MATCH($C12, 'Planned and Progress BMPs'!$C:$C, 0)), 1, 0)), "")</f>
        <v/>
      </c>
      <c r="CE12" s="86" t="str">
        <f>IFERROR(IF($F12="Historical", IF(N12&lt;&gt;INDEX('Historical BMP Records'!N:N, MATCH($C12, 'Historical BMP Records'!$C:$C, 0)), 1, 0), IF(N12&lt;&gt;INDEX('Planned and Progress BMPs'!N:N, MATCH($C12, 'Planned and Progress BMPs'!$C:$C, 0)), 1, 0)), "")</f>
        <v/>
      </c>
      <c r="CF12" s="86" t="str">
        <f>IFERROR(IF($F12="Historical", IF(O12&lt;&gt;INDEX('Historical BMP Records'!O:O, MATCH($C12, 'Historical BMP Records'!$C:$C, 0)), 1, 0), IF(O12&lt;&gt;INDEX('Planned and Progress BMPs'!O:O, MATCH($C12, 'Planned and Progress BMPs'!$C:$C, 0)), 1, 0)), "")</f>
        <v/>
      </c>
      <c r="CG12" s="86" t="str">
        <f>IFERROR(IF($F12="Historical", IF(P12&lt;&gt;INDEX('Historical BMP Records'!P:P, MATCH($C12, 'Historical BMP Records'!$C:$C, 0)), 1, 0), IF(P12&lt;&gt;INDEX('Planned and Progress BMPs'!P:P, MATCH($C12, 'Planned and Progress BMPs'!$C:$C, 0)), 1, 0)), "")</f>
        <v/>
      </c>
      <c r="CH12" s="86" t="str">
        <f>IFERROR(IF($F12="Historical", IF(Q12&lt;&gt;INDEX('Historical BMP Records'!Q:Q, MATCH($C12, 'Historical BMP Records'!$C:$C, 0)), 1, 0), IF(Q12&lt;&gt;INDEX('Planned and Progress BMPs'!Q:Q, MATCH($C12, 'Planned and Progress BMPs'!$C:$C, 0)), 1, 0)), "")</f>
        <v/>
      </c>
      <c r="CI12" s="86" t="str">
        <f>IFERROR(IF($F12="Historical", IF(R12&lt;&gt;INDEX('Historical BMP Records'!R:R, MATCH($C12, 'Historical BMP Records'!$C:$C, 0)), 1, 0), IF(R12&lt;&gt;INDEX('Planned and Progress BMPs'!R:R, MATCH($C12, 'Planned and Progress BMPs'!$C:$C, 0)), 1, 0)), "")</f>
        <v/>
      </c>
      <c r="CJ12" s="86" t="str">
        <f>IFERROR(IF($F12="Historical", IF(S12&lt;&gt;INDEX('Historical BMP Records'!S:S, MATCH($C12, 'Historical BMP Records'!$C:$C, 0)), 1, 0), IF(S12&lt;&gt;INDEX('Planned and Progress BMPs'!S:S, MATCH($C12, 'Planned and Progress BMPs'!$C:$C, 0)), 1, 0)), "")</f>
        <v/>
      </c>
      <c r="CK12" s="86" t="str">
        <f>IFERROR(IF($F12="Historical", IF(T12&lt;&gt;INDEX('Historical BMP Records'!T:T, MATCH($C12, 'Historical BMP Records'!$C:$C, 0)), 1, 0), IF(T12&lt;&gt;INDEX('Planned and Progress BMPs'!T:T, MATCH($C12, 'Planned and Progress BMPs'!$C:$C, 0)), 1, 0)), "")</f>
        <v/>
      </c>
      <c r="CL12" s="86" t="str">
        <f>IFERROR(IF($F12="Historical", IF(U12&lt;&gt;INDEX('Historical BMP Records'!U:U, MATCH($C12, 'Historical BMP Records'!$C:$C, 0)), 1, 0), IF(U12&lt;&gt;INDEX('Planned and Progress BMPs'!U:U, MATCH($C12, 'Planned and Progress BMPs'!$C:$C, 0)), 1, 0)), "")</f>
        <v/>
      </c>
      <c r="CM12" s="86" t="str">
        <f>IFERROR(IF($F12="Historical", IF(V12&lt;&gt;INDEX('Historical BMP Records'!V:V, MATCH($C12, 'Historical BMP Records'!$C:$C, 0)), 1, 0), IF(V12&lt;&gt;INDEX('Planned and Progress BMPs'!V:V, MATCH($C12, 'Planned and Progress BMPs'!$C:$C, 0)), 1, 0)), "")</f>
        <v/>
      </c>
      <c r="CN12" s="86" t="str">
        <f>IFERROR(IF($F12="Historical", IF(W12&lt;&gt;INDEX('Historical BMP Records'!W:W, MATCH($C12, 'Historical BMP Records'!$C:$C, 0)), 1, 0), IF(W12&lt;&gt;INDEX('Planned and Progress BMPs'!W:W, MATCH($C12, 'Planned and Progress BMPs'!$C:$C, 0)), 1, 0)), "")</f>
        <v/>
      </c>
      <c r="CO12" s="86" t="str">
        <f>IFERROR(IF($F12="Historical", IF(X12&lt;&gt;INDEX('Historical BMP Records'!X:X, MATCH($C12, 'Historical BMP Records'!$C:$C, 0)), 1, 0), IF(X12&lt;&gt;INDEX('Planned and Progress BMPs'!X:X, MATCH($C12, 'Planned and Progress BMPs'!$C:$C, 0)), 1, 0)), "")</f>
        <v/>
      </c>
      <c r="CP12" s="86" t="str">
        <f>IFERROR(IF($F12="Historical", IF(Y12&lt;&gt;INDEX('Historical BMP Records'!Y:Y, MATCH($C12, 'Historical BMP Records'!$C:$C, 0)), 1, 0), IF(Y12&lt;&gt;INDEX('Planned and Progress BMPs'!Y:Y, MATCH($C12, 'Planned and Progress BMPs'!$C:$C, 0)), 1, 0)), "")</f>
        <v/>
      </c>
      <c r="CQ12" s="86" t="str">
        <f>IFERROR(IF($F12="Historical", IF(Z12&lt;&gt;INDEX('Historical BMP Records'!Z:Z, MATCH($C12, 'Historical BMP Records'!$C:$C, 0)), 1, 0), IF(Z12&lt;&gt;INDEX('Planned and Progress BMPs'!Z:Z, MATCH($C12, 'Planned and Progress BMPs'!$C:$C, 0)), 1, 0)), "")</f>
        <v/>
      </c>
      <c r="CR12" s="86" t="str">
        <f>IFERROR(IF($F12="Historical", IF(AA12&lt;&gt;INDEX('Historical BMP Records'!AA:AA, MATCH($C12, 'Historical BMP Records'!$C:$C, 0)), 1, 0), IF(AA12&lt;&gt;INDEX('Planned and Progress BMPs'!AA:AA, MATCH($C12, 'Planned and Progress BMPs'!$C:$C, 0)), 1, 0)), "")</f>
        <v/>
      </c>
      <c r="CS12" s="86" t="str">
        <f>IFERROR(IF($F12="Historical", IF(AB12&lt;&gt;INDEX('Historical BMP Records'!AB:AB, MATCH($C12, 'Historical BMP Records'!$C:$C, 0)), 1, 0), IF(AB12&lt;&gt;INDEX('Planned and Progress BMPs'!AB:AB, MATCH($C12, 'Planned and Progress BMPs'!$C:$C, 0)), 1, 0)), "")</f>
        <v/>
      </c>
      <c r="CT12" s="86" t="str">
        <f>IFERROR(IF($F12="Historical", IF(AC12&lt;&gt;INDEX('Historical BMP Records'!AC:AC, MATCH($C12, 'Historical BMP Records'!$C:$C, 0)), 1, 0), IF(AC12&lt;&gt;INDEX('Planned and Progress BMPs'!AC:AC, MATCH($C12, 'Planned and Progress BMPs'!$C:$C, 0)), 1, 0)), "")</f>
        <v/>
      </c>
      <c r="CU12" s="86" t="str">
        <f>IFERROR(IF($F12="Historical", IF(AD12&lt;&gt;INDEX('Historical BMP Records'!AD:AD, MATCH($C12, 'Historical BMP Records'!$C:$C, 0)), 1, 0), IF(AD12&lt;&gt;INDEX('Planned and Progress BMPs'!AD:AD, MATCH($C12, 'Planned and Progress BMPs'!$C:$C, 0)), 1, 0)), "")</f>
        <v/>
      </c>
      <c r="CV12" s="86" t="str">
        <f>IFERROR(IF($F12="Historical", IF(AE12&lt;&gt;INDEX('Historical BMP Records'!AE:AE, MATCH($C12, 'Historical BMP Records'!$C:$C, 0)), 1, 0), IF(AE12&lt;&gt;INDEX('Planned and Progress BMPs'!AE:AE, MATCH($C12, 'Planned and Progress BMPs'!$C:$C, 0)), 1, 0)), "")</f>
        <v/>
      </c>
      <c r="CW12" s="86" t="str">
        <f>IFERROR(IF($F12="Historical", IF(AF12&lt;&gt;INDEX('Historical BMP Records'!AF:AF, MATCH($C12, 'Historical BMP Records'!$C:$C, 0)), 1, 0), IF(AF12&lt;&gt;INDEX('Planned and Progress BMPs'!AF:AF, MATCH($C12, 'Planned and Progress BMPs'!$C:$C, 0)), 1, 0)), "")</f>
        <v/>
      </c>
      <c r="CX12" s="86" t="str">
        <f>IFERROR(IF($F12="Historical", IF(AG12&lt;&gt;INDEX('Historical BMP Records'!AG:AG, MATCH($C12, 'Historical BMP Records'!$C:$C, 0)), 1, 0), IF(AG12&lt;&gt;INDEX('Planned and Progress BMPs'!AG:AG, MATCH($C12, 'Planned and Progress BMPs'!$C:$C, 0)), 1, 0)), "")</f>
        <v/>
      </c>
      <c r="CY12" s="86" t="str">
        <f>IFERROR(IF($F12="Historical", IF(AH12&lt;&gt;INDEX('Historical BMP Records'!AH:AH, MATCH($C12, 'Historical BMP Records'!$C:$C, 0)), 1, 0), IF(AH12&lt;&gt;INDEX('Planned and Progress BMPs'!AH:AH, MATCH($C12, 'Planned and Progress BMPs'!$C:$C, 0)), 1, 0)), "")</f>
        <v/>
      </c>
      <c r="CZ12" s="86" t="str">
        <f>IFERROR(IF($F12="Historical", IF(AI12&lt;&gt;INDEX('Historical BMP Records'!AI:AI, MATCH($C12, 'Historical BMP Records'!$C:$C, 0)), 1, 0), IF(AI12&lt;&gt;INDEX('Planned and Progress BMPs'!AI:AI, MATCH($C12, 'Planned and Progress BMPs'!$C:$C, 0)), 1, 0)), "")</f>
        <v/>
      </c>
      <c r="DA12" s="86" t="str">
        <f>IFERROR(IF($F12="Historical", IF(AJ12&lt;&gt;INDEX('Historical BMP Records'!AJ:AJ, MATCH($C12, 'Historical BMP Records'!$C:$C, 0)), 1, 0), IF(AJ12&lt;&gt;INDEX('Planned and Progress BMPs'!AJ:AJ, MATCH($C12, 'Planned and Progress BMPs'!$C:$C, 0)), 1, 0)), "")</f>
        <v/>
      </c>
      <c r="DB12" s="86" t="str">
        <f>IFERROR(IF($F12="Historical", IF(AK12&lt;&gt;INDEX('Historical BMP Records'!AK:AK, MATCH($C12, 'Historical BMP Records'!$C:$C, 0)), 1, 0), IF(AK12&lt;&gt;INDEX('Planned and Progress BMPs'!AK:AK, MATCH($C12, 'Planned and Progress BMPs'!$C:$C, 0)), 1, 0)), "")</f>
        <v/>
      </c>
      <c r="DC12" s="86" t="str">
        <f>IFERROR(IF($F12="Historical", IF(AL12&lt;&gt;INDEX('Historical BMP Records'!AL:AL, MATCH($C12, 'Historical BMP Records'!$C:$C, 0)), 1, 0), IF(AL12&lt;&gt;INDEX('Planned and Progress BMPs'!AL:AL, MATCH($C12, 'Planned and Progress BMPs'!$C:$C, 0)), 1, 0)), "")</f>
        <v/>
      </c>
      <c r="DD12" s="86" t="str">
        <f>IFERROR(IF($F12="Historical", IF(AM12&lt;&gt;INDEX('Historical BMP Records'!AM:AM, MATCH($C12, 'Historical BMP Records'!$C:$C, 0)), 1, 0), IF(AM12&lt;&gt;INDEX('Planned and Progress BMPs'!AM:AM, MATCH($C12, 'Planned and Progress BMPs'!$C:$C, 0)), 1, 0)), "")</f>
        <v/>
      </c>
      <c r="DE12" s="86" t="str">
        <f>IFERROR(IF($F12="Historical", IF(AN12&lt;&gt;INDEX('Historical BMP Records'!AN:AN, MATCH($C12, 'Historical BMP Records'!$C:$C, 0)), 1, 0), IF(AN12&lt;&gt;INDEX('Planned and Progress BMPs'!AN:AN, MATCH($C12, 'Planned and Progress BMPs'!$C:$C, 0)), 1, 0)), "")</f>
        <v/>
      </c>
      <c r="DF12" s="86" t="str">
        <f>IFERROR(IF($F12="Historical", IF(AO12&lt;&gt;INDEX('Historical BMP Records'!AO:AO, MATCH($C12, 'Historical BMP Records'!$C:$C, 0)), 1, 0), IF(AO12&lt;&gt;INDEX('Planned and Progress BMPs'!AO:AO, MATCH($C12, 'Planned and Progress BMPs'!$C:$C, 0)), 1, 0)), "")</f>
        <v/>
      </c>
      <c r="DG12" s="86" t="str">
        <f>IFERROR(IF($F12="Historical", IF(AP12&lt;&gt;INDEX('Historical BMP Records'!AP:AP, MATCH($C12, 'Historical BMP Records'!$C:$C, 0)), 1, 0), IF(AP12&lt;&gt;INDEX('Planned and Progress BMPs'!AP:AP, MATCH($C12, 'Planned and Progress BMPs'!$C:$C, 0)), 1, 0)), "")</f>
        <v/>
      </c>
      <c r="DH12" s="86" t="str">
        <f>IFERROR(IF($F12="Historical", IF(AQ12&lt;&gt;INDEX('Historical BMP Records'!AQ:AQ, MATCH($C12, 'Historical BMP Records'!$C:$C, 0)), 1, 0), IF(AQ12&lt;&gt;INDEX('Planned and Progress BMPs'!AQ:AQ, MATCH($C12, 'Planned and Progress BMPs'!$C:$C, 0)), 1, 0)), "")</f>
        <v/>
      </c>
      <c r="DI12" s="86" t="str">
        <f>IFERROR(IF($F12="Historical", IF(AR12&lt;&gt;INDEX('Historical BMP Records'!AR:AR, MATCH($C12, 'Historical BMP Records'!$C:$C, 0)), 1, 0), IF(AR12&lt;&gt;INDEX('Planned and Progress BMPs'!AR:AR, MATCH($C12, 'Planned and Progress BMPs'!$C:$C, 0)), 1, 0)), "")</f>
        <v/>
      </c>
      <c r="DJ12" s="86" t="str">
        <f>IFERROR(IF($F12="Historical", IF(AS12&lt;&gt;INDEX('Historical BMP Records'!AS:AS, MATCH($C12, 'Historical BMP Records'!$C:$C, 0)), 1, 0), IF(AS12&lt;&gt;INDEX('Planned and Progress BMPs'!AS:AS, MATCH($C12, 'Planned and Progress BMPs'!$C:$C, 0)), 1, 0)), "")</f>
        <v/>
      </c>
      <c r="DK12" s="86" t="str">
        <f>IFERROR(IF($F12="Historical", IF(AT12&lt;&gt;INDEX('Historical BMP Records'!AT:AT, MATCH($C12, 'Historical BMP Records'!$C:$C, 0)), 1, 0), IF(AT12&lt;&gt;INDEX('Planned and Progress BMPs'!AT:AT, MATCH($C12, 'Planned and Progress BMPs'!$C:$C, 0)), 1, 0)), "")</f>
        <v/>
      </c>
      <c r="DL12" s="86" t="str">
        <f>IFERROR(IF($F12="Historical", IF(AU12&lt;&gt;INDEX('Historical BMP Records'!AU:AU, MATCH($C12, 'Historical BMP Records'!$C:$C, 0)), 1, 0), IF(AU12&lt;&gt;INDEX('Planned and Progress BMPs'!AU:AU, MATCH($C12, 'Planned and Progress BMPs'!$C:$C, 0)), 1, 0)), "")</f>
        <v/>
      </c>
      <c r="DM12" s="86" t="str">
        <f>IFERROR(IF($F12="Historical", IF(AV12&lt;&gt;INDEX('Historical BMP Records'!AV:AV, MATCH($C12, 'Historical BMP Records'!$C:$C, 0)), 1, 0), IF(AV12&lt;&gt;INDEX('Planned and Progress BMPs'!AV:AV, MATCH($C12, 'Planned and Progress BMPs'!$C:$C, 0)), 1, 0)), "")</f>
        <v/>
      </c>
      <c r="DN12" s="86" t="str">
        <f>IFERROR(IF($F12="Historical", IF(AW12&lt;&gt;INDEX('Historical BMP Records'!AW:AW, MATCH($C12, 'Historical BMP Records'!$C:$C, 0)), 1, 0), IF(AW12&lt;&gt;INDEX('Planned and Progress BMPs'!AW:AW, MATCH($C12, 'Planned and Progress BMPs'!$C:$C, 0)), 1, 0)), "")</f>
        <v/>
      </c>
      <c r="DO12" s="86" t="str">
        <f>IFERROR(IF($F12="Historical", IF(AX12&lt;&gt;INDEX('Historical BMP Records'!AX:AX, MATCH($C12, 'Historical BMP Records'!$C:$C, 0)), 1, 0), IF(AX12&lt;&gt;INDEX('Planned and Progress BMPs'!AX:AX, MATCH($C12, 'Planned and Progress BMPs'!$C:$C, 0)), 1, 0)), "")</f>
        <v/>
      </c>
      <c r="DP12" s="86" t="str">
        <f>IFERROR(IF($F12="Historical", IF(AY12&lt;&gt;INDEX('Historical BMP Records'!AY:AY, MATCH($C12, 'Historical BMP Records'!$C:$C, 0)), 1, 0), IF(AY12&lt;&gt;INDEX('Planned and Progress BMPs'!AY:AY, MATCH($C12, 'Planned and Progress BMPs'!$C:$C, 0)), 1, 0)), "")</f>
        <v/>
      </c>
      <c r="DQ12" s="86" t="str">
        <f>IFERROR(IF($F12="Historical", IF(AZ12&lt;&gt;INDEX('Historical BMP Records'!AZ:AZ, MATCH($C12, 'Historical BMP Records'!$C:$C, 0)), 1, 0), IF(AZ12&lt;&gt;INDEX('Planned and Progress BMPs'!AZ:AZ, MATCH($C12, 'Planned and Progress BMPs'!$C:$C, 0)), 1, 0)), "")</f>
        <v/>
      </c>
      <c r="DR12" s="86" t="str">
        <f>IFERROR(IF($F12="Historical", IF(BA12&lt;&gt;INDEX('Historical BMP Records'!BA:BA, MATCH($C12, 'Historical BMP Records'!$C:$C, 0)), 1, 0), IF(BA12&lt;&gt;INDEX('Planned and Progress BMPs'!BA:BA, MATCH($C12, 'Planned and Progress BMPs'!$C:$C, 0)), 1, 0)), "")</f>
        <v/>
      </c>
      <c r="DS12" s="86" t="str">
        <f>IFERROR(IF($F12="Historical", IF(BB12&lt;&gt;INDEX('Historical BMP Records'!BB:BB, MATCH($C12, 'Historical BMP Records'!$C:$C, 0)), 1, 0), IF(BB12&lt;&gt;INDEX('Planned and Progress BMPs'!BB:BB, MATCH($C12, 'Planned and Progress BMPs'!$C:$C, 0)), 1, 0)), "")</f>
        <v/>
      </c>
      <c r="DT12" s="86" t="str">
        <f>IFERROR(IF($F12="Historical", IF(BC12&lt;&gt;INDEX('Historical BMP Records'!BC:BC, MATCH($C12, 'Historical BMP Records'!$C:$C, 0)), 1, 0), IF(BC12&lt;&gt;INDEX('Planned and Progress BMPs'!BC:BC, MATCH($C12, 'Planned and Progress BMPs'!$C:$C, 0)), 1, 0)), "")</f>
        <v/>
      </c>
      <c r="DU12" s="86" t="str">
        <f>IFERROR(IF($F12="Historical", IF(BD12&lt;&gt;INDEX('Historical BMP Records'!BD:BD, MATCH($C12, 'Historical BMP Records'!$C:$C, 0)), 1, 0), IF(BD12&lt;&gt;INDEX('Planned and Progress BMPs'!BD:BD, MATCH($C12, 'Planned and Progress BMPs'!$C:$C, 0)), 1, 0)), "")</f>
        <v/>
      </c>
      <c r="DV12" s="86" t="str">
        <f>IFERROR(IF($F12="Historical", IF(BE12&lt;&gt;INDEX('Historical BMP Records'!BE:BE, MATCH($C12, 'Historical BMP Records'!$C:$C, 0)), 1, 0), IF(BE12&lt;&gt;INDEX('Planned and Progress BMPs'!BE:BE, MATCH($C12, 'Planned and Progress BMPs'!$C:$C, 0)), 1, 0)), "")</f>
        <v/>
      </c>
      <c r="DW12" s="86" t="str">
        <f>IFERROR(IF($F12="Historical", IF(BF12&lt;&gt;INDEX('Historical BMP Records'!BF:BF, MATCH($C12, 'Historical BMP Records'!$C:$C, 0)), 1, 0), IF(BF12&lt;&gt;INDEX('Planned and Progress BMPs'!BF:BF, MATCH($C12, 'Planned and Progress BMPs'!$C:$C, 0)), 1, 0)), "")</f>
        <v/>
      </c>
      <c r="DX12" s="86" t="str">
        <f>IFERROR(IF($F12="Historical", IF(BG12&lt;&gt;INDEX('Historical BMP Records'!BG:BG, MATCH($C12, 'Historical BMP Records'!$C:$C, 0)), 1, 0), IF(BG12&lt;&gt;INDEX('Planned and Progress BMPs'!BG:BG, MATCH($C12, 'Planned and Progress BMPs'!$C:$C, 0)), 1, 0)), "")</f>
        <v/>
      </c>
      <c r="DY12" s="86" t="str">
        <f>IFERROR(IF($F12="Historical", IF(BH12&lt;&gt;INDEX('Historical BMP Records'!BH:BH, MATCH($C12, 'Historical BMP Records'!$C:$C, 0)), 1, 0), IF(BH12&lt;&gt;INDEX('Planned and Progress BMPs'!BH:BH, MATCH($C12, 'Planned and Progress BMPs'!$C:$C, 0)), 1, 0)), "")</f>
        <v/>
      </c>
      <c r="DZ12" s="86" t="str">
        <f>IFERROR(IF($F12="Historical", IF(BI12&lt;&gt;INDEX('Historical BMP Records'!BI:BI, MATCH($C12, 'Historical BMP Records'!$C:$C, 0)), 1, 0), IF(BI12&lt;&gt;INDEX('Planned and Progress BMPs'!BI:BI, MATCH($C12, 'Planned and Progress BMPs'!$C:$C, 0)), 1, 0)), "")</f>
        <v/>
      </c>
      <c r="EA12" s="86" t="str">
        <f>IFERROR(IF($F12="Historical", IF(BJ12&lt;&gt;INDEX('Historical BMP Records'!BJ:BJ, MATCH($C12, 'Historical BMP Records'!$C:$C, 0)), 1, 0), IF(BJ12&lt;&gt;INDEX('Planned and Progress BMPs'!BJ:BJ, MATCH($C12, 'Planned and Progress BMPs'!$C:$C, 0)), 1, 0)), "")</f>
        <v/>
      </c>
      <c r="EB12" s="86" t="str">
        <f>IFERROR(IF($F12="Historical", IF(BK12&lt;&gt;INDEX('Historical BMP Records'!BK:BK, MATCH($C12, 'Historical BMP Records'!$C:$C, 0)), 1, 0), IF(BK12&lt;&gt;INDEX('Planned and Progress BMPs'!BK:BK, MATCH($C12, 'Planned and Progress BMPs'!$C:$C, 0)), 1, 0)), "")</f>
        <v/>
      </c>
      <c r="EC12" s="86" t="str">
        <f>IFERROR(IF($F12="Historical", IF(BL12&lt;&gt;INDEX('Historical BMP Records'!BL:BL, MATCH($C12, 'Historical BMP Records'!$C:$C, 0)), 1, 0), IF(BL12&lt;&gt;INDEX('Planned and Progress BMPs'!BL:BL, MATCH($C12, 'Planned and Progress BMPs'!$C:$C, 0)), 1, 0)), "")</f>
        <v/>
      </c>
      <c r="ED12" s="86" t="str">
        <f>IFERROR(IF($F12="Historical", IF(BM12&lt;&gt;INDEX('Historical BMP Records'!BM:BM, MATCH($C12, 'Historical BMP Records'!$C:$C, 0)), 1, 0), IF(BM12&lt;&gt;INDEX('Planned and Progress BMPs'!BM:BM, MATCH($C12, 'Planned and Progress BMPs'!$C:$C, 0)), 1, 0)), "")</f>
        <v/>
      </c>
      <c r="EE12" s="86" t="str">
        <f>IFERROR(IF($F12="Historical", IF(BN12&lt;&gt;INDEX('Historical BMP Records'!BN:BN, MATCH($C12, 'Historical BMP Records'!$C:$C, 0)), 1, 0), IF(BN12&lt;&gt;INDEX('Planned and Progress BMPs'!BN:BN, MATCH($C12, 'Planned and Progress BMPs'!$C:$C, 0)), 1, 0)), "")</f>
        <v/>
      </c>
      <c r="EF12" s="86" t="str">
        <f>IFERROR(IF($F12="Historical", IF(BO12&lt;&gt;INDEX('Historical BMP Records'!BO:BO, MATCH($C12, 'Historical BMP Records'!$C:$C, 0)), 1, 0), IF(BO12&lt;&gt;INDEX('Planned and Progress BMPs'!BO:BO, MATCH($C12, 'Planned and Progress BMPs'!$C:$C, 0)), 1, 0)), "")</f>
        <v/>
      </c>
      <c r="EG12" s="86" t="str">
        <f>IFERROR(IF($F12="Historical", IF(BP12&lt;&gt;INDEX('Historical BMP Records'!BP:BP, MATCH($C12, 'Historical BMP Records'!$C:$C, 0)), 1, 0), IF(BP12&lt;&gt;INDEX('Planned and Progress BMPs'!BP:BP, MATCH($C12, 'Planned and Progress BMPs'!$C:$C, 0)), 1, 0)), "")</f>
        <v/>
      </c>
      <c r="EH12" s="86">
        <f>SUM(DC_SW152[[#This Row],[FY17 Status Change]:[GIS ID Change]])</f>
        <v>0</v>
      </c>
    </row>
    <row r="13" spans="1:138" s="17" customFormat="1" x14ac:dyDescent="0.25">
      <c r="A13" s="5" t="s">
        <v>388</v>
      </c>
      <c r="B13" s="5" t="s">
        <v>389</v>
      </c>
      <c r="C13" s="15" t="s">
        <v>694</v>
      </c>
      <c r="D13" s="15" t="s">
        <v>439</v>
      </c>
      <c r="E13" s="15" t="s">
        <v>521</v>
      </c>
      <c r="F13" s="33" t="s">
        <v>49</v>
      </c>
      <c r="G13" s="42"/>
      <c r="H13" s="37"/>
      <c r="I13" s="22">
        <f>INDEX(Table3[Site ID], MATCH(DC_SW152[[#This Row],[Facility Name]], Table3[Site Name], 0))</f>
        <v>1</v>
      </c>
      <c r="J13" s="22" t="s">
        <v>372</v>
      </c>
      <c r="K13" s="22" t="str">
        <f>INDEX(Table3[Site Address], MATCH(DC_SW152[[#This Row],[Facility Name]], Table3[Site Name], 0))</f>
        <v>370 Brookley Avenue SW</v>
      </c>
      <c r="L13" s="22" t="str">
        <f>INDEX(Table3[Site X Coordinate], MATCH(DC_SW152[[#This Row],[Facility Name]], Table3[Site Name], 0))</f>
        <v>399319.85</v>
      </c>
      <c r="M13" s="22" t="str">
        <f>INDEX(Table3[Site Y Coordinate], MATCH(DC_SW152[[#This Row],[Facility Name]], Table3[Site Name], 0))</f>
        <v>131674.01</v>
      </c>
      <c r="N13" s="22" t="str">
        <f>INDEX(Table3[Owner/Manager], MATCH(DC_SW152[[#This Row],[Facility Name]], Table3[Site Name], 0))</f>
        <v>Department of Defense</v>
      </c>
      <c r="O13" s="22" t="s">
        <v>218</v>
      </c>
      <c r="P13" s="22" t="s">
        <v>115</v>
      </c>
      <c r="Q13" s="22" t="s">
        <v>219</v>
      </c>
      <c r="R13" s="22" t="s">
        <v>84</v>
      </c>
      <c r="S13" s="22">
        <v>20032</v>
      </c>
      <c r="T13" s="29">
        <v>2024048204</v>
      </c>
      <c r="U13" s="22" t="s">
        <v>220</v>
      </c>
      <c r="V13" s="76">
        <v>2</v>
      </c>
      <c r="W13" s="33">
        <v>39814</v>
      </c>
      <c r="X13" s="22" t="s">
        <v>521</v>
      </c>
      <c r="Y13" s="83" t="s">
        <v>695</v>
      </c>
      <c r="Z13" s="83" t="s">
        <v>761</v>
      </c>
      <c r="AA13" s="83" t="s">
        <v>762</v>
      </c>
      <c r="AB13" s="83" t="s">
        <v>27</v>
      </c>
      <c r="AC13" s="22" t="s">
        <v>94</v>
      </c>
      <c r="AD13" s="22" t="s">
        <v>28</v>
      </c>
      <c r="AE13" s="22">
        <v>398995.69362500001</v>
      </c>
      <c r="AF13" s="22">
        <v>130856.23381600001</v>
      </c>
      <c r="AG13" s="22">
        <v>38.845506999999998</v>
      </c>
      <c r="AH13" s="22">
        <v>-77.011568999999994</v>
      </c>
      <c r="AI13" s="22"/>
      <c r="AJ13" s="22" t="s">
        <v>84</v>
      </c>
      <c r="AK13" s="22">
        <v>20032</v>
      </c>
      <c r="AL13" s="17" t="s">
        <v>11</v>
      </c>
      <c r="AM13" s="22" t="s">
        <v>12</v>
      </c>
      <c r="AN13" s="22"/>
      <c r="AO13" s="64"/>
      <c r="AP13" s="64"/>
      <c r="AQ13" s="64"/>
      <c r="AR13" s="64" t="str">
        <f>IF(ISBLANK(DC_SW152[[#This Row],[Urban Acres]]), "", DC_SW152[[#This Row],[Urban Acres]]-DC_SW152[[#This Row],[Impervious Acres]]-DC_SW152[[#This Row],[Natural Acres]])</f>
        <v/>
      </c>
      <c r="AS13" s="64"/>
      <c r="AT13" s="64"/>
      <c r="AU13" s="64" t="str">
        <f>IF(ISBLANK(DC_SW152[[#This Row],[Natural Acres]]), "", DC_SW152[[#This Row],[Natural Acres]]*43560)</f>
        <v/>
      </c>
      <c r="AV13" s="64" t="str">
        <f>IFERROR(IF(ISBLANK(DC_SW152[[#This Row],[Compacted Acres]]), "", DC_SW152[[#This Row],[Compacted Acres]]*43560),"")</f>
        <v/>
      </c>
      <c r="AW13" s="64" t="str">
        <f>IF(ISBLANK(DC_SW152[[#This Row],[Impervious Acres]]), "", DC_SW152[[#This Row],[Impervious Acres]]*43560)</f>
        <v/>
      </c>
      <c r="AX13" s="64" t="str">
        <f>IF(ISBLANK(DC_SW152[[#This Row],[Urban Acres]]), "", DC_SW152[[#This Row],[Urban Acres]]*43560)</f>
        <v/>
      </c>
      <c r="AY13" s="67"/>
      <c r="AZ13" s="33">
        <v>42948</v>
      </c>
      <c r="BA13" s="19">
        <v>2017</v>
      </c>
      <c r="BB13" s="19"/>
      <c r="BC13" s="19"/>
      <c r="BD13" s="19"/>
      <c r="BE13" s="19"/>
      <c r="BF13" s="19"/>
      <c r="BG13" s="19"/>
      <c r="BH13" s="18"/>
      <c r="BI13" s="18"/>
      <c r="BJ13" s="18"/>
      <c r="BK13" s="22"/>
      <c r="BL13" s="18"/>
      <c r="BM13" s="72"/>
      <c r="BN13" s="22"/>
      <c r="BQ13" s="15" t="s">
        <v>541</v>
      </c>
      <c r="BR13" s="86" t="str">
        <f>IFERROR(IF($F13="Historical", IF(A13&lt;&gt;INDEX('Historical BMP Records'!A:A, MATCH($C13, 'Historical BMP Records'!$C:$C, 0)), 1, 0), IF(A13&lt;&gt;INDEX('Planned and Progress BMPs'!A:A, MATCH($C13, 'Planned and Progress BMPs'!$C:$C, 0)), 1, 0)), "")</f>
        <v/>
      </c>
      <c r="BS13" s="86" t="str">
        <f>IFERROR(IF($F13="Historical", IF(B13&lt;&gt;INDEX('Historical BMP Records'!B:B, MATCH($C13, 'Historical BMP Records'!$C:$C, 0)), 1, 0), IF(B13&lt;&gt;INDEX('Planned and Progress BMPs'!B:B, MATCH($C13, 'Planned and Progress BMPs'!$C:$C, 0)), 1, 0)), "")</f>
        <v/>
      </c>
      <c r="BT13" s="86" t="str">
        <f>IFERROR(IF($F13="Historical", IF(C13&lt;&gt;INDEX('Historical BMP Records'!C:C, MATCH($C13, 'Historical BMP Records'!$C:$C, 0)), 1, 0), IF(C13&lt;&gt;INDEX('Planned and Progress BMPs'!C:C, MATCH($C13, 'Planned and Progress BMPs'!$C:$C, 0)), 1, 0)), "")</f>
        <v/>
      </c>
      <c r="BU13" s="86" t="str">
        <f>IFERROR(IF($F13="Historical", IF(D13&lt;&gt;INDEX('Historical BMP Records'!D:D, MATCH($C13, 'Historical BMP Records'!$C:$C, 0)), 1, 0), IF(D13&lt;&gt;INDEX('Planned and Progress BMPs'!D:D, MATCH($C13, 'Planned and Progress BMPs'!$C:$C, 0)), 1, 0)), "")</f>
        <v/>
      </c>
      <c r="BV13" s="86" t="str">
        <f>IFERROR(IF($F13="Historical", IF(E13&lt;&gt;INDEX('Historical BMP Records'!E:E, MATCH($C13, 'Historical BMP Records'!$C:$C, 0)), 1, 0), IF(E13&lt;&gt;INDEX('Planned and Progress BMPs'!E:E, MATCH($C13, 'Planned and Progress BMPs'!$C:$C, 0)), 1, 0)), "")</f>
        <v/>
      </c>
      <c r="BW13" s="86" t="str">
        <f>IFERROR(IF($F13="Historical", IF(F13&lt;&gt;INDEX('Historical BMP Records'!F:F, MATCH($C13, 'Historical BMP Records'!$C:$C, 0)), 1, 0), IF(F13&lt;&gt;INDEX('Planned and Progress BMPs'!F:F, MATCH($C13, 'Planned and Progress BMPs'!$C:$C, 0)), 1, 0)), "")</f>
        <v/>
      </c>
      <c r="BX13" s="86" t="str">
        <f>IFERROR(IF($F13="Historical", IF(G13&lt;&gt;INDEX('Historical BMP Records'!G:G, MATCH($C13, 'Historical BMP Records'!$C:$C, 0)), 1, 0), IF(G13&lt;&gt;INDEX('Planned and Progress BMPs'!G:G, MATCH($C13, 'Planned and Progress BMPs'!$C:$C, 0)), 1, 0)), "")</f>
        <v/>
      </c>
      <c r="BY13" s="86" t="str">
        <f>IFERROR(IF($F13="Historical", IF(H13&lt;&gt;INDEX('Historical BMP Records'!H:H, MATCH($C13, 'Historical BMP Records'!$C:$C, 0)), 1, 0), IF(H13&lt;&gt;INDEX('Planned and Progress BMPs'!H:H, MATCH($C13, 'Planned and Progress BMPs'!$C:$C, 0)), 1, 0)), "")</f>
        <v/>
      </c>
      <c r="BZ13" s="86" t="str">
        <f>IFERROR(IF($F13="Historical", IF(I13&lt;&gt;INDEX('Historical BMP Records'!I:I, MATCH($C13, 'Historical BMP Records'!$C:$C, 0)), 1, 0), IF(I13&lt;&gt;INDEX('Planned and Progress BMPs'!I:I, MATCH($C13, 'Planned and Progress BMPs'!$C:$C, 0)), 1, 0)), "")</f>
        <v/>
      </c>
      <c r="CA13" s="86" t="str">
        <f>IFERROR(IF($F13="Historical", IF(J13&lt;&gt;INDEX('Historical BMP Records'!J:J, MATCH($C13, 'Historical BMP Records'!$C:$C, 0)), 1, 0), IF(J13&lt;&gt;INDEX('Planned and Progress BMPs'!J:J, MATCH($C13, 'Planned and Progress BMPs'!$C:$C, 0)), 1, 0)), "")</f>
        <v/>
      </c>
      <c r="CB13" s="86" t="str">
        <f>IFERROR(IF($F13="Historical", IF(K13&lt;&gt;INDEX('Historical BMP Records'!K:K, MATCH($C13, 'Historical BMP Records'!$C:$C, 0)), 1, 0), IF(K13&lt;&gt;INDEX('Planned and Progress BMPs'!K:K, MATCH($C13, 'Planned and Progress BMPs'!$C:$C, 0)), 1, 0)), "")</f>
        <v/>
      </c>
      <c r="CC13" s="86" t="str">
        <f>IFERROR(IF($F13="Historical", IF(L13&lt;&gt;INDEX('Historical BMP Records'!L:L, MATCH($C13, 'Historical BMP Records'!$C:$C, 0)), 1, 0), IF(L13&lt;&gt;INDEX('Planned and Progress BMPs'!L:L, MATCH($C13, 'Planned and Progress BMPs'!$C:$C, 0)), 1, 0)), "")</f>
        <v/>
      </c>
      <c r="CD13" s="86" t="str">
        <f>IFERROR(IF($F13="Historical", IF(M13&lt;&gt;INDEX('Historical BMP Records'!M:M, MATCH($C13, 'Historical BMP Records'!$C:$C, 0)), 1, 0), IF(M13&lt;&gt;INDEX('Planned and Progress BMPs'!M:M, MATCH($C13, 'Planned and Progress BMPs'!$C:$C, 0)), 1, 0)), "")</f>
        <v/>
      </c>
      <c r="CE13" s="86" t="str">
        <f>IFERROR(IF($F13="Historical", IF(N13&lt;&gt;INDEX('Historical BMP Records'!N:N, MATCH($C13, 'Historical BMP Records'!$C:$C, 0)), 1, 0), IF(N13&lt;&gt;INDEX('Planned and Progress BMPs'!N:N, MATCH($C13, 'Planned and Progress BMPs'!$C:$C, 0)), 1, 0)), "")</f>
        <v/>
      </c>
      <c r="CF13" s="86" t="str">
        <f>IFERROR(IF($F13="Historical", IF(O13&lt;&gt;INDEX('Historical BMP Records'!O:O, MATCH($C13, 'Historical BMP Records'!$C:$C, 0)), 1, 0), IF(O13&lt;&gt;INDEX('Planned and Progress BMPs'!O:O, MATCH($C13, 'Planned and Progress BMPs'!$C:$C, 0)), 1, 0)), "")</f>
        <v/>
      </c>
      <c r="CG13" s="86" t="str">
        <f>IFERROR(IF($F13="Historical", IF(P13&lt;&gt;INDEX('Historical BMP Records'!P:P, MATCH($C13, 'Historical BMP Records'!$C:$C, 0)), 1, 0), IF(P13&lt;&gt;INDEX('Planned and Progress BMPs'!P:P, MATCH($C13, 'Planned and Progress BMPs'!$C:$C, 0)), 1, 0)), "")</f>
        <v/>
      </c>
      <c r="CH13" s="86" t="str">
        <f>IFERROR(IF($F13="Historical", IF(Q13&lt;&gt;INDEX('Historical BMP Records'!Q:Q, MATCH($C13, 'Historical BMP Records'!$C:$C, 0)), 1, 0), IF(Q13&lt;&gt;INDEX('Planned and Progress BMPs'!Q:Q, MATCH($C13, 'Planned and Progress BMPs'!$C:$C, 0)), 1, 0)), "")</f>
        <v/>
      </c>
      <c r="CI13" s="86" t="str">
        <f>IFERROR(IF($F13="Historical", IF(R13&lt;&gt;INDEX('Historical BMP Records'!R:R, MATCH($C13, 'Historical BMP Records'!$C:$C, 0)), 1, 0), IF(R13&lt;&gt;INDEX('Planned and Progress BMPs'!R:R, MATCH($C13, 'Planned and Progress BMPs'!$C:$C, 0)), 1, 0)), "")</f>
        <v/>
      </c>
      <c r="CJ13" s="86" t="str">
        <f>IFERROR(IF($F13="Historical", IF(S13&lt;&gt;INDEX('Historical BMP Records'!S:S, MATCH($C13, 'Historical BMP Records'!$C:$C, 0)), 1, 0), IF(S13&lt;&gt;INDEX('Planned and Progress BMPs'!S:S, MATCH($C13, 'Planned and Progress BMPs'!$C:$C, 0)), 1, 0)), "")</f>
        <v/>
      </c>
      <c r="CK13" s="86" t="str">
        <f>IFERROR(IF($F13="Historical", IF(T13&lt;&gt;INDEX('Historical BMP Records'!T:T, MATCH($C13, 'Historical BMP Records'!$C:$C, 0)), 1, 0), IF(T13&lt;&gt;INDEX('Planned and Progress BMPs'!T:T, MATCH($C13, 'Planned and Progress BMPs'!$C:$C, 0)), 1, 0)), "")</f>
        <v/>
      </c>
      <c r="CL13" s="86" t="str">
        <f>IFERROR(IF($F13="Historical", IF(U13&lt;&gt;INDEX('Historical BMP Records'!U:U, MATCH($C13, 'Historical BMP Records'!$C:$C, 0)), 1, 0), IF(U13&lt;&gt;INDEX('Planned and Progress BMPs'!U:U, MATCH($C13, 'Planned and Progress BMPs'!$C:$C, 0)), 1, 0)), "")</f>
        <v/>
      </c>
      <c r="CM13" s="86" t="str">
        <f>IFERROR(IF($F13="Historical", IF(V13&lt;&gt;INDEX('Historical BMP Records'!V:V, MATCH($C13, 'Historical BMP Records'!$C:$C, 0)), 1, 0), IF(V13&lt;&gt;INDEX('Planned and Progress BMPs'!V:V, MATCH($C13, 'Planned and Progress BMPs'!$C:$C, 0)), 1, 0)), "")</f>
        <v/>
      </c>
      <c r="CN13" s="86" t="str">
        <f>IFERROR(IF($F13="Historical", IF(W13&lt;&gt;INDEX('Historical BMP Records'!W:W, MATCH($C13, 'Historical BMP Records'!$C:$C, 0)), 1, 0), IF(W13&lt;&gt;INDEX('Planned and Progress BMPs'!W:W, MATCH($C13, 'Planned and Progress BMPs'!$C:$C, 0)), 1, 0)), "")</f>
        <v/>
      </c>
      <c r="CO13" s="86" t="str">
        <f>IFERROR(IF($F13="Historical", IF(X13&lt;&gt;INDEX('Historical BMP Records'!X:X, MATCH($C13, 'Historical BMP Records'!$C:$C, 0)), 1, 0), IF(X13&lt;&gt;INDEX('Planned and Progress BMPs'!X:X, MATCH($C13, 'Planned and Progress BMPs'!$C:$C, 0)), 1, 0)), "")</f>
        <v/>
      </c>
      <c r="CP13" s="86" t="str">
        <f>IFERROR(IF($F13="Historical", IF(Y13&lt;&gt;INDEX('Historical BMP Records'!Y:Y, MATCH($C13, 'Historical BMP Records'!$C:$C, 0)), 1, 0), IF(Y13&lt;&gt;INDEX('Planned and Progress BMPs'!Y:Y, MATCH($C13, 'Planned and Progress BMPs'!$C:$C, 0)), 1, 0)), "")</f>
        <v/>
      </c>
      <c r="CQ13" s="86" t="str">
        <f>IFERROR(IF($F13="Historical", IF(Z13&lt;&gt;INDEX('Historical BMP Records'!Z:Z, MATCH($C13, 'Historical BMP Records'!$C:$C, 0)), 1, 0), IF(Z13&lt;&gt;INDEX('Planned and Progress BMPs'!Z:Z, MATCH($C13, 'Planned and Progress BMPs'!$C:$C, 0)), 1, 0)), "")</f>
        <v/>
      </c>
      <c r="CR13" s="86" t="str">
        <f>IFERROR(IF($F13="Historical", IF(AA13&lt;&gt;INDEX('Historical BMP Records'!AA:AA, MATCH($C13, 'Historical BMP Records'!$C:$C, 0)), 1, 0), IF(AA13&lt;&gt;INDEX('Planned and Progress BMPs'!AA:AA, MATCH($C13, 'Planned and Progress BMPs'!$C:$C, 0)), 1, 0)), "")</f>
        <v/>
      </c>
      <c r="CS13" s="86" t="str">
        <f>IFERROR(IF($F13="Historical", IF(AB13&lt;&gt;INDEX('Historical BMP Records'!AB:AB, MATCH($C13, 'Historical BMP Records'!$C:$C, 0)), 1, 0), IF(AB13&lt;&gt;INDEX('Planned and Progress BMPs'!AB:AB, MATCH($C13, 'Planned and Progress BMPs'!$C:$C, 0)), 1, 0)), "")</f>
        <v/>
      </c>
      <c r="CT13" s="86" t="str">
        <f>IFERROR(IF($F13="Historical", IF(AC13&lt;&gt;INDEX('Historical BMP Records'!AC:AC, MATCH($C13, 'Historical BMP Records'!$C:$C, 0)), 1, 0), IF(AC13&lt;&gt;INDEX('Planned and Progress BMPs'!AC:AC, MATCH($C13, 'Planned and Progress BMPs'!$C:$C, 0)), 1, 0)), "")</f>
        <v/>
      </c>
      <c r="CU13" s="86" t="str">
        <f>IFERROR(IF($F13="Historical", IF(AD13&lt;&gt;INDEX('Historical BMP Records'!AD:AD, MATCH($C13, 'Historical BMP Records'!$C:$C, 0)), 1, 0), IF(AD13&lt;&gt;INDEX('Planned and Progress BMPs'!AD:AD, MATCH($C13, 'Planned and Progress BMPs'!$C:$C, 0)), 1, 0)), "")</f>
        <v/>
      </c>
      <c r="CV13" s="86" t="str">
        <f>IFERROR(IF($F13="Historical", IF(AE13&lt;&gt;INDEX('Historical BMP Records'!AE:AE, MATCH($C13, 'Historical BMP Records'!$C:$C, 0)), 1, 0), IF(AE13&lt;&gt;INDEX('Planned and Progress BMPs'!AE:AE, MATCH($C13, 'Planned and Progress BMPs'!$C:$C, 0)), 1, 0)), "")</f>
        <v/>
      </c>
      <c r="CW13" s="86" t="str">
        <f>IFERROR(IF($F13="Historical", IF(AF13&lt;&gt;INDEX('Historical BMP Records'!AF:AF, MATCH($C13, 'Historical BMP Records'!$C:$C, 0)), 1, 0), IF(AF13&lt;&gt;INDEX('Planned and Progress BMPs'!AF:AF, MATCH($C13, 'Planned and Progress BMPs'!$C:$C, 0)), 1, 0)), "")</f>
        <v/>
      </c>
      <c r="CX13" s="86" t="str">
        <f>IFERROR(IF($F13="Historical", IF(AG13&lt;&gt;INDEX('Historical BMP Records'!AG:AG, MATCH($C13, 'Historical BMP Records'!$C:$C, 0)), 1, 0), IF(AG13&lt;&gt;INDEX('Planned and Progress BMPs'!AG:AG, MATCH($C13, 'Planned and Progress BMPs'!$C:$C, 0)), 1, 0)), "")</f>
        <v/>
      </c>
      <c r="CY13" s="86" t="str">
        <f>IFERROR(IF($F13="Historical", IF(AH13&lt;&gt;INDEX('Historical BMP Records'!AH:AH, MATCH($C13, 'Historical BMP Records'!$C:$C, 0)), 1, 0), IF(AH13&lt;&gt;INDEX('Planned and Progress BMPs'!AH:AH, MATCH($C13, 'Planned and Progress BMPs'!$C:$C, 0)), 1, 0)), "")</f>
        <v/>
      </c>
      <c r="CZ13" s="86" t="str">
        <f>IFERROR(IF($F13="Historical", IF(AI13&lt;&gt;INDEX('Historical BMP Records'!AI:AI, MATCH($C13, 'Historical BMP Records'!$C:$C, 0)), 1, 0), IF(AI13&lt;&gt;INDEX('Planned and Progress BMPs'!AI:AI, MATCH($C13, 'Planned and Progress BMPs'!$C:$C, 0)), 1, 0)), "")</f>
        <v/>
      </c>
      <c r="DA13" s="86" t="str">
        <f>IFERROR(IF($F13="Historical", IF(AJ13&lt;&gt;INDEX('Historical BMP Records'!AJ:AJ, MATCH($C13, 'Historical BMP Records'!$C:$C, 0)), 1, 0), IF(AJ13&lt;&gt;INDEX('Planned and Progress BMPs'!AJ:AJ, MATCH($C13, 'Planned and Progress BMPs'!$C:$C, 0)), 1, 0)), "")</f>
        <v/>
      </c>
      <c r="DB13" s="86" t="str">
        <f>IFERROR(IF($F13="Historical", IF(AK13&lt;&gt;INDEX('Historical BMP Records'!AK:AK, MATCH($C13, 'Historical BMP Records'!$C:$C, 0)), 1, 0), IF(AK13&lt;&gt;INDEX('Planned and Progress BMPs'!AK:AK, MATCH($C13, 'Planned and Progress BMPs'!$C:$C, 0)), 1, 0)), "")</f>
        <v/>
      </c>
      <c r="DC13" s="86" t="str">
        <f>IFERROR(IF($F13="Historical", IF(AL13&lt;&gt;INDEX('Historical BMP Records'!AL:AL, MATCH($C13, 'Historical BMP Records'!$C:$C, 0)), 1, 0), IF(AL13&lt;&gt;INDEX('Planned and Progress BMPs'!AL:AL, MATCH($C13, 'Planned and Progress BMPs'!$C:$C, 0)), 1, 0)), "")</f>
        <v/>
      </c>
      <c r="DD13" s="86" t="str">
        <f>IFERROR(IF($F13="Historical", IF(AM13&lt;&gt;INDEX('Historical BMP Records'!AM:AM, MATCH($C13, 'Historical BMP Records'!$C:$C, 0)), 1, 0), IF(AM13&lt;&gt;INDEX('Planned and Progress BMPs'!AM:AM, MATCH($C13, 'Planned and Progress BMPs'!$C:$C, 0)), 1, 0)), "")</f>
        <v/>
      </c>
      <c r="DE13" s="86" t="str">
        <f>IFERROR(IF($F13="Historical", IF(AN13&lt;&gt;INDEX('Historical BMP Records'!AN:AN, MATCH($C13, 'Historical BMP Records'!$C:$C, 0)), 1, 0), IF(AN13&lt;&gt;INDEX('Planned and Progress BMPs'!AN:AN, MATCH($C13, 'Planned and Progress BMPs'!$C:$C, 0)), 1, 0)), "")</f>
        <v/>
      </c>
      <c r="DF13" s="86" t="str">
        <f>IFERROR(IF($F13="Historical", IF(AO13&lt;&gt;INDEX('Historical BMP Records'!AO:AO, MATCH($C13, 'Historical BMP Records'!$C:$C, 0)), 1, 0), IF(AO13&lt;&gt;INDEX('Planned and Progress BMPs'!AO:AO, MATCH($C13, 'Planned and Progress BMPs'!$C:$C, 0)), 1, 0)), "")</f>
        <v/>
      </c>
      <c r="DG13" s="86" t="str">
        <f>IFERROR(IF($F13="Historical", IF(AP13&lt;&gt;INDEX('Historical BMP Records'!AP:AP, MATCH($C13, 'Historical BMP Records'!$C:$C, 0)), 1, 0), IF(AP13&lt;&gt;INDEX('Planned and Progress BMPs'!AP:AP, MATCH($C13, 'Planned and Progress BMPs'!$C:$C, 0)), 1, 0)), "")</f>
        <v/>
      </c>
      <c r="DH13" s="86" t="str">
        <f>IFERROR(IF($F13="Historical", IF(AQ13&lt;&gt;INDEX('Historical BMP Records'!AQ:AQ, MATCH($C13, 'Historical BMP Records'!$C:$C, 0)), 1, 0), IF(AQ13&lt;&gt;INDEX('Planned and Progress BMPs'!AQ:AQ, MATCH($C13, 'Planned and Progress BMPs'!$C:$C, 0)), 1, 0)), "")</f>
        <v/>
      </c>
      <c r="DI13" s="86" t="str">
        <f>IFERROR(IF($F13="Historical", IF(AR13&lt;&gt;INDEX('Historical BMP Records'!AR:AR, MATCH($C13, 'Historical BMP Records'!$C:$C, 0)), 1, 0), IF(AR13&lt;&gt;INDEX('Planned and Progress BMPs'!AR:AR, MATCH($C13, 'Planned and Progress BMPs'!$C:$C, 0)), 1, 0)), "")</f>
        <v/>
      </c>
      <c r="DJ13" s="86" t="str">
        <f>IFERROR(IF($F13="Historical", IF(AS13&lt;&gt;INDEX('Historical BMP Records'!AS:AS, MATCH($C13, 'Historical BMP Records'!$C:$C, 0)), 1, 0), IF(AS13&lt;&gt;INDEX('Planned and Progress BMPs'!AS:AS, MATCH($C13, 'Planned and Progress BMPs'!$C:$C, 0)), 1, 0)), "")</f>
        <v/>
      </c>
      <c r="DK13" s="86" t="str">
        <f>IFERROR(IF($F13="Historical", IF(AT13&lt;&gt;INDEX('Historical BMP Records'!AT:AT, MATCH($C13, 'Historical BMP Records'!$C:$C, 0)), 1, 0), IF(AT13&lt;&gt;INDEX('Planned and Progress BMPs'!AT:AT, MATCH($C13, 'Planned and Progress BMPs'!$C:$C, 0)), 1, 0)), "")</f>
        <v/>
      </c>
      <c r="DL13" s="86" t="str">
        <f>IFERROR(IF($F13="Historical", IF(AU13&lt;&gt;INDEX('Historical BMP Records'!AU:AU, MATCH($C13, 'Historical BMP Records'!$C:$C, 0)), 1, 0), IF(AU13&lt;&gt;INDEX('Planned and Progress BMPs'!AU:AU, MATCH($C13, 'Planned and Progress BMPs'!$C:$C, 0)), 1, 0)), "")</f>
        <v/>
      </c>
      <c r="DM13" s="86" t="str">
        <f>IFERROR(IF($F13="Historical", IF(AV13&lt;&gt;INDEX('Historical BMP Records'!AV:AV, MATCH($C13, 'Historical BMP Records'!$C:$C, 0)), 1, 0), IF(AV13&lt;&gt;INDEX('Planned and Progress BMPs'!AV:AV, MATCH($C13, 'Planned and Progress BMPs'!$C:$C, 0)), 1, 0)), "")</f>
        <v/>
      </c>
      <c r="DN13" s="86" t="str">
        <f>IFERROR(IF($F13="Historical", IF(AW13&lt;&gt;INDEX('Historical BMP Records'!AW:AW, MATCH($C13, 'Historical BMP Records'!$C:$C, 0)), 1, 0), IF(AW13&lt;&gt;INDEX('Planned and Progress BMPs'!AW:AW, MATCH($C13, 'Planned and Progress BMPs'!$C:$C, 0)), 1, 0)), "")</f>
        <v/>
      </c>
      <c r="DO13" s="86" t="str">
        <f>IFERROR(IF($F13="Historical", IF(AX13&lt;&gt;INDEX('Historical BMP Records'!AX:AX, MATCH($C13, 'Historical BMP Records'!$C:$C, 0)), 1, 0), IF(AX13&lt;&gt;INDEX('Planned and Progress BMPs'!AX:AX, MATCH($C13, 'Planned and Progress BMPs'!$C:$C, 0)), 1, 0)), "")</f>
        <v/>
      </c>
      <c r="DP13" s="86" t="str">
        <f>IFERROR(IF($F13="Historical", IF(AY13&lt;&gt;INDEX('Historical BMP Records'!AY:AY, MATCH($C13, 'Historical BMP Records'!$C:$C, 0)), 1, 0), IF(AY13&lt;&gt;INDEX('Planned and Progress BMPs'!AY:AY, MATCH($C13, 'Planned and Progress BMPs'!$C:$C, 0)), 1, 0)), "")</f>
        <v/>
      </c>
      <c r="DQ13" s="86" t="str">
        <f>IFERROR(IF($F13="Historical", IF(AZ13&lt;&gt;INDEX('Historical BMP Records'!AZ:AZ, MATCH($C13, 'Historical BMP Records'!$C:$C, 0)), 1, 0), IF(AZ13&lt;&gt;INDEX('Planned and Progress BMPs'!AZ:AZ, MATCH($C13, 'Planned and Progress BMPs'!$C:$C, 0)), 1, 0)), "")</f>
        <v/>
      </c>
      <c r="DR13" s="86" t="str">
        <f>IFERROR(IF($F13="Historical", IF(BA13&lt;&gt;INDEX('Historical BMP Records'!BA:BA, MATCH($C13, 'Historical BMP Records'!$C:$C, 0)), 1, 0), IF(BA13&lt;&gt;INDEX('Planned and Progress BMPs'!BA:BA, MATCH($C13, 'Planned and Progress BMPs'!$C:$C, 0)), 1, 0)), "")</f>
        <v/>
      </c>
      <c r="DS13" s="86" t="str">
        <f>IFERROR(IF($F13="Historical", IF(BB13&lt;&gt;INDEX('Historical BMP Records'!BB:BB, MATCH($C13, 'Historical BMP Records'!$C:$C, 0)), 1, 0), IF(BB13&lt;&gt;INDEX('Planned and Progress BMPs'!BB:BB, MATCH($C13, 'Planned and Progress BMPs'!$C:$C, 0)), 1, 0)), "")</f>
        <v/>
      </c>
      <c r="DT13" s="86" t="str">
        <f>IFERROR(IF($F13="Historical", IF(BC13&lt;&gt;INDEX('Historical BMP Records'!BC:BC, MATCH($C13, 'Historical BMP Records'!$C:$C, 0)), 1, 0), IF(BC13&lt;&gt;INDEX('Planned and Progress BMPs'!BC:BC, MATCH($C13, 'Planned and Progress BMPs'!$C:$C, 0)), 1, 0)), "")</f>
        <v/>
      </c>
      <c r="DU13" s="86" t="str">
        <f>IFERROR(IF($F13="Historical", IF(BD13&lt;&gt;INDEX('Historical BMP Records'!BD:BD, MATCH($C13, 'Historical BMP Records'!$C:$C, 0)), 1, 0), IF(BD13&lt;&gt;INDEX('Planned and Progress BMPs'!BD:BD, MATCH($C13, 'Planned and Progress BMPs'!$C:$C, 0)), 1, 0)), "")</f>
        <v/>
      </c>
      <c r="DV13" s="86" t="str">
        <f>IFERROR(IF($F13="Historical", IF(BE13&lt;&gt;INDEX('Historical BMP Records'!BE:BE, MATCH($C13, 'Historical BMP Records'!$C:$C, 0)), 1, 0), IF(BE13&lt;&gt;INDEX('Planned and Progress BMPs'!BE:BE, MATCH($C13, 'Planned and Progress BMPs'!$C:$C, 0)), 1, 0)), "")</f>
        <v/>
      </c>
      <c r="DW13" s="86" t="str">
        <f>IFERROR(IF($F13="Historical", IF(BF13&lt;&gt;INDEX('Historical BMP Records'!BF:BF, MATCH($C13, 'Historical BMP Records'!$C:$C, 0)), 1, 0), IF(BF13&lt;&gt;INDEX('Planned and Progress BMPs'!BF:BF, MATCH($C13, 'Planned and Progress BMPs'!$C:$C, 0)), 1, 0)), "")</f>
        <v/>
      </c>
      <c r="DX13" s="86" t="str">
        <f>IFERROR(IF($F13="Historical", IF(BG13&lt;&gt;INDEX('Historical BMP Records'!BG:BG, MATCH($C13, 'Historical BMP Records'!$C:$C, 0)), 1, 0), IF(BG13&lt;&gt;INDEX('Planned and Progress BMPs'!BG:BG, MATCH($C13, 'Planned and Progress BMPs'!$C:$C, 0)), 1, 0)), "")</f>
        <v/>
      </c>
      <c r="DY13" s="86" t="str">
        <f>IFERROR(IF($F13="Historical", IF(BH13&lt;&gt;INDEX('Historical BMP Records'!BH:BH, MATCH($C13, 'Historical BMP Records'!$C:$C, 0)), 1, 0), IF(BH13&lt;&gt;INDEX('Planned and Progress BMPs'!BH:BH, MATCH($C13, 'Planned and Progress BMPs'!$C:$C, 0)), 1, 0)), "")</f>
        <v/>
      </c>
      <c r="DZ13" s="86" t="str">
        <f>IFERROR(IF($F13="Historical", IF(BI13&lt;&gt;INDEX('Historical BMP Records'!BI:BI, MATCH($C13, 'Historical BMP Records'!$C:$C, 0)), 1, 0), IF(BI13&lt;&gt;INDEX('Planned and Progress BMPs'!BI:BI, MATCH($C13, 'Planned and Progress BMPs'!$C:$C, 0)), 1, 0)), "")</f>
        <v/>
      </c>
      <c r="EA13" s="86" t="str">
        <f>IFERROR(IF($F13="Historical", IF(BJ13&lt;&gt;INDEX('Historical BMP Records'!BJ:BJ, MATCH($C13, 'Historical BMP Records'!$C:$C, 0)), 1, 0), IF(BJ13&lt;&gt;INDEX('Planned and Progress BMPs'!BJ:BJ, MATCH($C13, 'Planned and Progress BMPs'!$C:$C, 0)), 1, 0)), "")</f>
        <v/>
      </c>
      <c r="EB13" s="86" t="str">
        <f>IFERROR(IF($F13="Historical", IF(BK13&lt;&gt;INDEX('Historical BMP Records'!BK:BK, MATCH($C13, 'Historical BMP Records'!$C:$C, 0)), 1, 0), IF(BK13&lt;&gt;INDEX('Planned and Progress BMPs'!BK:BK, MATCH($C13, 'Planned and Progress BMPs'!$C:$C, 0)), 1, 0)), "")</f>
        <v/>
      </c>
      <c r="EC13" s="86" t="str">
        <f>IFERROR(IF($F13="Historical", IF(BL13&lt;&gt;INDEX('Historical BMP Records'!BL:BL, MATCH($C13, 'Historical BMP Records'!$C:$C, 0)), 1, 0), IF(BL13&lt;&gt;INDEX('Planned and Progress BMPs'!BL:BL, MATCH($C13, 'Planned and Progress BMPs'!$C:$C, 0)), 1, 0)), "")</f>
        <v/>
      </c>
      <c r="ED13" s="86" t="str">
        <f>IFERROR(IF($F13="Historical", IF(BM13&lt;&gt;INDEX('Historical BMP Records'!BM:BM, MATCH($C13, 'Historical BMP Records'!$C:$C, 0)), 1, 0), IF(BM13&lt;&gt;INDEX('Planned and Progress BMPs'!BM:BM, MATCH($C13, 'Planned and Progress BMPs'!$C:$C, 0)), 1, 0)), "")</f>
        <v/>
      </c>
      <c r="EE13" s="86" t="str">
        <f>IFERROR(IF($F13="Historical", IF(BN13&lt;&gt;INDEX('Historical BMP Records'!BN:BN, MATCH($C13, 'Historical BMP Records'!$C:$C, 0)), 1, 0), IF(BN13&lt;&gt;INDEX('Planned and Progress BMPs'!BN:BN, MATCH($C13, 'Planned and Progress BMPs'!$C:$C, 0)), 1, 0)), "")</f>
        <v/>
      </c>
      <c r="EF13" s="86" t="str">
        <f>IFERROR(IF($F13="Historical", IF(BO13&lt;&gt;INDEX('Historical BMP Records'!BO:BO, MATCH($C13, 'Historical BMP Records'!$C:$C, 0)), 1, 0), IF(BO13&lt;&gt;INDEX('Planned and Progress BMPs'!BO:BO, MATCH($C13, 'Planned and Progress BMPs'!$C:$C, 0)), 1, 0)), "")</f>
        <v/>
      </c>
      <c r="EG13" s="86" t="str">
        <f>IFERROR(IF($F13="Historical", IF(BP13&lt;&gt;INDEX('Historical BMP Records'!BP:BP, MATCH($C13, 'Historical BMP Records'!$C:$C, 0)), 1, 0), IF(BP13&lt;&gt;INDEX('Planned and Progress BMPs'!BP:BP, MATCH($C13, 'Planned and Progress BMPs'!$C:$C, 0)), 1, 0)), "")</f>
        <v/>
      </c>
      <c r="EH13" s="86">
        <f>SUM(DC_SW152[[#This Row],[FY17 Status Change]:[GIS ID Change]])</f>
        <v>0</v>
      </c>
    </row>
    <row r="14" spans="1:138" s="17" customFormat="1" x14ac:dyDescent="0.25">
      <c r="A14" s="5" t="s">
        <v>388</v>
      </c>
      <c r="B14" s="5" t="s">
        <v>389</v>
      </c>
      <c r="C14" s="15" t="s">
        <v>555</v>
      </c>
      <c r="D14" s="15" t="s">
        <v>440</v>
      </c>
      <c r="E14" s="15" t="s">
        <v>333</v>
      </c>
      <c r="F14" s="33" t="s">
        <v>49</v>
      </c>
      <c r="G14" s="42"/>
      <c r="H14" s="37">
        <v>30000</v>
      </c>
      <c r="I14" s="22">
        <f>INDEX(Table3[Site ID], MATCH(DC_SW152[[#This Row],[Facility Name]], Table3[Site Name], 0))</f>
        <v>3</v>
      </c>
      <c r="J14" s="22" t="s">
        <v>4</v>
      </c>
      <c r="K14" s="22" t="str">
        <f>INDEX(Table3[Site Address], MATCH(DC_SW152[[#This Row],[Facility Name]], Table3[Site Name], 0))</f>
        <v>103 3rd Avenue SW</v>
      </c>
      <c r="L14" s="22" t="str">
        <f>INDEX(Table3[Site X Coordinate], MATCH(DC_SW152[[#This Row],[Facility Name]], Table3[Site Name], 0))</f>
        <v>398497.88</v>
      </c>
      <c r="M14" s="22" t="str">
        <f>INDEX(Table3[Site Y Coordinate], MATCH(DC_SW152[[#This Row],[Facility Name]], Table3[Site Name], 0))</f>
        <v>133706.77</v>
      </c>
      <c r="N14" s="22" t="str">
        <f>INDEX(Table3[Owner/Manager], MATCH(DC_SW152[[#This Row],[Facility Name]], Table3[Site Name], 0))</f>
        <v>Department of Defense</v>
      </c>
      <c r="O14" s="22" t="s">
        <v>309</v>
      </c>
      <c r="P14" s="22" t="s">
        <v>217</v>
      </c>
      <c r="Q14" s="22" t="s">
        <v>310</v>
      </c>
      <c r="R14" s="22" t="s">
        <v>311</v>
      </c>
      <c r="S14" s="22">
        <v>22211</v>
      </c>
      <c r="T14" s="29">
        <v>7036968055</v>
      </c>
      <c r="U14" s="22" t="s">
        <v>312</v>
      </c>
      <c r="V14" s="76">
        <v>9</v>
      </c>
      <c r="W14" s="33">
        <v>38718</v>
      </c>
      <c r="X14" s="22" t="s">
        <v>333</v>
      </c>
      <c r="Y14" s="83" t="s">
        <v>332</v>
      </c>
      <c r="Z14" s="83" t="s">
        <v>763</v>
      </c>
      <c r="AA14" s="83" t="s">
        <v>764</v>
      </c>
      <c r="AB14" s="83" t="s">
        <v>15</v>
      </c>
      <c r="AC14" s="22" t="s">
        <v>95</v>
      </c>
      <c r="AD14" s="22" t="s">
        <v>33</v>
      </c>
      <c r="AE14" s="22">
        <v>398497.89187400002</v>
      </c>
      <c r="AF14" s="22">
        <v>132845.300064999</v>
      </c>
      <c r="AG14" s="22">
        <v>38.863424652699997</v>
      </c>
      <c r="AH14" s="22">
        <v>-77.0173077181</v>
      </c>
      <c r="AI14" s="22" t="s">
        <v>315</v>
      </c>
      <c r="AJ14" s="22" t="s">
        <v>84</v>
      </c>
      <c r="AK14" s="22"/>
      <c r="AL14" s="17" t="s">
        <v>11</v>
      </c>
      <c r="AM14" s="22" t="s">
        <v>12</v>
      </c>
      <c r="AN14" s="22" t="s">
        <v>13</v>
      </c>
      <c r="AO14" s="64"/>
      <c r="AP14" s="64"/>
      <c r="AQ14" s="64"/>
      <c r="AR14" s="64">
        <f>IF(ISBLANK(DC_SW152[[#This Row],[Urban Acres]]), "", DC_SW152[[#This Row],[Urban Acres]]-DC_SW152[[#This Row],[Impervious Acres]]-DC_SW152[[#This Row],[Natural Acres]])</f>
        <v>0</v>
      </c>
      <c r="AS14" s="64">
        <v>1.45</v>
      </c>
      <c r="AT14" s="64">
        <v>1.45</v>
      </c>
      <c r="AU14" s="64" t="str">
        <f>IF(ISBLANK(DC_SW152[[#This Row],[Natural Acres]]), "", DC_SW152[[#This Row],[Natural Acres]]*43560)</f>
        <v/>
      </c>
      <c r="AV14" s="64">
        <f>IFERROR(IF(ISBLANK(DC_SW152[[#This Row],[Compacted Acres]]), "", DC_SW152[[#This Row],[Compacted Acres]]*43560),"")</f>
        <v>0</v>
      </c>
      <c r="AW14" s="64">
        <f>IF(ISBLANK(DC_SW152[[#This Row],[Impervious Acres]]), "", DC_SW152[[#This Row],[Impervious Acres]]*43560)</f>
        <v>63162</v>
      </c>
      <c r="AX14" s="64">
        <f>IF(ISBLANK(DC_SW152[[#This Row],[Urban Acres]]), "", DC_SW152[[#This Row],[Urban Acres]]*43560)</f>
        <v>63162</v>
      </c>
      <c r="AY14" s="67">
        <v>0.5</v>
      </c>
      <c r="AZ14" s="33">
        <v>42170</v>
      </c>
      <c r="BA14" s="19">
        <v>2015</v>
      </c>
      <c r="BB14" s="19"/>
      <c r="BC14" s="19"/>
      <c r="BD14" s="19"/>
      <c r="BE14" s="19" t="s">
        <v>789</v>
      </c>
      <c r="BF14" s="19"/>
      <c r="BG14" s="19"/>
      <c r="BH14" s="18" t="s">
        <v>9</v>
      </c>
      <c r="BI14" s="18">
        <v>40751</v>
      </c>
      <c r="BJ14" s="18"/>
      <c r="BK14" s="22" t="s">
        <v>8</v>
      </c>
      <c r="BL14" s="18"/>
      <c r="BM14" s="72"/>
      <c r="BN14" s="22"/>
      <c r="BO14" s="17" t="s">
        <v>8</v>
      </c>
      <c r="BQ14" s="15"/>
      <c r="BR14" s="86" t="str">
        <f>IFERROR(IF($F14="Historical", IF(A14&lt;&gt;INDEX('Historical BMP Records'!A:A, MATCH($C14, 'Historical BMP Records'!$C:$C, 0)), 1, 0), IF(A14&lt;&gt;INDEX('Planned and Progress BMPs'!A:A, MATCH($C14, 'Planned and Progress BMPs'!$C:$C, 0)), 1, 0)), "")</f>
        <v/>
      </c>
      <c r="BS14" s="86" t="str">
        <f>IFERROR(IF($F14="Historical", IF(B14&lt;&gt;INDEX('Historical BMP Records'!B:B, MATCH($C14, 'Historical BMP Records'!$C:$C, 0)), 1, 0), IF(B14&lt;&gt;INDEX('Planned and Progress BMPs'!B:B, MATCH($C14, 'Planned and Progress BMPs'!$C:$C, 0)), 1, 0)), "")</f>
        <v/>
      </c>
      <c r="BT14" s="86" t="str">
        <f>IFERROR(IF($F14="Historical", IF(C14&lt;&gt;INDEX('Historical BMP Records'!C:C, MATCH($C14, 'Historical BMP Records'!$C:$C, 0)), 1, 0), IF(C14&lt;&gt;INDEX('Planned and Progress BMPs'!C:C, MATCH($C14, 'Planned and Progress BMPs'!$C:$C, 0)), 1, 0)), "")</f>
        <v/>
      </c>
      <c r="BU14" s="86" t="str">
        <f>IFERROR(IF($F14="Historical", IF(D14&lt;&gt;INDEX('Historical BMP Records'!D:D, MATCH($C14, 'Historical BMP Records'!$C:$C, 0)), 1, 0), IF(D14&lt;&gt;INDEX('Planned and Progress BMPs'!D:D, MATCH($C14, 'Planned and Progress BMPs'!$C:$C, 0)), 1, 0)), "")</f>
        <v/>
      </c>
      <c r="BV14" s="86" t="str">
        <f>IFERROR(IF($F14="Historical", IF(E14&lt;&gt;INDEX('Historical BMP Records'!E:E, MATCH($C14, 'Historical BMP Records'!$C:$C, 0)), 1, 0), IF(E14&lt;&gt;INDEX('Planned and Progress BMPs'!E:E, MATCH($C14, 'Planned and Progress BMPs'!$C:$C, 0)), 1, 0)), "")</f>
        <v/>
      </c>
      <c r="BW14" s="86" t="str">
        <f>IFERROR(IF($F14="Historical", IF(F14&lt;&gt;INDEX('Historical BMP Records'!F:F, MATCH($C14, 'Historical BMP Records'!$C:$C, 0)), 1, 0), IF(F14&lt;&gt;INDEX('Planned and Progress BMPs'!F:F, MATCH($C14, 'Planned and Progress BMPs'!$C:$C, 0)), 1, 0)), "")</f>
        <v/>
      </c>
      <c r="BX14" s="86" t="str">
        <f>IFERROR(IF($F14="Historical", IF(G14&lt;&gt;INDEX('Historical BMP Records'!G:G, MATCH($C14, 'Historical BMP Records'!$C:$C, 0)), 1, 0), IF(G14&lt;&gt;INDEX('Planned and Progress BMPs'!G:G, MATCH($C14, 'Planned and Progress BMPs'!$C:$C, 0)), 1, 0)), "")</f>
        <v/>
      </c>
      <c r="BY14" s="86" t="str">
        <f>IFERROR(IF($F14="Historical", IF(H14&lt;&gt;INDEX('Historical BMP Records'!H:H, MATCH($C14, 'Historical BMP Records'!$C:$C, 0)), 1, 0), IF(H14&lt;&gt;INDEX('Planned and Progress BMPs'!H:H, MATCH($C14, 'Planned and Progress BMPs'!$C:$C, 0)), 1, 0)), "")</f>
        <v/>
      </c>
      <c r="BZ14" s="86" t="str">
        <f>IFERROR(IF($F14="Historical", IF(I14&lt;&gt;INDEX('Historical BMP Records'!I:I, MATCH($C14, 'Historical BMP Records'!$C:$C, 0)), 1, 0), IF(I14&lt;&gt;INDEX('Planned and Progress BMPs'!I:I, MATCH($C14, 'Planned and Progress BMPs'!$C:$C, 0)), 1, 0)), "")</f>
        <v/>
      </c>
      <c r="CA14" s="86" t="str">
        <f>IFERROR(IF($F14="Historical", IF(J14&lt;&gt;INDEX('Historical BMP Records'!J:J, MATCH($C14, 'Historical BMP Records'!$C:$C, 0)), 1, 0), IF(J14&lt;&gt;INDEX('Planned and Progress BMPs'!J:J, MATCH($C14, 'Planned and Progress BMPs'!$C:$C, 0)), 1, 0)), "")</f>
        <v/>
      </c>
      <c r="CB14" s="86" t="str">
        <f>IFERROR(IF($F14="Historical", IF(K14&lt;&gt;INDEX('Historical BMP Records'!K:K, MATCH($C14, 'Historical BMP Records'!$C:$C, 0)), 1, 0), IF(K14&lt;&gt;INDEX('Planned and Progress BMPs'!K:K, MATCH($C14, 'Planned and Progress BMPs'!$C:$C, 0)), 1, 0)), "")</f>
        <v/>
      </c>
      <c r="CC14" s="86" t="str">
        <f>IFERROR(IF($F14="Historical", IF(L14&lt;&gt;INDEX('Historical BMP Records'!L:L, MATCH($C14, 'Historical BMP Records'!$C:$C, 0)), 1, 0), IF(L14&lt;&gt;INDEX('Planned and Progress BMPs'!L:L, MATCH($C14, 'Planned and Progress BMPs'!$C:$C, 0)), 1, 0)), "")</f>
        <v/>
      </c>
      <c r="CD14" s="86" t="str">
        <f>IFERROR(IF($F14="Historical", IF(M14&lt;&gt;INDEX('Historical BMP Records'!M:M, MATCH($C14, 'Historical BMP Records'!$C:$C, 0)), 1, 0), IF(M14&lt;&gt;INDEX('Planned and Progress BMPs'!M:M, MATCH($C14, 'Planned and Progress BMPs'!$C:$C, 0)), 1, 0)), "")</f>
        <v/>
      </c>
      <c r="CE14" s="86" t="str">
        <f>IFERROR(IF($F14="Historical", IF(N14&lt;&gt;INDEX('Historical BMP Records'!N:N, MATCH($C14, 'Historical BMP Records'!$C:$C, 0)), 1, 0), IF(N14&lt;&gt;INDEX('Planned and Progress BMPs'!N:N, MATCH($C14, 'Planned and Progress BMPs'!$C:$C, 0)), 1, 0)), "")</f>
        <v/>
      </c>
      <c r="CF14" s="86" t="str">
        <f>IFERROR(IF($F14="Historical", IF(O14&lt;&gt;INDEX('Historical BMP Records'!O:O, MATCH($C14, 'Historical BMP Records'!$C:$C, 0)), 1, 0), IF(O14&lt;&gt;INDEX('Planned and Progress BMPs'!O:O, MATCH($C14, 'Planned and Progress BMPs'!$C:$C, 0)), 1, 0)), "")</f>
        <v/>
      </c>
      <c r="CG14" s="86" t="str">
        <f>IFERROR(IF($F14="Historical", IF(P14&lt;&gt;INDEX('Historical BMP Records'!P:P, MATCH($C14, 'Historical BMP Records'!$C:$C, 0)), 1, 0), IF(P14&lt;&gt;INDEX('Planned and Progress BMPs'!P:P, MATCH($C14, 'Planned and Progress BMPs'!$C:$C, 0)), 1, 0)), "")</f>
        <v/>
      </c>
      <c r="CH14" s="86" t="str">
        <f>IFERROR(IF($F14="Historical", IF(Q14&lt;&gt;INDEX('Historical BMP Records'!Q:Q, MATCH($C14, 'Historical BMP Records'!$C:$C, 0)), 1, 0), IF(Q14&lt;&gt;INDEX('Planned and Progress BMPs'!Q:Q, MATCH($C14, 'Planned and Progress BMPs'!$C:$C, 0)), 1, 0)), "")</f>
        <v/>
      </c>
      <c r="CI14" s="86" t="str">
        <f>IFERROR(IF($F14="Historical", IF(R14&lt;&gt;INDEX('Historical BMP Records'!R:R, MATCH($C14, 'Historical BMP Records'!$C:$C, 0)), 1, 0), IF(R14&lt;&gt;INDEX('Planned and Progress BMPs'!R:R, MATCH($C14, 'Planned and Progress BMPs'!$C:$C, 0)), 1, 0)), "")</f>
        <v/>
      </c>
      <c r="CJ14" s="86" t="str">
        <f>IFERROR(IF($F14="Historical", IF(S14&lt;&gt;INDEX('Historical BMP Records'!S:S, MATCH($C14, 'Historical BMP Records'!$C:$C, 0)), 1, 0), IF(S14&lt;&gt;INDEX('Planned and Progress BMPs'!S:S, MATCH($C14, 'Planned and Progress BMPs'!$C:$C, 0)), 1, 0)), "")</f>
        <v/>
      </c>
      <c r="CK14" s="86" t="str">
        <f>IFERROR(IF($F14="Historical", IF(T14&lt;&gt;INDEX('Historical BMP Records'!T:T, MATCH($C14, 'Historical BMP Records'!$C:$C, 0)), 1, 0), IF(T14&lt;&gt;INDEX('Planned and Progress BMPs'!T:T, MATCH($C14, 'Planned and Progress BMPs'!$C:$C, 0)), 1, 0)), "")</f>
        <v/>
      </c>
      <c r="CL14" s="86" t="str">
        <f>IFERROR(IF($F14="Historical", IF(U14&lt;&gt;INDEX('Historical BMP Records'!U:U, MATCH($C14, 'Historical BMP Records'!$C:$C, 0)), 1, 0), IF(U14&lt;&gt;INDEX('Planned and Progress BMPs'!U:U, MATCH($C14, 'Planned and Progress BMPs'!$C:$C, 0)), 1, 0)), "")</f>
        <v/>
      </c>
      <c r="CM14" s="86" t="str">
        <f>IFERROR(IF($F14="Historical", IF(V14&lt;&gt;INDEX('Historical BMP Records'!V:V, MATCH($C14, 'Historical BMP Records'!$C:$C, 0)), 1, 0), IF(V14&lt;&gt;INDEX('Planned and Progress BMPs'!V:V, MATCH($C14, 'Planned and Progress BMPs'!$C:$C, 0)), 1, 0)), "")</f>
        <v/>
      </c>
      <c r="CN14" s="86" t="str">
        <f>IFERROR(IF($F14="Historical", IF(W14&lt;&gt;INDEX('Historical BMP Records'!W:W, MATCH($C14, 'Historical BMP Records'!$C:$C, 0)), 1, 0), IF(W14&lt;&gt;INDEX('Planned and Progress BMPs'!W:W, MATCH($C14, 'Planned and Progress BMPs'!$C:$C, 0)), 1, 0)), "")</f>
        <v/>
      </c>
      <c r="CO14" s="86" t="str">
        <f>IFERROR(IF($F14="Historical", IF(X14&lt;&gt;INDEX('Historical BMP Records'!X:X, MATCH($C14, 'Historical BMP Records'!$C:$C, 0)), 1, 0), IF(X14&lt;&gt;INDEX('Planned and Progress BMPs'!X:X, MATCH($C14, 'Planned and Progress BMPs'!$C:$C, 0)), 1, 0)), "")</f>
        <v/>
      </c>
      <c r="CP14" s="86" t="str">
        <f>IFERROR(IF($F14="Historical", IF(Y14&lt;&gt;INDEX('Historical BMP Records'!Y:Y, MATCH($C14, 'Historical BMP Records'!$C:$C, 0)), 1, 0), IF(Y14&lt;&gt;INDEX('Planned and Progress BMPs'!Y:Y, MATCH($C14, 'Planned and Progress BMPs'!$C:$C, 0)), 1, 0)), "")</f>
        <v/>
      </c>
      <c r="CQ14" s="86" t="str">
        <f>IFERROR(IF($F14="Historical", IF(Z14&lt;&gt;INDEX('Historical BMP Records'!Z:Z, MATCH($C14, 'Historical BMP Records'!$C:$C, 0)), 1, 0), IF(Z14&lt;&gt;INDEX('Planned and Progress BMPs'!Z:Z, MATCH($C14, 'Planned and Progress BMPs'!$C:$C, 0)), 1, 0)), "")</f>
        <v/>
      </c>
      <c r="CR14" s="86" t="str">
        <f>IFERROR(IF($F14="Historical", IF(AA14&lt;&gt;INDEX('Historical BMP Records'!AA:AA, MATCH($C14, 'Historical BMP Records'!$C:$C, 0)), 1, 0), IF(AA14&lt;&gt;INDEX('Planned and Progress BMPs'!AA:AA, MATCH($C14, 'Planned and Progress BMPs'!$C:$C, 0)), 1, 0)), "")</f>
        <v/>
      </c>
      <c r="CS14" s="86" t="str">
        <f>IFERROR(IF($F14="Historical", IF(AB14&lt;&gt;INDEX('Historical BMP Records'!AB:AB, MATCH($C14, 'Historical BMP Records'!$C:$C, 0)), 1, 0), IF(AB14&lt;&gt;INDEX('Planned and Progress BMPs'!AB:AB, MATCH($C14, 'Planned and Progress BMPs'!$C:$C, 0)), 1, 0)), "")</f>
        <v/>
      </c>
      <c r="CT14" s="86" t="str">
        <f>IFERROR(IF($F14="Historical", IF(AC14&lt;&gt;INDEX('Historical BMP Records'!AC:AC, MATCH($C14, 'Historical BMP Records'!$C:$C, 0)), 1, 0), IF(AC14&lt;&gt;INDEX('Planned and Progress BMPs'!AC:AC, MATCH($C14, 'Planned and Progress BMPs'!$C:$C, 0)), 1, 0)), "")</f>
        <v/>
      </c>
      <c r="CU14" s="86" t="str">
        <f>IFERROR(IF($F14="Historical", IF(AD14&lt;&gt;INDEX('Historical BMP Records'!AD:AD, MATCH($C14, 'Historical BMP Records'!$C:$C, 0)), 1, 0), IF(AD14&lt;&gt;INDEX('Planned and Progress BMPs'!AD:AD, MATCH($C14, 'Planned and Progress BMPs'!$C:$C, 0)), 1, 0)), "")</f>
        <v/>
      </c>
      <c r="CV14" s="86" t="str">
        <f>IFERROR(IF($F14="Historical", IF(AE14&lt;&gt;INDEX('Historical BMP Records'!AE:AE, MATCH($C14, 'Historical BMP Records'!$C:$C, 0)), 1, 0), IF(AE14&lt;&gt;INDEX('Planned and Progress BMPs'!AE:AE, MATCH($C14, 'Planned and Progress BMPs'!$C:$C, 0)), 1, 0)), "")</f>
        <v/>
      </c>
      <c r="CW14" s="86" t="str">
        <f>IFERROR(IF($F14="Historical", IF(AF14&lt;&gt;INDEX('Historical BMP Records'!AF:AF, MATCH($C14, 'Historical BMP Records'!$C:$C, 0)), 1, 0), IF(AF14&lt;&gt;INDEX('Planned and Progress BMPs'!AF:AF, MATCH($C14, 'Planned and Progress BMPs'!$C:$C, 0)), 1, 0)), "")</f>
        <v/>
      </c>
      <c r="CX14" s="86" t="str">
        <f>IFERROR(IF($F14="Historical", IF(AG14&lt;&gt;INDEX('Historical BMP Records'!AG:AG, MATCH($C14, 'Historical BMP Records'!$C:$C, 0)), 1, 0), IF(AG14&lt;&gt;INDEX('Planned and Progress BMPs'!AG:AG, MATCH($C14, 'Planned and Progress BMPs'!$C:$C, 0)), 1, 0)), "")</f>
        <v/>
      </c>
      <c r="CY14" s="86" t="str">
        <f>IFERROR(IF($F14="Historical", IF(AH14&lt;&gt;INDEX('Historical BMP Records'!AH:AH, MATCH($C14, 'Historical BMP Records'!$C:$C, 0)), 1, 0), IF(AH14&lt;&gt;INDEX('Planned and Progress BMPs'!AH:AH, MATCH($C14, 'Planned and Progress BMPs'!$C:$C, 0)), 1, 0)), "")</f>
        <v/>
      </c>
      <c r="CZ14" s="86" t="str">
        <f>IFERROR(IF($F14="Historical", IF(AI14&lt;&gt;INDEX('Historical BMP Records'!AI:AI, MATCH($C14, 'Historical BMP Records'!$C:$C, 0)), 1, 0), IF(AI14&lt;&gt;INDEX('Planned and Progress BMPs'!AI:AI, MATCH($C14, 'Planned and Progress BMPs'!$C:$C, 0)), 1, 0)), "")</f>
        <v/>
      </c>
      <c r="DA14" s="86" t="str">
        <f>IFERROR(IF($F14="Historical", IF(AJ14&lt;&gt;INDEX('Historical BMP Records'!AJ:AJ, MATCH($C14, 'Historical BMP Records'!$C:$C, 0)), 1, 0), IF(AJ14&lt;&gt;INDEX('Planned and Progress BMPs'!AJ:AJ, MATCH($C14, 'Planned and Progress BMPs'!$C:$C, 0)), 1, 0)), "")</f>
        <v/>
      </c>
      <c r="DB14" s="86" t="str">
        <f>IFERROR(IF($F14="Historical", IF(AK14&lt;&gt;INDEX('Historical BMP Records'!AK:AK, MATCH($C14, 'Historical BMP Records'!$C:$C, 0)), 1, 0), IF(AK14&lt;&gt;INDEX('Planned and Progress BMPs'!AK:AK, MATCH($C14, 'Planned and Progress BMPs'!$C:$C, 0)), 1, 0)), "")</f>
        <v/>
      </c>
      <c r="DC14" s="86" t="str">
        <f>IFERROR(IF($F14="Historical", IF(AL14&lt;&gt;INDEX('Historical BMP Records'!AL:AL, MATCH($C14, 'Historical BMP Records'!$C:$C, 0)), 1, 0), IF(AL14&lt;&gt;INDEX('Planned and Progress BMPs'!AL:AL, MATCH($C14, 'Planned and Progress BMPs'!$C:$C, 0)), 1, 0)), "")</f>
        <v/>
      </c>
      <c r="DD14" s="86" t="str">
        <f>IFERROR(IF($F14="Historical", IF(AM14&lt;&gt;INDEX('Historical BMP Records'!AM:AM, MATCH($C14, 'Historical BMP Records'!$C:$C, 0)), 1, 0), IF(AM14&lt;&gt;INDEX('Planned and Progress BMPs'!AM:AM, MATCH($C14, 'Planned and Progress BMPs'!$C:$C, 0)), 1, 0)), "")</f>
        <v/>
      </c>
      <c r="DE14" s="86" t="str">
        <f>IFERROR(IF($F14="Historical", IF(AN14&lt;&gt;INDEX('Historical BMP Records'!AN:AN, MATCH($C14, 'Historical BMP Records'!$C:$C, 0)), 1, 0), IF(AN14&lt;&gt;INDEX('Planned and Progress BMPs'!AN:AN, MATCH($C14, 'Planned and Progress BMPs'!$C:$C, 0)), 1, 0)), "")</f>
        <v/>
      </c>
      <c r="DF14" s="86" t="str">
        <f>IFERROR(IF($F14="Historical", IF(AO14&lt;&gt;INDEX('Historical BMP Records'!AO:AO, MATCH($C14, 'Historical BMP Records'!$C:$C, 0)), 1, 0), IF(AO14&lt;&gt;INDEX('Planned and Progress BMPs'!AO:AO, MATCH($C14, 'Planned and Progress BMPs'!$C:$C, 0)), 1, 0)), "")</f>
        <v/>
      </c>
      <c r="DG14" s="86" t="str">
        <f>IFERROR(IF($F14="Historical", IF(AP14&lt;&gt;INDEX('Historical BMP Records'!AP:AP, MATCH($C14, 'Historical BMP Records'!$C:$C, 0)), 1, 0), IF(AP14&lt;&gt;INDEX('Planned and Progress BMPs'!AP:AP, MATCH($C14, 'Planned and Progress BMPs'!$C:$C, 0)), 1, 0)), "")</f>
        <v/>
      </c>
      <c r="DH14" s="86" t="str">
        <f>IFERROR(IF($F14="Historical", IF(AQ14&lt;&gt;INDEX('Historical BMP Records'!AQ:AQ, MATCH($C14, 'Historical BMP Records'!$C:$C, 0)), 1, 0), IF(AQ14&lt;&gt;INDEX('Planned and Progress BMPs'!AQ:AQ, MATCH($C14, 'Planned and Progress BMPs'!$C:$C, 0)), 1, 0)), "")</f>
        <v/>
      </c>
      <c r="DI14" s="86" t="str">
        <f>IFERROR(IF($F14="Historical", IF(AR14&lt;&gt;INDEX('Historical BMP Records'!AR:AR, MATCH($C14, 'Historical BMP Records'!$C:$C, 0)), 1, 0), IF(AR14&lt;&gt;INDEX('Planned and Progress BMPs'!AR:AR, MATCH($C14, 'Planned and Progress BMPs'!$C:$C, 0)), 1, 0)), "")</f>
        <v/>
      </c>
      <c r="DJ14" s="86" t="str">
        <f>IFERROR(IF($F14="Historical", IF(AS14&lt;&gt;INDEX('Historical BMP Records'!AS:AS, MATCH($C14, 'Historical BMP Records'!$C:$C, 0)), 1, 0), IF(AS14&lt;&gt;INDEX('Planned and Progress BMPs'!AS:AS, MATCH($C14, 'Planned and Progress BMPs'!$C:$C, 0)), 1, 0)), "")</f>
        <v/>
      </c>
      <c r="DK14" s="86" t="str">
        <f>IFERROR(IF($F14="Historical", IF(AT14&lt;&gt;INDEX('Historical BMP Records'!AT:AT, MATCH($C14, 'Historical BMP Records'!$C:$C, 0)), 1, 0), IF(AT14&lt;&gt;INDEX('Planned and Progress BMPs'!AT:AT, MATCH($C14, 'Planned and Progress BMPs'!$C:$C, 0)), 1, 0)), "")</f>
        <v/>
      </c>
      <c r="DL14" s="86" t="str">
        <f>IFERROR(IF($F14="Historical", IF(AU14&lt;&gt;INDEX('Historical BMP Records'!AU:AU, MATCH($C14, 'Historical BMP Records'!$C:$C, 0)), 1, 0), IF(AU14&lt;&gt;INDEX('Planned and Progress BMPs'!AU:AU, MATCH($C14, 'Planned and Progress BMPs'!$C:$C, 0)), 1, 0)), "")</f>
        <v/>
      </c>
      <c r="DM14" s="86" t="str">
        <f>IFERROR(IF($F14="Historical", IF(AV14&lt;&gt;INDEX('Historical BMP Records'!AV:AV, MATCH($C14, 'Historical BMP Records'!$C:$C, 0)), 1, 0), IF(AV14&lt;&gt;INDEX('Planned and Progress BMPs'!AV:AV, MATCH($C14, 'Planned and Progress BMPs'!$C:$C, 0)), 1, 0)), "")</f>
        <v/>
      </c>
      <c r="DN14" s="86" t="str">
        <f>IFERROR(IF($F14="Historical", IF(AW14&lt;&gt;INDEX('Historical BMP Records'!AW:AW, MATCH($C14, 'Historical BMP Records'!$C:$C, 0)), 1, 0), IF(AW14&lt;&gt;INDEX('Planned and Progress BMPs'!AW:AW, MATCH($C14, 'Planned and Progress BMPs'!$C:$C, 0)), 1, 0)), "")</f>
        <v/>
      </c>
      <c r="DO14" s="86" t="str">
        <f>IFERROR(IF($F14="Historical", IF(AX14&lt;&gt;INDEX('Historical BMP Records'!AX:AX, MATCH($C14, 'Historical BMP Records'!$C:$C, 0)), 1, 0), IF(AX14&lt;&gt;INDEX('Planned and Progress BMPs'!AX:AX, MATCH($C14, 'Planned and Progress BMPs'!$C:$C, 0)), 1, 0)), "")</f>
        <v/>
      </c>
      <c r="DP14" s="86" t="str">
        <f>IFERROR(IF($F14="Historical", IF(AY14&lt;&gt;INDEX('Historical BMP Records'!AY:AY, MATCH($C14, 'Historical BMP Records'!$C:$C, 0)), 1, 0), IF(AY14&lt;&gt;INDEX('Planned and Progress BMPs'!AY:AY, MATCH($C14, 'Planned and Progress BMPs'!$C:$C, 0)), 1, 0)), "")</f>
        <v/>
      </c>
      <c r="DQ14" s="86" t="str">
        <f>IFERROR(IF($F14="Historical", IF(AZ14&lt;&gt;INDEX('Historical BMP Records'!AZ:AZ, MATCH($C14, 'Historical BMP Records'!$C:$C, 0)), 1, 0), IF(AZ14&lt;&gt;INDEX('Planned and Progress BMPs'!AZ:AZ, MATCH($C14, 'Planned and Progress BMPs'!$C:$C, 0)), 1, 0)), "")</f>
        <v/>
      </c>
      <c r="DR14" s="86" t="str">
        <f>IFERROR(IF($F14="Historical", IF(BA14&lt;&gt;INDEX('Historical BMP Records'!BA:BA, MATCH($C14, 'Historical BMP Records'!$C:$C, 0)), 1, 0), IF(BA14&lt;&gt;INDEX('Planned and Progress BMPs'!BA:BA, MATCH($C14, 'Planned and Progress BMPs'!$C:$C, 0)), 1, 0)), "")</f>
        <v/>
      </c>
      <c r="DS14" s="86" t="str">
        <f>IFERROR(IF($F14="Historical", IF(BB14&lt;&gt;INDEX('Historical BMP Records'!BB:BB, MATCH($C14, 'Historical BMP Records'!$C:$C, 0)), 1, 0), IF(BB14&lt;&gt;INDEX('Planned and Progress BMPs'!BB:BB, MATCH($C14, 'Planned and Progress BMPs'!$C:$C, 0)), 1, 0)), "")</f>
        <v/>
      </c>
      <c r="DT14" s="86" t="str">
        <f>IFERROR(IF($F14="Historical", IF(BC14&lt;&gt;INDEX('Historical BMP Records'!BC:BC, MATCH($C14, 'Historical BMP Records'!$C:$C, 0)), 1, 0), IF(BC14&lt;&gt;INDEX('Planned and Progress BMPs'!BC:BC, MATCH($C14, 'Planned and Progress BMPs'!$C:$C, 0)), 1, 0)), "")</f>
        <v/>
      </c>
      <c r="DU14" s="86" t="str">
        <f>IFERROR(IF($F14="Historical", IF(BD14&lt;&gt;INDEX('Historical BMP Records'!BD:BD, MATCH($C14, 'Historical BMP Records'!$C:$C, 0)), 1, 0), IF(BD14&lt;&gt;INDEX('Planned and Progress BMPs'!BD:BD, MATCH($C14, 'Planned and Progress BMPs'!$C:$C, 0)), 1, 0)), "")</f>
        <v/>
      </c>
      <c r="DV14" s="86" t="str">
        <f>IFERROR(IF($F14="Historical", IF(BE14&lt;&gt;INDEX('Historical BMP Records'!BE:BE, MATCH($C14, 'Historical BMP Records'!$C:$C, 0)), 1, 0), IF(BE14&lt;&gt;INDEX('Planned and Progress BMPs'!BE:BE, MATCH($C14, 'Planned and Progress BMPs'!$C:$C, 0)), 1, 0)), "")</f>
        <v/>
      </c>
      <c r="DW14" s="86" t="str">
        <f>IFERROR(IF($F14="Historical", IF(BF14&lt;&gt;INDEX('Historical BMP Records'!BF:BF, MATCH($C14, 'Historical BMP Records'!$C:$C, 0)), 1, 0), IF(BF14&lt;&gt;INDEX('Planned and Progress BMPs'!BF:BF, MATCH($C14, 'Planned and Progress BMPs'!$C:$C, 0)), 1, 0)), "")</f>
        <v/>
      </c>
      <c r="DX14" s="86" t="str">
        <f>IFERROR(IF($F14="Historical", IF(BG14&lt;&gt;INDEX('Historical BMP Records'!BG:BG, MATCH($C14, 'Historical BMP Records'!$C:$C, 0)), 1, 0), IF(BG14&lt;&gt;INDEX('Planned and Progress BMPs'!BG:BG, MATCH($C14, 'Planned and Progress BMPs'!$C:$C, 0)), 1, 0)), "")</f>
        <v/>
      </c>
      <c r="DY14" s="86" t="str">
        <f>IFERROR(IF($F14="Historical", IF(BH14&lt;&gt;INDEX('Historical BMP Records'!BH:BH, MATCH($C14, 'Historical BMP Records'!$C:$C, 0)), 1, 0), IF(BH14&lt;&gt;INDEX('Planned and Progress BMPs'!BH:BH, MATCH($C14, 'Planned and Progress BMPs'!$C:$C, 0)), 1, 0)), "")</f>
        <v/>
      </c>
      <c r="DZ14" s="86" t="str">
        <f>IFERROR(IF($F14="Historical", IF(BI14&lt;&gt;INDEX('Historical BMP Records'!BI:BI, MATCH($C14, 'Historical BMP Records'!$C:$C, 0)), 1, 0), IF(BI14&lt;&gt;INDEX('Planned and Progress BMPs'!BI:BI, MATCH($C14, 'Planned and Progress BMPs'!$C:$C, 0)), 1, 0)), "")</f>
        <v/>
      </c>
      <c r="EA14" s="86" t="str">
        <f>IFERROR(IF($F14="Historical", IF(BJ14&lt;&gt;INDEX('Historical BMP Records'!BJ:BJ, MATCH($C14, 'Historical BMP Records'!$C:$C, 0)), 1, 0), IF(BJ14&lt;&gt;INDEX('Planned and Progress BMPs'!BJ:BJ, MATCH($C14, 'Planned and Progress BMPs'!$C:$C, 0)), 1, 0)), "")</f>
        <v/>
      </c>
      <c r="EB14" s="86" t="str">
        <f>IFERROR(IF($F14="Historical", IF(BK14&lt;&gt;INDEX('Historical BMP Records'!BK:BK, MATCH($C14, 'Historical BMP Records'!$C:$C, 0)), 1, 0), IF(BK14&lt;&gt;INDEX('Planned and Progress BMPs'!BK:BK, MATCH($C14, 'Planned and Progress BMPs'!$C:$C, 0)), 1, 0)), "")</f>
        <v/>
      </c>
      <c r="EC14" s="86" t="str">
        <f>IFERROR(IF($F14="Historical", IF(BL14&lt;&gt;INDEX('Historical BMP Records'!BL:BL, MATCH($C14, 'Historical BMP Records'!$C:$C, 0)), 1, 0), IF(BL14&lt;&gt;INDEX('Planned and Progress BMPs'!BL:BL, MATCH($C14, 'Planned and Progress BMPs'!$C:$C, 0)), 1, 0)), "")</f>
        <v/>
      </c>
      <c r="ED14" s="86" t="str">
        <f>IFERROR(IF($F14="Historical", IF(BM14&lt;&gt;INDEX('Historical BMP Records'!BM:BM, MATCH($C14, 'Historical BMP Records'!$C:$C, 0)), 1, 0), IF(BM14&lt;&gt;INDEX('Planned and Progress BMPs'!BM:BM, MATCH($C14, 'Planned and Progress BMPs'!$C:$C, 0)), 1, 0)), "")</f>
        <v/>
      </c>
      <c r="EE14" s="86" t="str">
        <f>IFERROR(IF($F14="Historical", IF(BN14&lt;&gt;INDEX('Historical BMP Records'!BN:BN, MATCH($C14, 'Historical BMP Records'!$C:$C, 0)), 1, 0), IF(BN14&lt;&gt;INDEX('Planned and Progress BMPs'!BN:BN, MATCH($C14, 'Planned and Progress BMPs'!$C:$C, 0)), 1, 0)), "")</f>
        <v/>
      </c>
      <c r="EF14" s="86" t="str">
        <f>IFERROR(IF($F14="Historical", IF(BO14&lt;&gt;INDEX('Historical BMP Records'!BO:BO, MATCH($C14, 'Historical BMP Records'!$C:$C, 0)), 1, 0), IF(BO14&lt;&gt;INDEX('Planned and Progress BMPs'!BO:BO, MATCH($C14, 'Planned and Progress BMPs'!$C:$C, 0)), 1, 0)), "")</f>
        <v/>
      </c>
      <c r="EG14" s="86" t="str">
        <f>IFERROR(IF($F14="Historical", IF(BP14&lt;&gt;INDEX('Historical BMP Records'!BP:BP, MATCH($C14, 'Historical BMP Records'!$C:$C, 0)), 1, 0), IF(BP14&lt;&gt;INDEX('Planned and Progress BMPs'!BP:BP, MATCH($C14, 'Planned and Progress BMPs'!$C:$C, 0)), 1, 0)), "")</f>
        <v/>
      </c>
      <c r="EH14" s="86">
        <f>SUM(DC_SW152[[#This Row],[FY17 Status Change]:[GIS ID Change]])</f>
        <v>0</v>
      </c>
    </row>
    <row r="15" spans="1:138" x14ac:dyDescent="0.25">
      <c r="A15" s="5" t="s">
        <v>388</v>
      </c>
      <c r="B15" s="5" t="s">
        <v>389</v>
      </c>
      <c r="C15" s="15" t="s">
        <v>546</v>
      </c>
      <c r="D15" s="15" t="s">
        <v>441</v>
      </c>
      <c r="E15" s="15" t="s">
        <v>335</v>
      </c>
      <c r="F15" s="33" t="s">
        <v>49</v>
      </c>
      <c r="G15" s="42"/>
      <c r="H15" s="37">
        <v>24830</v>
      </c>
      <c r="I15" s="22">
        <f>INDEX(Table3[Site ID], MATCH(DC_SW152[[#This Row],[Facility Name]], Table3[Site Name], 0))</f>
        <v>3</v>
      </c>
      <c r="J15" s="22" t="s">
        <v>4</v>
      </c>
      <c r="K15" s="22" t="str">
        <f>INDEX(Table3[Site Address], MATCH(DC_SW152[[#This Row],[Facility Name]], Table3[Site Name], 0))</f>
        <v>103 3rd Avenue SW</v>
      </c>
      <c r="L15" s="22" t="str">
        <f>INDEX(Table3[Site X Coordinate], MATCH(DC_SW152[[#This Row],[Facility Name]], Table3[Site Name], 0))</f>
        <v>398497.88</v>
      </c>
      <c r="M15" s="22" t="str">
        <f>INDEX(Table3[Site Y Coordinate], MATCH(DC_SW152[[#This Row],[Facility Name]], Table3[Site Name], 0))</f>
        <v>133706.77</v>
      </c>
      <c r="N15" s="22" t="str">
        <f>INDEX(Table3[Owner/Manager], MATCH(DC_SW152[[#This Row],[Facility Name]], Table3[Site Name], 0))</f>
        <v>Department of Defense</v>
      </c>
      <c r="O15" s="22" t="s">
        <v>309</v>
      </c>
      <c r="P15" s="22" t="s">
        <v>217</v>
      </c>
      <c r="Q15" s="22" t="s">
        <v>310</v>
      </c>
      <c r="R15" s="22" t="s">
        <v>311</v>
      </c>
      <c r="S15" s="22">
        <v>22211</v>
      </c>
      <c r="T15" s="29">
        <v>7036968055</v>
      </c>
      <c r="U15" s="22" t="s">
        <v>312</v>
      </c>
      <c r="V15" s="77">
        <v>10</v>
      </c>
      <c r="W15" s="33">
        <v>38718</v>
      </c>
      <c r="X15" s="22" t="s">
        <v>335</v>
      </c>
      <c r="Y15" s="83" t="s">
        <v>334</v>
      </c>
      <c r="Z15" s="83" t="s">
        <v>769</v>
      </c>
      <c r="AA15" s="83" t="s">
        <v>769</v>
      </c>
      <c r="AB15" s="83"/>
      <c r="AC15" s="22" t="s">
        <v>95</v>
      </c>
      <c r="AD15" s="22" t="s">
        <v>29</v>
      </c>
      <c r="AE15" s="22">
        <v>398545.24053000001</v>
      </c>
      <c r="AF15" s="22">
        <v>133193.352198999</v>
      </c>
      <c r="AG15" s="22">
        <v>38.866560129699998</v>
      </c>
      <c r="AH15" s="22">
        <v>-77.016762889800006</v>
      </c>
      <c r="AI15" s="22" t="s">
        <v>315</v>
      </c>
      <c r="AJ15" s="22" t="s">
        <v>84</v>
      </c>
      <c r="AK15" s="22"/>
      <c r="AL15" s="17" t="s">
        <v>11</v>
      </c>
      <c r="AM15" s="22" t="s">
        <v>12</v>
      </c>
      <c r="AN15" s="22" t="s">
        <v>13</v>
      </c>
      <c r="AO15" s="64"/>
      <c r="AP15" s="64"/>
      <c r="AQ15" s="64"/>
      <c r="AR15" s="64">
        <f>IF(ISBLANK(DC_SW152[[#This Row],[Urban Acres]]), "", DC_SW152[[#This Row],[Urban Acres]]-DC_SW152[[#This Row],[Impervious Acres]]-DC_SW152[[#This Row],[Natural Acres]])</f>
        <v>0.25</v>
      </c>
      <c r="AS15" s="64">
        <v>2.75</v>
      </c>
      <c r="AT15" s="64">
        <v>3</v>
      </c>
      <c r="AU15" s="64" t="str">
        <f>IF(ISBLANK(DC_SW152[[#This Row],[Natural Acres]]), "", DC_SW152[[#This Row],[Natural Acres]]*43560)</f>
        <v/>
      </c>
      <c r="AV15" s="64">
        <f>IFERROR(IF(ISBLANK(DC_SW152[[#This Row],[Compacted Acres]]), "", DC_SW152[[#This Row],[Compacted Acres]]*43560),"")</f>
        <v>10890</v>
      </c>
      <c r="AW15" s="64">
        <f>IF(ISBLANK(DC_SW152[[#This Row],[Impervious Acres]]), "", DC_SW152[[#This Row],[Impervious Acres]]*43560)</f>
        <v>119790</v>
      </c>
      <c r="AX15" s="64">
        <f>IF(ISBLANK(DC_SW152[[#This Row],[Urban Acres]]), "", DC_SW152[[#This Row],[Urban Acres]]*43560)</f>
        <v>130680</v>
      </c>
      <c r="AY15" s="67">
        <v>1</v>
      </c>
      <c r="AZ15" s="33">
        <v>42170</v>
      </c>
      <c r="BA15" s="19">
        <v>2015</v>
      </c>
      <c r="BB15" s="19"/>
      <c r="BC15" s="19"/>
      <c r="BD15" s="19"/>
      <c r="BE15" s="19"/>
      <c r="BF15" s="19"/>
      <c r="BG15" s="19"/>
      <c r="BH15" s="18" t="s">
        <v>9</v>
      </c>
      <c r="BI15" s="18">
        <v>40751</v>
      </c>
      <c r="BJ15" s="18"/>
      <c r="BK15" s="22" t="s">
        <v>8</v>
      </c>
      <c r="BL15" s="18"/>
      <c r="BM15" s="72"/>
      <c r="BN15" s="22"/>
      <c r="BO15" s="17" t="s">
        <v>8</v>
      </c>
      <c r="BP15" s="17"/>
      <c r="BQ15" s="15"/>
      <c r="BR15" s="87" t="str">
        <f>IFERROR(IF($F15="Historical", IF(A15&lt;&gt;INDEX('Historical BMP Records'!A:A, MATCH($C15, 'Historical BMP Records'!$C:$C, 0)), 1, 0), IF(A15&lt;&gt;INDEX('Planned and Progress BMPs'!A:A, MATCH($C15, 'Planned and Progress BMPs'!$C:$C, 0)), 1, 0)), "")</f>
        <v/>
      </c>
      <c r="BS15" s="87" t="str">
        <f>IFERROR(IF($F15="Historical", IF(B15&lt;&gt;INDEX('Historical BMP Records'!B:B, MATCH($C15, 'Historical BMP Records'!$C:$C, 0)), 1, 0), IF(B15&lt;&gt;INDEX('Planned and Progress BMPs'!B:B, MATCH($C15, 'Planned and Progress BMPs'!$C:$C, 0)), 1, 0)), "")</f>
        <v/>
      </c>
      <c r="BT15" s="87" t="str">
        <f>IFERROR(IF($F15="Historical", IF(C15&lt;&gt;INDEX('Historical BMP Records'!C:C, MATCH($C15, 'Historical BMP Records'!$C:$C, 0)), 1, 0), IF(C15&lt;&gt;INDEX('Planned and Progress BMPs'!C:C, MATCH($C15, 'Planned and Progress BMPs'!$C:$C, 0)), 1, 0)), "")</f>
        <v/>
      </c>
      <c r="BU15" s="87" t="str">
        <f>IFERROR(IF($F15="Historical", IF(D15&lt;&gt;INDEX('Historical BMP Records'!D:D, MATCH($C15, 'Historical BMP Records'!$C:$C, 0)), 1, 0), IF(D15&lt;&gt;INDEX('Planned and Progress BMPs'!D:D, MATCH($C15, 'Planned and Progress BMPs'!$C:$C, 0)), 1, 0)), "")</f>
        <v/>
      </c>
      <c r="BV15" s="87" t="str">
        <f>IFERROR(IF($F15="Historical", IF(E15&lt;&gt;INDEX('Historical BMP Records'!E:E, MATCH($C15, 'Historical BMP Records'!$C:$C, 0)), 1, 0), IF(E15&lt;&gt;INDEX('Planned and Progress BMPs'!E:E, MATCH($C15, 'Planned and Progress BMPs'!$C:$C, 0)), 1, 0)), "")</f>
        <v/>
      </c>
      <c r="BW15" s="87" t="str">
        <f>IFERROR(IF($F15="Historical", IF(F15&lt;&gt;INDEX('Historical BMP Records'!F:F, MATCH($C15, 'Historical BMP Records'!$C:$C, 0)), 1, 0), IF(F15&lt;&gt;INDEX('Planned and Progress BMPs'!F:F, MATCH($C15, 'Planned and Progress BMPs'!$C:$C, 0)), 1, 0)), "")</f>
        <v/>
      </c>
      <c r="BX15" s="87" t="str">
        <f>IFERROR(IF($F15="Historical", IF(G15&lt;&gt;INDEX('Historical BMP Records'!G:G, MATCH($C15, 'Historical BMP Records'!$C:$C, 0)), 1, 0), IF(G15&lt;&gt;INDEX('Planned and Progress BMPs'!G:G, MATCH($C15, 'Planned and Progress BMPs'!$C:$C, 0)), 1, 0)), "")</f>
        <v/>
      </c>
      <c r="BY15" s="87" t="str">
        <f>IFERROR(IF($F15="Historical", IF(H15&lt;&gt;INDEX('Historical BMP Records'!H:H, MATCH($C15, 'Historical BMP Records'!$C:$C, 0)), 1, 0), IF(H15&lt;&gt;INDEX('Planned and Progress BMPs'!H:H, MATCH($C15, 'Planned and Progress BMPs'!$C:$C, 0)), 1, 0)), "")</f>
        <v/>
      </c>
      <c r="BZ15" s="87" t="str">
        <f>IFERROR(IF($F15="Historical", IF(I15&lt;&gt;INDEX('Historical BMP Records'!I:I, MATCH($C15, 'Historical BMP Records'!$C:$C, 0)), 1, 0), IF(I15&lt;&gt;INDEX('Planned and Progress BMPs'!I:I, MATCH($C15, 'Planned and Progress BMPs'!$C:$C, 0)), 1, 0)), "")</f>
        <v/>
      </c>
      <c r="CA15" s="87" t="str">
        <f>IFERROR(IF($F15="Historical", IF(J15&lt;&gt;INDEX('Historical BMP Records'!J:J, MATCH($C15, 'Historical BMP Records'!$C:$C, 0)), 1, 0), IF(J15&lt;&gt;INDEX('Planned and Progress BMPs'!J:J, MATCH($C15, 'Planned and Progress BMPs'!$C:$C, 0)), 1, 0)), "")</f>
        <v/>
      </c>
      <c r="CB15" s="87" t="str">
        <f>IFERROR(IF($F15="Historical", IF(K15&lt;&gt;INDEX('Historical BMP Records'!K:K, MATCH($C15, 'Historical BMP Records'!$C:$C, 0)), 1, 0), IF(K15&lt;&gt;INDEX('Planned and Progress BMPs'!K:K, MATCH($C15, 'Planned and Progress BMPs'!$C:$C, 0)), 1, 0)), "")</f>
        <v/>
      </c>
      <c r="CC15" s="87" t="str">
        <f>IFERROR(IF($F15="Historical", IF(L15&lt;&gt;INDEX('Historical BMP Records'!L:L, MATCH($C15, 'Historical BMP Records'!$C:$C, 0)), 1, 0), IF(L15&lt;&gt;INDEX('Planned and Progress BMPs'!L:L, MATCH($C15, 'Planned and Progress BMPs'!$C:$C, 0)), 1, 0)), "")</f>
        <v/>
      </c>
      <c r="CD15" s="87" t="str">
        <f>IFERROR(IF($F15="Historical", IF(M15&lt;&gt;INDEX('Historical BMP Records'!M:M, MATCH($C15, 'Historical BMP Records'!$C:$C, 0)), 1, 0), IF(M15&lt;&gt;INDEX('Planned and Progress BMPs'!M:M, MATCH($C15, 'Planned and Progress BMPs'!$C:$C, 0)), 1, 0)), "")</f>
        <v/>
      </c>
      <c r="CE15" s="87" t="str">
        <f>IFERROR(IF($F15="Historical", IF(N15&lt;&gt;INDEX('Historical BMP Records'!N:N, MATCH($C15, 'Historical BMP Records'!$C:$C, 0)), 1, 0), IF(N15&lt;&gt;INDEX('Planned and Progress BMPs'!N:N, MATCH($C15, 'Planned and Progress BMPs'!$C:$C, 0)), 1, 0)), "")</f>
        <v/>
      </c>
      <c r="CF15" s="87" t="str">
        <f>IFERROR(IF($F15="Historical", IF(O15&lt;&gt;INDEX('Historical BMP Records'!O:O, MATCH($C15, 'Historical BMP Records'!$C:$C, 0)), 1, 0), IF(O15&lt;&gt;INDEX('Planned and Progress BMPs'!O:O, MATCH($C15, 'Planned and Progress BMPs'!$C:$C, 0)), 1, 0)), "")</f>
        <v/>
      </c>
      <c r="CG15" s="87" t="str">
        <f>IFERROR(IF($F15="Historical", IF(P15&lt;&gt;INDEX('Historical BMP Records'!P:P, MATCH($C15, 'Historical BMP Records'!$C:$C, 0)), 1, 0), IF(P15&lt;&gt;INDEX('Planned and Progress BMPs'!P:P, MATCH($C15, 'Planned and Progress BMPs'!$C:$C, 0)), 1, 0)), "")</f>
        <v/>
      </c>
      <c r="CH15" s="87" t="str">
        <f>IFERROR(IF($F15="Historical", IF(Q15&lt;&gt;INDEX('Historical BMP Records'!Q:Q, MATCH($C15, 'Historical BMP Records'!$C:$C, 0)), 1, 0), IF(Q15&lt;&gt;INDEX('Planned and Progress BMPs'!Q:Q, MATCH($C15, 'Planned and Progress BMPs'!$C:$C, 0)), 1, 0)), "")</f>
        <v/>
      </c>
      <c r="CI15" s="87" t="str">
        <f>IFERROR(IF($F15="Historical", IF(R15&lt;&gt;INDEX('Historical BMP Records'!R:R, MATCH($C15, 'Historical BMP Records'!$C:$C, 0)), 1, 0), IF(R15&lt;&gt;INDEX('Planned and Progress BMPs'!R:R, MATCH($C15, 'Planned and Progress BMPs'!$C:$C, 0)), 1, 0)), "")</f>
        <v/>
      </c>
      <c r="CJ15" s="87" t="str">
        <f>IFERROR(IF($F15="Historical", IF(S15&lt;&gt;INDEX('Historical BMP Records'!S:S, MATCH($C15, 'Historical BMP Records'!$C:$C, 0)), 1, 0), IF(S15&lt;&gt;INDEX('Planned and Progress BMPs'!S:S, MATCH($C15, 'Planned and Progress BMPs'!$C:$C, 0)), 1, 0)), "")</f>
        <v/>
      </c>
      <c r="CK15" s="87" t="str">
        <f>IFERROR(IF($F15="Historical", IF(T15&lt;&gt;INDEX('Historical BMP Records'!T:T, MATCH($C15, 'Historical BMP Records'!$C:$C, 0)), 1, 0), IF(T15&lt;&gt;INDEX('Planned and Progress BMPs'!T:T, MATCH($C15, 'Planned and Progress BMPs'!$C:$C, 0)), 1, 0)), "")</f>
        <v/>
      </c>
      <c r="CL15" s="87" t="str">
        <f>IFERROR(IF($F15="Historical", IF(U15&lt;&gt;INDEX('Historical BMP Records'!U:U, MATCH($C15, 'Historical BMP Records'!$C:$C, 0)), 1, 0), IF(U15&lt;&gt;INDEX('Planned and Progress BMPs'!U:U, MATCH($C15, 'Planned and Progress BMPs'!$C:$C, 0)), 1, 0)), "")</f>
        <v/>
      </c>
      <c r="CM15" s="87" t="str">
        <f>IFERROR(IF($F15="Historical", IF(V15&lt;&gt;INDEX('Historical BMP Records'!V:V, MATCH($C15, 'Historical BMP Records'!$C:$C, 0)), 1, 0), IF(V15&lt;&gt;INDEX('Planned and Progress BMPs'!V:V, MATCH($C15, 'Planned and Progress BMPs'!$C:$C, 0)), 1, 0)), "")</f>
        <v/>
      </c>
      <c r="CN15" s="87" t="str">
        <f>IFERROR(IF($F15="Historical", IF(W15&lt;&gt;INDEX('Historical BMP Records'!W:W, MATCH($C15, 'Historical BMP Records'!$C:$C, 0)), 1, 0), IF(W15&lt;&gt;INDEX('Planned and Progress BMPs'!W:W, MATCH($C15, 'Planned and Progress BMPs'!$C:$C, 0)), 1, 0)), "")</f>
        <v/>
      </c>
      <c r="CO15" s="87" t="str">
        <f>IFERROR(IF($F15="Historical", IF(X15&lt;&gt;INDEX('Historical BMP Records'!X:X, MATCH($C15, 'Historical BMP Records'!$C:$C, 0)), 1, 0), IF(X15&lt;&gt;INDEX('Planned and Progress BMPs'!X:X, MATCH($C15, 'Planned and Progress BMPs'!$C:$C, 0)), 1, 0)), "")</f>
        <v/>
      </c>
      <c r="CP15" s="87" t="str">
        <f>IFERROR(IF($F15="Historical", IF(Y15&lt;&gt;INDEX('Historical BMP Records'!Y:Y, MATCH($C15, 'Historical BMP Records'!$C:$C, 0)), 1, 0), IF(Y15&lt;&gt;INDEX('Planned and Progress BMPs'!Y:Y, MATCH($C15, 'Planned and Progress BMPs'!$C:$C, 0)), 1, 0)), "")</f>
        <v/>
      </c>
      <c r="CQ15" s="87" t="str">
        <f>IFERROR(IF($F15="Historical", IF(Z15&lt;&gt;INDEX('Historical BMP Records'!Z:Z, MATCH($C15, 'Historical BMP Records'!$C:$C, 0)), 1, 0), IF(Z15&lt;&gt;INDEX('Planned and Progress BMPs'!Z:Z, MATCH($C15, 'Planned and Progress BMPs'!$C:$C, 0)), 1, 0)), "")</f>
        <v/>
      </c>
      <c r="CR15" s="87" t="str">
        <f>IFERROR(IF($F15="Historical", IF(AA15&lt;&gt;INDEX('Historical BMP Records'!AA:AA, MATCH($C15, 'Historical BMP Records'!$C:$C, 0)), 1, 0), IF(AA15&lt;&gt;INDEX('Planned and Progress BMPs'!AA:AA, MATCH($C15, 'Planned and Progress BMPs'!$C:$C, 0)), 1, 0)), "")</f>
        <v/>
      </c>
      <c r="CS15" s="87" t="str">
        <f>IFERROR(IF($F15="Historical", IF(AB15&lt;&gt;INDEX('Historical BMP Records'!AB:AB, MATCH($C15, 'Historical BMP Records'!$C:$C, 0)), 1, 0), IF(AB15&lt;&gt;INDEX('Planned and Progress BMPs'!AB:AB, MATCH($C15, 'Planned and Progress BMPs'!$C:$C, 0)), 1, 0)), "")</f>
        <v/>
      </c>
      <c r="CT15" s="87" t="str">
        <f>IFERROR(IF($F15="Historical", IF(AC15&lt;&gt;INDEX('Historical BMP Records'!AC:AC, MATCH($C15, 'Historical BMP Records'!$C:$C, 0)), 1, 0), IF(AC15&lt;&gt;INDEX('Planned and Progress BMPs'!AC:AC, MATCH($C15, 'Planned and Progress BMPs'!$C:$C, 0)), 1, 0)), "")</f>
        <v/>
      </c>
      <c r="CU15" s="87" t="str">
        <f>IFERROR(IF($F15="Historical", IF(AD15&lt;&gt;INDEX('Historical BMP Records'!AD:AD, MATCH($C15, 'Historical BMP Records'!$C:$C, 0)), 1, 0), IF(AD15&lt;&gt;INDEX('Planned and Progress BMPs'!AD:AD, MATCH($C15, 'Planned and Progress BMPs'!$C:$C, 0)), 1, 0)), "")</f>
        <v/>
      </c>
      <c r="CV15" s="87" t="str">
        <f>IFERROR(IF($F15="Historical", IF(AE15&lt;&gt;INDEX('Historical BMP Records'!AE:AE, MATCH($C15, 'Historical BMP Records'!$C:$C, 0)), 1, 0), IF(AE15&lt;&gt;INDEX('Planned and Progress BMPs'!AE:AE, MATCH($C15, 'Planned and Progress BMPs'!$C:$C, 0)), 1, 0)), "")</f>
        <v/>
      </c>
      <c r="CW15" s="87" t="str">
        <f>IFERROR(IF($F15="Historical", IF(AF15&lt;&gt;INDEX('Historical BMP Records'!AF:AF, MATCH($C15, 'Historical BMP Records'!$C:$C, 0)), 1, 0), IF(AF15&lt;&gt;INDEX('Planned and Progress BMPs'!AF:AF, MATCH($C15, 'Planned and Progress BMPs'!$C:$C, 0)), 1, 0)), "")</f>
        <v/>
      </c>
      <c r="CX15" s="87" t="str">
        <f>IFERROR(IF($F15="Historical", IF(AG15&lt;&gt;INDEX('Historical BMP Records'!AG:AG, MATCH($C15, 'Historical BMP Records'!$C:$C, 0)), 1, 0), IF(AG15&lt;&gt;INDEX('Planned and Progress BMPs'!AG:AG, MATCH($C15, 'Planned and Progress BMPs'!$C:$C, 0)), 1, 0)), "")</f>
        <v/>
      </c>
      <c r="CY15" s="87" t="str">
        <f>IFERROR(IF($F15="Historical", IF(AH15&lt;&gt;INDEX('Historical BMP Records'!AH:AH, MATCH($C15, 'Historical BMP Records'!$C:$C, 0)), 1, 0), IF(AH15&lt;&gt;INDEX('Planned and Progress BMPs'!AH:AH, MATCH($C15, 'Planned and Progress BMPs'!$C:$C, 0)), 1, 0)), "")</f>
        <v/>
      </c>
      <c r="CZ15" s="87" t="str">
        <f>IFERROR(IF($F15="Historical", IF(AI15&lt;&gt;INDEX('Historical BMP Records'!AI:AI, MATCH($C15, 'Historical BMP Records'!$C:$C, 0)), 1, 0), IF(AI15&lt;&gt;INDEX('Planned and Progress BMPs'!AI:AI, MATCH($C15, 'Planned and Progress BMPs'!$C:$C, 0)), 1, 0)), "")</f>
        <v/>
      </c>
      <c r="DA15" s="87" t="str">
        <f>IFERROR(IF($F15="Historical", IF(AJ15&lt;&gt;INDEX('Historical BMP Records'!AJ:AJ, MATCH($C15, 'Historical BMP Records'!$C:$C, 0)), 1, 0), IF(AJ15&lt;&gt;INDEX('Planned and Progress BMPs'!AJ:AJ, MATCH($C15, 'Planned and Progress BMPs'!$C:$C, 0)), 1, 0)), "")</f>
        <v/>
      </c>
      <c r="DB15" s="87" t="str">
        <f>IFERROR(IF($F15="Historical", IF(AK15&lt;&gt;INDEX('Historical BMP Records'!AK:AK, MATCH($C15, 'Historical BMP Records'!$C:$C, 0)), 1, 0), IF(AK15&lt;&gt;INDEX('Planned and Progress BMPs'!AK:AK, MATCH($C15, 'Planned and Progress BMPs'!$C:$C, 0)), 1, 0)), "")</f>
        <v/>
      </c>
      <c r="DC15" s="87" t="str">
        <f>IFERROR(IF($F15="Historical", IF(AL15&lt;&gt;INDEX('Historical BMP Records'!AL:AL, MATCH($C15, 'Historical BMP Records'!$C:$C, 0)), 1, 0), IF(AL15&lt;&gt;INDEX('Planned and Progress BMPs'!AL:AL, MATCH($C15, 'Planned and Progress BMPs'!$C:$C, 0)), 1, 0)), "")</f>
        <v/>
      </c>
      <c r="DD15" s="87" t="str">
        <f>IFERROR(IF($F15="Historical", IF(AM15&lt;&gt;INDEX('Historical BMP Records'!AM:AM, MATCH($C15, 'Historical BMP Records'!$C:$C, 0)), 1, 0), IF(AM15&lt;&gt;INDEX('Planned and Progress BMPs'!AM:AM, MATCH($C15, 'Planned and Progress BMPs'!$C:$C, 0)), 1, 0)), "")</f>
        <v/>
      </c>
      <c r="DE15" s="87" t="str">
        <f>IFERROR(IF($F15="Historical", IF(AN15&lt;&gt;INDEX('Historical BMP Records'!AN:AN, MATCH($C15, 'Historical BMP Records'!$C:$C, 0)), 1, 0), IF(AN15&lt;&gt;INDEX('Planned and Progress BMPs'!AN:AN, MATCH($C15, 'Planned and Progress BMPs'!$C:$C, 0)), 1, 0)), "")</f>
        <v/>
      </c>
      <c r="DF15" s="87" t="str">
        <f>IFERROR(IF($F15="Historical", IF(AO15&lt;&gt;INDEX('Historical BMP Records'!AO:AO, MATCH($C15, 'Historical BMP Records'!$C:$C, 0)), 1, 0), IF(AO15&lt;&gt;INDEX('Planned and Progress BMPs'!AO:AO, MATCH($C15, 'Planned and Progress BMPs'!$C:$C, 0)), 1, 0)), "")</f>
        <v/>
      </c>
      <c r="DG15" s="87" t="str">
        <f>IFERROR(IF($F15="Historical", IF(AP15&lt;&gt;INDEX('Historical BMP Records'!AP:AP, MATCH($C15, 'Historical BMP Records'!$C:$C, 0)), 1, 0), IF(AP15&lt;&gt;INDEX('Planned and Progress BMPs'!AP:AP, MATCH($C15, 'Planned and Progress BMPs'!$C:$C, 0)), 1, 0)), "")</f>
        <v/>
      </c>
      <c r="DH15" s="87" t="str">
        <f>IFERROR(IF($F15="Historical", IF(AQ15&lt;&gt;INDEX('Historical BMP Records'!AQ:AQ, MATCH($C15, 'Historical BMP Records'!$C:$C, 0)), 1, 0), IF(AQ15&lt;&gt;INDEX('Planned and Progress BMPs'!AQ:AQ, MATCH($C15, 'Planned and Progress BMPs'!$C:$C, 0)), 1, 0)), "")</f>
        <v/>
      </c>
      <c r="DI15" s="87" t="str">
        <f>IFERROR(IF($F15="Historical", IF(AR15&lt;&gt;INDEX('Historical BMP Records'!AR:AR, MATCH($C15, 'Historical BMP Records'!$C:$C, 0)), 1, 0), IF(AR15&lt;&gt;INDEX('Planned and Progress BMPs'!AR:AR, MATCH($C15, 'Planned and Progress BMPs'!$C:$C, 0)), 1, 0)), "")</f>
        <v/>
      </c>
      <c r="DJ15" s="87" t="str">
        <f>IFERROR(IF($F15="Historical", IF(AS15&lt;&gt;INDEX('Historical BMP Records'!AS:AS, MATCH($C15, 'Historical BMP Records'!$C:$C, 0)), 1, 0), IF(AS15&lt;&gt;INDEX('Planned and Progress BMPs'!AS:AS, MATCH($C15, 'Planned and Progress BMPs'!$C:$C, 0)), 1, 0)), "")</f>
        <v/>
      </c>
      <c r="DK15" s="87" t="str">
        <f>IFERROR(IF($F15="Historical", IF(AT15&lt;&gt;INDEX('Historical BMP Records'!AT:AT, MATCH($C15, 'Historical BMP Records'!$C:$C, 0)), 1, 0), IF(AT15&lt;&gt;INDEX('Planned and Progress BMPs'!AT:AT, MATCH($C15, 'Planned and Progress BMPs'!$C:$C, 0)), 1, 0)), "")</f>
        <v/>
      </c>
      <c r="DL15" s="87" t="str">
        <f>IFERROR(IF($F15="Historical", IF(AU15&lt;&gt;INDEX('Historical BMP Records'!AU:AU, MATCH($C15, 'Historical BMP Records'!$C:$C, 0)), 1, 0), IF(AU15&lt;&gt;INDEX('Planned and Progress BMPs'!AU:AU, MATCH($C15, 'Planned and Progress BMPs'!$C:$C, 0)), 1, 0)), "")</f>
        <v/>
      </c>
      <c r="DM15" s="87" t="str">
        <f>IFERROR(IF($F15="Historical", IF(AV15&lt;&gt;INDEX('Historical BMP Records'!AV:AV, MATCH($C15, 'Historical BMP Records'!$C:$C, 0)), 1, 0), IF(AV15&lt;&gt;INDEX('Planned and Progress BMPs'!AV:AV, MATCH($C15, 'Planned and Progress BMPs'!$C:$C, 0)), 1, 0)), "")</f>
        <v/>
      </c>
      <c r="DN15" s="87" t="str">
        <f>IFERROR(IF($F15="Historical", IF(AW15&lt;&gt;INDEX('Historical BMP Records'!AW:AW, MATCH($C15, 'Historical BMP Records'!$C:$C, 0)), 1, 0), IF(AW15&lt;&gt;INDEX('Planned and Progress BMPs'!AW:AW, MATCH($C15, 'Planned and Progress BMPs'!$C:$C, 0)), 1, 0)), "")</f>
        <v/>
      </c>
      <c r="DO15" s="87" t="str">
        <f>IFERROR(IF($F15="Historical", IF(AX15&lt;&gt;INDEX('Historical BMP Records'!AX:AX, MATCH($C15, 'Historical BMP Records'!$C:$C, 0)), 1, 0), IF(AX15&lt;&gt;INDEX('Planned and Progress BMPs'!AX:AX, MATCH($C15, 'Planned and Progress BMPs'!$C:$C, 0)), 1, 0)), "")</f>
        <v/>
      </c>
      <c r="DP15" s="87" t="str">
        <f>IFERROR(IF($F15="Historical", IF(AY15&lt;&gt;INDEX('Historical BMP Records'!AY:AY, MATCH($C15, 'Historical BMP Records'!$C:$C, 0)), 1, 0), IF(AY15&lt;&gt;INDEX('Planned and Progress BMPs'!AY:AY, MATCH($C15, 'Planned and Progress BMPs'!$C:$C, 0)), 1, 0)), "")</f>
        <v/>
      </c>
      <c r="DQ15" s="87" t="str">
        <f>IFERROR(IF($F15="Historical", IF(AZ15&lt;&gt;INDEX('Historical BMP Records'!AZ:AZ, MATCH($C15, 'Historical BMP Records'!$C:$C, 0)), 1, 0), IF(AZ15&lt;&gt;INDEX('Planned and Progress BMPs'!AZ:AZ, MATCH($C15, 'Planned and Progress BMPs'!$C:$C, 0)), 1, 0)), "")</f>
        <v/>
      </c>
      <c r="DR15" s="87" t="str">
        <f>IFERROR(IF($F15="Historical", IF(BA15&lt;&gt;INDEX('Historical BMP Records'!BA:BA, MATCH($C15, 'Historical BMP Records'!$C:$C, 0)), 1, 0), IF(BA15&lt;&gt;INDEX('Planned and Progress BMPs'!BA:BA, MATCH($C15, 'Planned and Progress BMPs'!$C:$C, 0)), 1, 0)), "")</f>
        <v/>
      </c>
      <c r="DS15" s="87" t="str">
        <f>IFERROR(IF($F15="Historical", IF(BB15&lt;&gt;INDEX('Historical BMP Records'!BB:BB, MATCH($C15, 'Historical BMP Records'!$C:$C, 0)), 1, 0), IF(BB15&lt;&gt;INDEX('Planned and Progress BMPs'!BB:BB, MATCH($C15, 'Planned and Progress BMPs'!$C:$C, 0)), 1, 0)), "")</f>
        <v/>
      </c>
      <c r="DT15" s="87" t="str">
        <f>IFERROR(IF($F15="Historical", IF(BC15&lt;&gt;INDEX('Historical BMP Records'!BC:BC, MATCH($C15, 'Historical BMP Records'!$C:$C, 0)), 1, 0), IF(BC15&lt;&gt;INDEX('Planned and Progress BMPs'!BC:BC, MATCH($C15, 'Planned and Progress BMPs'!$C:$C, 0)), 1, 0)), "")</f>
        <v/>
      </c>
      <c r="DU15" s="87" t="str">
        <f>IFERROR(IF($F15="Historical", IF(BD15&lt;&gt;INDEX('Historical BMP Records'!BD:BD, MATCH($C15, 'Historical BMP Records'!$C:$C, 0)), 1, 0), IF(BD15&lt;&gt;INDEX('Planned and Progress BMPs'!BD:BD, MATCH($C15, 'Planned and Progress BMPs'!$C:$C, 0)), 1, 0)), "")</f>
        <v/>
      </c>
      <c r="DV15" s="87" t="str">
        <f>IFERROR(IF($F15="Historical", IF(BE15&lt;&gt;INDEX('Historical BMP Records'!BE:BE, MATCH($C15, 'Historical BMP Records'!$C:$C, 0)), 1, 0), IF(BE15&lt;&gt;INDEX('Planned and Progress BMPs'!BE:BE, MATCH($C15, 'Planned and Progress BMPs'!$C:$C, 0)), 1, 0)), "")</f>
        <v/>
      </c>
      <c r="DW15" s="87" t="str">
        <f>IFERROR(IF($F15="Historical", IF(BF15&lt;&gt;INDEX('Historical BMP Records'!BF:BF, MATCH($C15, 'Historical BMP Records'!$C:$C, 0)), 1, 0), IF(BF15&lt;&gt;INDEX('Planned and Progress BMPs'!BF:BF, MATCH($C15, 'Planned and Progress BMPs'!$C:$C, 0)), 1, 0)), "")</f>
        <v/>
      </c>
      <c r="DX15" s="87" t="str">
        <f>IFERROR(IF($F15="Historical", IF(BG15&lt;&gt;INDEX('Historical BMP Records'!BG:BG, MATCH($C15, 'Historical BMP Records'!$C:$C, 0)), 1, 0), IF(BG15&lt;&gt;INDEX('Planned and Progress BMPs'!BG:BG, MATCH($C15, 'Planned and Progress BMPs'!$C:$C, 0)), 1, 0)), "")</f>
        <v/>
      </c>
      <c r="DY15" s="87" t="str">
        <f>IFERROR(IF($F15="Historical", IF(BH15&lt;&gt;INDEX('Historical BMP Records'!BH:BH, MATCH($C15, 'Historical BMP Records'!$C:$C, 0)), 1, 0), IF(BH15&lt;&gt;INDEX('Planned and Progress BMPs'!BH:BH, MATCH($C15, 'Planned and Progress BMPs'!$C:$C, 0)), 1, 0)), "")</f>
        <v/>
      </c>
      <c r="DZ15" s="87" t="str">
        <f>IFERROR(IF($F15="Historical", IF(BI15&lt;&gt;INDEX('Historical BMP Records'!BI:BI, MATCH($C15, 'Historical BMP Records'!$C:$C, 0)), 1, 0), IF(BI15&lt;&gt;INDEX('Planned and Progress BMPs'!BI:BI, MATCH($C15, 'Planned and Progress BMPs'!$C:$C, 0)), 1, 0)), "")</f>
        <v/>
      </c>
      <c r="EA15" s="87" t="str">
        <f>IFERROR(IF($F15="Historical", IF(BJ15&lt;&gt;INDEX('Historical BMP Records'!BJ:BJ, MATCH($C15, 'Historical BMP Records'!$C:$C, 0)), 1, 0), IF(BJ15&lt;&gt;INDEX('Planned and Progress BMPs'!BJ:BJ, MATCH($C15, 'Planned and Progress BMPs'!$C:$C, 0)), 1, 0)), "")</f>
        <v/>
      </c>
      <c r="EB15" s="87" t="str">
        <f>IFERROR(IF($F15="Historical", IF(BK15&lt;&gt;INDEX('Historical BMP Records'!BK:BK, MATCH($C15, 'Historical BMP Records'!$C:$C, 0)), 1, 0), IF(BK15&lt;&gt;INDEX('Planned and Progress BMPs'!BK:BK, MATCH($C15, 'Planned and Progress BMPs'!$C:$C, 0)), 1, 0)), "")</f>
        <v/>
      </c>
      <c r="EC15" s="87" t="str">
        <f>IFERROR(IF($F15="Historical", IF(BL15&lt;&gt;INDEX('Historical BMP Records'!BL:BL, MATCH($C15, 'Historical BMP Records'!$C:$C, 0)), 1, 0), IF(BL15&lt;&gt;INDEX('Planned and Progress BMPs'!BL:BL, MATCH($C15, 'Planned and Progress BMPs'!$C:$C, 0)), 1, 0)), "")</f>
        <v/>
      </c>
      <c r="ED15" s="87" t="str">
        <f>IFERROR(IF($F15="Historical", IF(BM15&lt;&gt;INDEX('Historical BMP Records'!BM:BM, MATCH($C15, 'Historical BMP Records'!$C:$C, 0)), 1, 0), IF(BM15&lt;&gt;INDEX('Planned and Progress BMPs'!BM:BM, MATCH($C15, 'Planned and Progress BMPs'!$C:$C, 0)), 1, 0)), "")</f>
        <v/>
      </c>
      <c r="EE15" s="87" t="str">
        <f>IFERROR(IF($F15="Historical", IF(BN15&lt;&gt;INDEX('Historical BMP Records'!BN:BN, MATCH($C15, 'Historical BMP Records'!$C:$C, 0)), 1, 0), IF(BN15&lt;&gt;INDEX('Planned and Progress BMPs'!BN:BN, MATCH($C15, 'Planned and Progress BMPs'!$C:$C, 0)), 1, 0)), "")</f>
        <v/>
      </c>
      <c r="EF15" s="87" t="str">
        <f>IFERROR(IF($F15="Historical", IF(BO15&lt;&gt;INDEX('Historical BMP Records'!BO:BO, MATCH($C15, 'Historical BMP Records'!$C:$C, 0)), 1, 0), IF(BO15&lt;&gt;INDEX('Planned and Progress BMPs'!BO:BO, MATCH($C15, 'Planned and Progress BMPs'!$C:$C, 0)), 1, 0)), "")</f>
        <v/>
      </c>
      <c r="EG15" s="87" t="str">
        <f>IFERROR(IF($F15="Historical", IF(BP15&lt;&gt;INDEX('Historical BMP Records'!BP:BP, MATCH($C15, 'Historical BMP Records'!$C:$C, 0)), 1, 0), IF(BP15&lt;&gt;INDEX('Planned and Progress BMPs'!BP:BP, MATCH($C15, 'Planned and Progress BMPs'!$C:$C, 0)), 1, 0)), "")</f>
        <v/>
      </c>
      <c r="EH15" s="87">
        <f>SUM(DC_SW152[[#This Row],[FY17 Status Change]:[GIS ID Change]])</f>
        <v>0</v>
      </c>
    </row>
    <row r="16" spans="1:138" x14ac:dyDescent="0.25">
      <c r="A16" s="5" t="s">
        <v>388</v>
      </c>
      <c r="B16" s="5" t="s">
        <v>389</v>
      </c>
      <c r="C16" s="15" t="s">
        <v>537</v>
      </c>
      <c r="D16" s="15" t="s">
        <v>442</v>
      </c>
      <c r="E16" s="15" t="s">
        <v>343</v>
      </c>
      <c r="F16" s="33" t="s">
        <v>49</v>
      </c>
      <c r="G16" s="42">
        <v>2008</v>
      </c>
      <c r="H16" s="37"/>
      <c r="I16" s="22">
        <f>INDEX(Table3[Site ID], MATCH(DC_SW152[[#This Row],[Facility Name]], Table3[Site Name], 0))</f>
        <v>4</v>
      </c>
      <c r="J16" s="22" t="s">
        <v>370</v>
      </c>
      <c r="K16" s="22" t="str">
        <f>INDEX(Table3[Site Address], MATCH(DC_SW152[[#This Row],[Facility Name]], Table3[Site Name], 0))</f>
        <v>2001 East Capitol Street SE</v>
      </c>
      <c r="L16" s="22" t="str">
        <f>INDEX(Table3[Site X Coordinate], MATCH(DC_SW152[[#This Row],[Facility Name]], Table3[Site Name], 0))</f>
        <v>402124.49</v>
      </c>
      <c r="M16" s="22" t="str">
        <f>INDEX(Table3[Site Y Coordinate], MATCH(DC_SW152[[#This Row],[Facility Name]], Table3[Site Name], 0))</f>
        <v>135628.6</v>
      </c>
      <c r="N16" s="22" t="str">
        <f>INDEX(Table3[Owner/Manager], MATCH(DC_SW152[[#This Row],[Facility Name]], Table3[Site Name], 0))</f>
        <v>Department of Defense</v>
      </c>
      <c r="O16" s="22" t="s">
        <v>538</v>
      </c>
      <c r="P16" s="22" t="s">
        <v>539</v>
      </c>
      <c r="Q16" s="22" t="s">
        <v>340</v>
      </c>
      <c r="R16" s="22" t="s">
        <v>84</v>
      </c>
      <c r="S16" s="22">
        <v>20003</v>
      </c>
      <c r="T16" s="29">
        <v>2026859719</v>
      </c>
      <c r="U16" s="22" t="s">
        <v>540</v>
      </c>
      <c r="V16" s="77">
        <v>1</v>
      </c>
      <c r="W16" s="33">
        <v>39448</v>
      </c>
      <c r="X16" s="22" t="s">
        <v>343</v>
      </c>
      <c r="Y16" s="83" t="s">
        <v>344</v>
      </c>
      <c r="Z16" s="83" t="s">
        <v>763</v>
      </c>
      <c r="AA16" s="83" t="s">
        <v>764</v>
      </c>
      <c r="AB16" s="83" t="s">
        <v>15</v>
      </c>
      <c r="AC16" s="22" t="s">
        <v>95</v>
      </c>
      <c r="AD16" s="22" t="s">
        <v>33</v>
      </c>
      <c r="AE16" s="22">
        <v>402212.086608999</v>
      </c>
      <c r="AF16" s="22">
        <v>135551.09196300001</v>
      </c>
      <c r="AG16" s="22">
        <v>38.887797999999997</v>
      </c>
      <c r="AH16" s="22">
        <v>-76.974502999999999</v>
      </c>
      <c r="AI16" s="22" t="s">
        <v>340</v>
      </c>
      <c r="AJ16" s="22" t="s">
        <v>84</v>
      </c>
      <c r="AK16" s="22">
        <v>20003</v>
      </c>
      <c r="AL16" s="17" t="s">
        <v>11</v>
      </c>
      <c r="AM16" s="22" t="s">
        <v>12</v>
      </c>
      <c r="AN16" s="22" t="s">
        <v>8</v>
      </c>
      <c r="AO16" s="64"/>
      <c r="AP16" s="64"/>
      <c r="AQ16" s="64"/>
      <c r="AR16" s="64">
        <f>IF(ISBLANK(DC_SW152[[#This Row],[Urban Acres]]), "", DC_SW152[[#This Row],[Urban Acres]]-DC_SW152[[#This Row],[Impervious Acres]]-DC_SW152[[#This Row],[Natural Acres]])</f>
        <v>0</v>
      </c>
      <c r="AS16" s="64">
        <v>1.44</v>
      </c>
      <c r="AT16" s="64">
        <v>1.44</v>
      </c>
      <c r="AU16" s="64" t="str">
        <f>IF(ISBLANK(DC_SW152[[#This Row],[Natural Acres]]), "", DC_SW152[[#This Row],[Natural Acres]]*43560)</f>
        <v/>
      </c>
      <c r="AV16" s="64">
        <f>IFERROR(IF(ISBLANK(DC_SW152[[#This Row],[Compacted Acres]]), "", DC_SW152[[#This Row],[Compacted Acres]]*43560),"")</f>
        <v>0</v>
      </c>
      <c r="AW16" s="64">
        <f>IF(ISBLANK(DC_SW152[[#This Row],[Impervious Acres]]), "", DC_SW152[[#This Row],[Impervious Acres]]*43560)</f>
        <v>62726.399999999994</v>
      </c>
      <c r="AX16" s="64">
        <f>IF(ISBLANK(DC_SW152[[#This Row],[Urban Acres]]), "", DC_SW152[[#This Row],[Urban Acres]]*43560)</f>
        <v>62726.399999999994</v>
      </c>
      <c r="AY16" s="67"/>
      <c r="AZ16" s="33">
        <v>42991</v>
      </c>
      <c r="BA16" s="19">
        <v>2017</v>
      </c>
      <c r="BB16" s="19"/>
      <c r="BC16" s="19"/>
      <c r="BD16" s="19"/>
      <c r="BE16" s="19" t="s">
        <v>789</v>
      </c>
      <c r="BF16" s="19"/>
      <c r="BG16" s="19"/>
      <c r="BH16" s="18" t="s">
        <v>9</v>
      </c>
      <c r="BI16" s="18">
        <v>42989</v>
      </c>
      <c r="BJ16" s="18"/>
      <c r="BK16" s="22"/>
      <c r="BL16" s="18"/>
      <c r="BM16" s="72"/>
      <c r="BN16" s="22"/>
      <c r="BO16" s="17"/>
      <c r="BP16" s="17"/>
      <c r="BQ16" s="15" t="s">
        <v>541</v>
      </c>
      <c r="BR16" s="87" t="str">
        <f>IFERROR(IF($F16="Historical", IF(A16&lt;&gt;INDEX('Historical BMP Records'!A:A, MATCH($C16, 'Historical BMP Records'!$C:$C, 0)), 1, 0), IF(A16&lt;&gt;INDEX('Planned and Progress BMPs'!A:A, MATCH($C16, 'Planned and Progress BMPs'!$C:$C, 0)), 1, 0)), "")</f>
        <v/>
      </c>
      <c r="BS16" s="87" t="str">
        <f>IFERROR(IF($F16="Historical", IF(B16&lt;&gt;INDEX('Historical BMP Records'!B:B, MATCH($C16, 'Historical BMP Records'!$C:$C, 0)), 1, 0), IF(B16&lt;&gt;INDEX('Planned and Progress BMPs'!B:B, MATCH($C16, 'Planned and Progress BMPs'!$C:$C, 0)), 1, 0)), "")</f>
        <v/>
      </c>
      <c r="BT16" s="87" t="str">
        <f>IFERROR(IF($F16="Historical", IF(C16&lt;&gt;INDEX('Historical BMP Records'!C:C, MATCH($C16, 'Historical BMP Records'!$C:$C, 0)), 1, 0), IF(C16&lt;&gt;INDEX('Planned and Progress BMPs'!C:C, MATCH($C16, 'Planned and Progress BMPs'!$C:$C, 0)), 1, 0)), "")</f>
        <v/>
      </c>
      <c r="BU16" s="87" t="str">
        <f>IFERROR(IF($F16="Historical", IF(D16&lt;&gt;INDEX('Historical BMP Records'!D:D, MATCH($C16, 'Historical BMP Records'!$C:$C, 0)), 1, 0), IF(D16&lt;&gt;INDEX('Planned and Progress BMPs'!D:D, MATCH($C16, 'Planned and Progress BMPs'!$C:$C, 0)), 1, 0)), "")</f>
        <v/>
      </c>
      <c r="BV16" s="87" t="str">
        <f>IFERROR(IF($F16="Historical", IF(E16&lt;&gt;INDEX('Historical BMP Records'!E:E, MATCH($C16, 'Historical BMP Records'!$C:$C, 0)), 1, 0), IF(E16&lt;&gt;INDEX('Planned and Progress BMPs'!E:E, MATCH($C16, 'Planned and Progress BMPs'!$C:$C, 0)), 1, 0)), "")</f>
        <v/>
      </c>
      <c r="BW16" s="87" t="str">
        <f>IFERROR(IF($F16="Historical", IF(F16&lt;&gt;INDEX('Historical BMP Records'!F:F, MATCH($C16, 'Historical BMP Records'!$C:$C, 0)), 1, 0), IF(F16&lt;&gt;INDEX('Planned and Progress BMPs'!F:F, MATCH($C16, 'Planned and Progress BMPs'!$C:$C, 0)), 1, 0)), "")</f>
        <v/>
      </c>
      <c r="BX16" s="87" t="str">
        <f>IFERROR(IF($F16="Historical", IF(G16&lt;&gt;INDEX('Historical BMP Records'!G:G, MATCH($C16, 'Historical BMP Records'!$C:$C, 0)), 1, 0), IF(G16&lt;&gt;INDEX('Planned and Progress BMPs'!G:G, MATCH($C16, 'Planned and Progress BMPs'!$C:$C, 0)), 1, 0)), "")</f>
        <v/>
      </c>
      <c r="BY16" s="87" t="str">
        <f>IFERROR(IF($F16="Historical", IF(H16&lt;&gt;INDEX('Historical BMP Records'!H:H, MATCH($C16, 'Historical BMP Records'!$C:$C, 0)), 1, 0), IF(H16&lt;&gt;INDEX('Planned and Progress BMPs'!H:H, MATCH($C16, 'Planned and Progress BMPs'!$C:$C, 0)), 1, 0)), "")</f>
        <v/>
      </c>
      <c r="BZ16" s="87" t="str">
        <f>IFERROR(IF($F16="Historical", IF(I16&lt;&gt;INDEX('Historical BMP Records'!I:I, MATCH($C16, 'Historical BMP Records'!$C:$C, 0)), 1, 0), IF(I16&lt;&gt;INDEX('Planned and Progress BMPs'!I:I, MATCH($C16, 'Planned and Progress BMPs'!$C:$C, 0)), 1, 0)), "")</f>
        <v/>
      </c>
      <c r="CA16" s="87" t="str">
        <f>IFERROR(IF($F16="Historical", IF(J16&lt;&gt;INDEX('Historical BMP Records'!J:J, MATCH($C16, 'Historical BMP Records'!$C:$C, 0)), 1, 0), IF(J16&lt;&gt;INDEX('Planned and Progress BMPs'!J:J, MATCH($C16, 'Planned and Progress BMPs'!$C:$C, 0)), 1, 0)), "")</f>
        <v/>
      </c>
      <c r="CB16" s="87" t="str">
        <f>IFERROR(IF($F16="Historical", IF(K16&lt;&gt;INDEX('Historical BMP Records'!K:K, MATCH($C16, 'Historical BMP Records'!$C:$C, 0)), 1, 0), IF(K16&lt;&gt;INDEX('Planned and Progress BMPs'!K:K, MATCH($C16, 'Planned and Progress BMPs'!$C:$C, 0)), 1, 0)), "")</f>
        <v/>
      </c>
      <c r="CC16" s="87" t="str">
        <f>IFERROR(IF($F16="Historical", IF(L16&lt;&gt;INDEX('Historical BMP Records'!L:L, MATCH($C16, 'Historical BMP Records'!$C:$C, 0)), 1, 0), IF(L16&lt;&gt;INDEX('Planned and Progress BMPs'!L:L, MATCH($C16, 'Planned and Progress BMPs'!$C:$C, 0)), 1, 0)), "")</f>
        <v/>
      </c>
      <c r="CD16" s="87" t="str">
        <f>IFERROR(IF($F16="Historical", IF(M16&lt;&gt;INDEX('Historical BMP Records'!M:M, MATCH($C16, 'Historical BMP Records'!$C:$C, 0)), 1, 0), IF(M16&lt;&gt;INDEX('Planned and Progress BMPs'!M:M, MATCH($C16, 'Planned and Progress BMPs'!$C:$C, 0)), 1, 0)), "")</f>
        <v/>
      </c>
      <c r="CE16" s="87" t="str">
        <f>IFERROR(IF($F16="Historical", IF(N16&lt;&gt;INDEX('Historical BMP Records'!N:N, MATCH($C16, 'Historical BMP Records'!$C:$C, 0)), 1, 0), IF(N16&lt;&gt;INDEX('Planned and Progress BMPs'!N:N, MATCH($C16, 'Planned and Progress BMPs'!$C:$C, 0)), 1, 0)), "")</f>
        <v/>
      </c>
      <c r="CF16" s="87" t="str">
        <f>IFERROR(IF($F16="Historical", IF(O16&lt;&gt;INDEX('Historical BMP Records'!O:O, MATCH($C16, 'Historical BMP Records'!$C:$C, 0)), 1, 0), IF(O16&lt;&gt;INDEX('Planned and Progress BMPs'!O:O, MATCH($C16, 'Planned and Progress BMPs'!$C:$C, 0)), 1, 0)), "")</f>
        <v/>
      </c>
      <c r="CG16" s="87" t="str">
        <f>IFERROR(IF($F16="Historical", IF(P16&lt;&gt;INDEX('Historical BMP Records'!P:P, MATCH($C16, 'Historical BMP Records'!$C:$C, 0)), 1, 0), IF(P16&lt;&gt;INDEX('Planned and Progress BMPs'!P:P, MATCH($C16, 'Planned and Progress BMPs'!$C:$C, 0)), 1, 0)), "")</f>
        <v/>
      </c>
      <c r="CH16" s="87" t="str">
        <f>IFERROR(IF($F16="Historical", IF(Q16&lt;&gt;INDEX('Historical BMP Records'!Q:Q, MATCH($C16, 'Historical BMP Records'!$C:$C, 0)), 1, 0), IF(Q16&lt;&gt;INDEX('Planned and Progress BMPs'!Q:Q, MATCH($C16, 'Planned and Progress BMPs'!$C:$C, 0)), 1, 0)), "")</f>
        <v/>
      </c>
      <c r="CI16" s="87" t="str">
        <f>IFERROR(IF($F16="Historical", IF(R16&lt;&gt;INDEX('Historical BMP Records'!R:R, MATCH($C16, 'Historical BMP Records'!$C:$C, 0)), 1, 0), IF(R16&lt;&gt;INDEX('Planned and Progress BMPs'!R:R, MATCH($C16, 'Planned and Progress BMPs'!$C:$C, 0)), 1, 0)), "")</f>
        <v/>
      </c>
      <c r="CJ16" s="87" t="str">
        <f>IFERROR(IF($F16="Historical", IF(S16&lt;&gt;INDEX('Historical BMP Records'!S:S, MATCH($C16, 'Historical BMP Records'!$C:$C, 0)), 1, 0), IF(S16&lt;&gt;INDEX('Planned and Progress BMPs'!S:S, MATCH($C16, 'Planned and Progress BMPs'!$C:$C, 0)), 1, 0)), "")</f>
        <v/>
      </c>
      <c r="CK16" s="87" t="str">
        <f>IFERROR(IF($F16="Historical", IF(T16&lt;&gt;INDEX('Historical BMP Records'!T:T, MATCH($C16, 'Historical BMP Records'!$C:$C, 0)), 1, 0), IF(T16&lt;&gt;INDEX('Planned and Progress BMPs'!T:T, MATCH($C16, 'Planned and Progress BMPs'!$C:$C, 0)), 1, 0)), "")</f>
        <v/>
      </c>
      <c r="CL16" s="87" t="str">
        <f>IFERROR(IF($F16="Historical", IF(U16&lt;&gt;INDEX('Historical BMP Records'!U:U, MATCH($C16, 'Historical BMP Records'!$C:$C, 0)), 1, 0), IF(U16&lt;&gt;INDEX('Planned and Progress BMPs'!U:U, MATCH($C16, 'Planned and Progress BMPs'!$C:$C, 0)), 1, 0)), "")</f>
        <v/>
      </c>
      <c r="CM16" s="87" t="str">
        <f>IFERROR(IF($F16="Historical", IF(V16&lt;&gt;INDEX('Historical BMP Records'!V:V, MATCH($C16, 'Historical BMP Records'!$C:$C, 0)), 1, 0), IF(V16&lt;&gt;INDEX('Planned and Progress BMPs'!V:V, MATCH($C16, 'Planned and Progress BMPs'!$C:$C, 0)), 1, 0)), "")</f>
        <v/>
      </c>
      <c r="CN16" s="87" t="str">
        <f>IFERROR(IF($F16="Historical", IF(W16&lt;&gt;INDEX('Historical BMP Records'!W:W, MATCH($C16, 'Historical BMP Records'!$C:$C, 0)), 1, 0), IF(W16&lt;&gt;INDEX('Planned and Progress BMPs'!W:W, MATCH($C16, 'Planned and Progress BMPs'!$C:$C, 0)), 1, 0)), "")</f>
        <v/>
      </c>
      <c r="CO16" s="87" t="str">
        <f>IFERROR(IF($F16="Historical", IF(X16&lt;&gt;INDEX('Historical BMP Records'!X:X, MATCH($C16, 'Historical BMP Records'!$C:$C, 0)), 1, 0), IF(X16&lt;&gt;INDEX('Planned and Progress BMPs'!X:X, MATCH($C16, 'Planned and Progress BMPs'!$C:$C, 0)), 1, 0)), "")</f>
        <v/>
      </c>
      <c r="CP16" s="87" t="str">
        <f>IFERROR(IF($F16="Historical", IF(Y16&lt;&gt;INDEX('Historical BMP Records'!Y:Y, MATCH($C16, 'Historical BMP Records'!$C:$C, 0)), 1, 0), IF(Y16&lt;&gt;INDEX('Planned and Progress BMPs'!Y:Y, MATCH($C16, 'Planned and Progress BMPs'!$C:$C, 0)), 1, 0)), "")</f>
        <v/>
      </c>
      <c r="CQ16" s="87" t="str">
        <f>IFERROR(IF($F16="Historical", IF(Z16&lt;&gt;INDEX('Historical BMP Records'!Z:Z, MATCH($C16, 'Historical BMP Records'!$C:$C, 0)), 1, 0), IF(Z16&lt;&gt;INDEX('Planned and Progress BMPs'!Z:Z, MATCH($C16, 'Planned and Progress BMPs'!$C:$C, 0)), 1, 0)), "")</f>
        <v/>
      </c>
      <c r="CR16" s="87" t="str">
        <f>IFERROR(IF($F16="Historical", IF(AA16&lt;&gt;INDEX('Historical BMP Records'!AA:AA, MATCH($C16, 'Historical BMP Records'!$C:$C, 0)), 1, 0), IF(AA16&lt;&gt;INDEX('Planned and Progress BMPs'!AA:AA, MATCH($C16, 'Planned and Progress BMPs'!$C:$C, 0)), 1, 0)), "")</f>
        <v/>
      </c>
      <c r="CS16" s="87" t="str">
        <f>IFERROR(IF($F16="Historical", IF(AB16&lt;&gt;INDEX('Historical BMP Records'!AB:AB, MATCH($C16, 'Historical BMP Records'!$C:$C, 0)), 1, 0), IF(AB16&lt;&gt;INDEX('Planned and Progress BMPs'!AB:AB, MATCH($C16, 'Planned and Progress BMPs'!$C:$C, 0)), 1, 0)), "")</f>
        <v/>
      </c>
      <c r="CT16" s="87" t="str">
        <f>IFERROR(IF($F16="Historical", IF(AC16&lt;&gt;INDEX('Historical BMP Records'!AC:AC, MATCH($C16, 'Historical BMP Records'!$C:$C, 0)), 1, 0), IF(AC16&lt;&gt;INDEX('Planned and Progress BMPs'!AC:AC, MATCH($C16, 'Planned and Progress BMPs'!$C:$C, 0)), 1, 0)), "")</f>
        <v/>
      </c>
      <c r="CU16" s="87" t="str">
        <f>IFERROR(IF($F16="Historical", IF(AD16&lt;&gt;INDEX('Historical BMP Records'!AD:AD, MATCH($C16, 'Historical BMP Records'!$C:$C, 0)), 1, 0), IF(AD16&lt;&gt;INDEX('Planned and Progress BMPs'!AD:AD, MATCH($C16, 'Planned and Progress BMPs'!$C:$C, 0)), 1, 0)), "")</f>
        <v/>
      </c>
      <c r="CV16" s="87" t="str">
        <f>IFERROR(IF($F16="Historical", IF(AE16&lt;&gt;INDEX('Historical BMP Records'!AE:AE, MATCH($C16, 'Historical BMP Records'!$C:$C, 0)), 1, 0), IF(AE16&lt;&gt;INDEX('Planned and Progress BMPs'!AE:AE, MATCH($C16, 'Planned and Progress BMPs'!$C:$C, 0)), 1, 0)), "")</f>
        <v/>
      </c>
      <c r="CW16" s="87" t="str">
        <f>IFERROR(IF($F16="Historical", IF(AF16&lt;&gt;INDEX('Historical BMP Records'!AF:AF, MATCH($C16, 'Historical BMP Records'!$C:$C, 0)), 1, 0), IF(AF16&lt;&gt;INDEX('Planned and Progress BMPs'!AF:AF, MATCH($C16, 'Planned and Progress BMPs'!$C:$C, 0)), 1, 0)), "")</f>
        <v/>
      </c>
      <c r="CX16" s="87" t="str">
        <f>IFERROR(IF($F16="Historical", IF(AG16&lt;&gt;INDEX('Historical BMP Records'!AG:AG, MATCH($C16, 'Historical BMP Records'!$C:$C, 0)), 1, 0), IF(AG16&lt;&gt;INDEX('Planned and Progress BMPs'!AG:AG, MATCH($C16, 'Planned and Progress BMPs'!$C:$C, 0)), 1, 0)), "")</f>
        <v/>
      </c>
      <c r="CY16" s="87" t="str">
        <f>IFERROR(IF($F16="Historical", IF(AH16&lt;&gt;INDEX('Historical BMP Records'!AH:AH, MATCH($C16, 'Historical BMP Records'!$C:$C, 0)), 1, 0), IF(AH16&lt;&gt;INDEX('Planned and Progress BMPs'!AH:AH, MATCH($C16, 'Planned and Progress BMPs'!$C:$C, 0)), 1, 0)), "")</f>
        <v/>
      </c>
      <c r="CZ16" s="87" t="str">
        <f>IFERROR(IF($F16="Historical", IF(AI16&lt;&gt;INDEX('Historical BMP Records'!AI:AI, MATCH($C16, 'Historical BMP Records'!$C:$C, 0)), 1, 0), IF(AI16&lt;&gt;INDEX('Planned and Progress BMPs'!AI:AI, MATCH($C16, 'Planned and Progress BMPs'!$C:$C, 0)), 1, 0)), "")</f>
        <v/>
      </c>
      <c r="DA16" s="87" t="str">
        <f>IFERROR(IF($F16="Historical", IF(AJ16&lt;&gt;INDEX('Historical BMP Records'!AJ:AJ, MATCH($C16, 'Historical BMP Records'!$C:$C, 0)), 1, 0), IF(AJ16&lt;&gt;INDEX('Planned and Progress BMPs'!AJ:AJ, MATCH($C16, 'Planned and Progress BMPs'!$C:$C, 0)), 1, 0)), "")</f>
        <v/>
      </c>
      <c r="DB16" s="87" t="str">
        <f>IFERROR(IF($F16="Historical", IF(AK16&lt;&gt;INDEX('Historical BMP Records'!AK:AK, MATCH($C16, 'Historical BMP Records'!$C:$C, 0)), 1, 0), IF(AK16&lt;&gt;INDEX('Planned and Progress BMPs'!AK:AK, MATCH($C16, 'Planned and Progress BMPs'!$C:$C, 0)), 1, 0)), "")</f>
        <v/>
      </c>
      <c r="DC16" s="87" t="str">
        <f>IFERROR(IF($F16="Historical", IF(AL16&lt;&gt;INDEX('Historical BMP Records'!AL:AL, MATCH($C16, 'Historical BMP Records'!$C:$C, 0)), 1, 0), IF(AL16&lt;&gt;INDEX('Planned and Progress BMPs'!AL:AL, MATCH($C16, 'Planned and Progress BMPs'!$C:$C, 0)), 1, 0)), "")</f>
        <v/>
      </c>
      <c r="DD16" s="87" t="str">
        <f>IFERROR(IF($F16="Historical", IF(AM16&lt;&gt;INDEX('Historical BMP Records'!AM:AM, MATCH($C16, 'Historical BMP Records'!$C:$C, 0)), 1, 0), IF(AM16&lt;&gt;INDEX('Planned and Progress BMPs'!AM:AM, MATCH($C16, 'Planned and Progress BMPs'!$C:$C, 0)), 1, 0)), "")</f>
        <v/>
      </c>
      <c r="DE16" s="87" t="str">
        <f>IFERROR(IF($F16="Historical", IF(AN16&lt;&gt;INDEX('Historical BMP Records'!AN:AN, MATCH($C16, 'Historical BMP Records'!$C:$C, 0)), 1, 0), IF(AN16&lt;&gt;INDEX('Planned and Progress BMPs'!AN:AN, MATCH($C16, 'Planned and Progress BMPs'!$C:$C, 0)), 1, 0)), "")</f>
        <v/>
      </c>
      <c r="DF16" s="87" t="str">
        <f>IFERROR(IF($F16="Historical", IF(AO16&lt;&gt;INDEX('Historical BMP Records'!AO:AO, MATCH($C16, 'Historical BMP Records'!$C:$C, 0)), 1, 0), IF(AO16&lt;&gt;INDEX('Planned and Progress BMPs'!AO:AO, MATCH($C16, 'Planned and Progress BMPs'!$C:$C, 0)), 1, 0)), "")</f>
        <v/>
      </c>
      <c r="DG16" s="87" t="str">
        <f>IFERROR(IF($F16="Historical", IF(AP16&lt;&gt;INDEX('Historical BMP Records'!AP:AP, MATCH($C16, 'Historical BMP Records'!$C:$C, 0)), 1, 0), IF(AP16&lt;&gt;INDEX('Planned and Progress BMPs'!AP:AP, MATCH($C16, 'Planned and Progress BMPs'!$C:$C, 0)), 1, 0)), "")</f>
        <v/>
      </c>
      <c r="DH16" s="87" t="str">
        <f>IFERROR(IF($F16="Historical", IF(AQ16&lt;&gt;INDEX('Historical BMP Records'!AQ:AQ, MATCH($C16, 'Historical BMP Records'!$C:$C, 0)), 1, 0), IF(AQ16&lt;&gt;INDEX('Planned and Progress BMPs'!AQ:AQ, MATCH($C16, 'Planned and Progress BMPs'!$C:$C, 0)), 1, 0)), "")</f>
        <v/>
      </c>
      <c r="DI16" s="87" t="str">
        <f>IFERROR(IF($F16="Historical", IF(AR16&lt;&gt;INDEX('Historical BMP Records'!AR:AR, MATCH($C16, 'Historical BMP Records'!$C:$C, 0)), 1, 0), IF(AR16&lt;&gt;INDEX('Planned and Progress BMPs'!AR:AR, MATCH($C16, 'Planned and Progress BMPs'!$C:$C, 0)), 1, 0)), "")</f>
        <v/>
      </c>
      <c r="DJ16" s="87" t="str">
        <f>IFERROR(IF($F16="Historical", IF(AS16&lt;&gt;INDEX('Historical BMP Records'!AS:AS, MATCH($C16, 'Historical BMP Records'!$C:$C, 0)), 1, 0), IF(AS16&lt;&gt;INDEX('Planned and Progress BMPs'!AS:AS, MATCH($C16, 'Planned and Progress BMPs'!$C:$C, 0)), 1, 0)), "")</f>
        <v/>
      </c>
      <c r="DK16" s="87" t="str">
        <f>IFERROR(IF($F16="Historical", IF(AT16&lt;&gt;INDEX('Historical BMP Records'!AT:AT, MATCH($C16, 'Historical BMP Records'!$C:$C, 0)), 1, 0), IF(AT16&lt;&gt;INDEX('Planned and Progress BMPs'!AT:AT, MATCH($C16, 'Planned and Progress BMPs'!$C:$C, 0)), 1, 0)), "")</f>
        <v/>
      </c>
      <c r="DL16" s="87" t="str">
        <f>IFERROR(IF($F16="Historical", IF(AU16&lt;&gt;INDEX('Historical BMP Records'!AU:AU, MATCH($C16, 'Historical BMP Records'!$C:$C, 0)), 1, 0), IF(AU16&lt;&gt;INDEX('Planned and Progress BMPs'!AU:AU, MATCH($C16, 'Planned and Progress BMPs'!$C:$C, 0)), 1, 0)), "")</f>
        <v/>
      </c>
      <c r="DM16" s="87" t="str">
        <f>IFERROR(IF($F16="Historical", IF(AV16&lt;&gt;INDEX('Historical BMP Records'!AV:AV, MATCH($C16, 'Historical BMP Records'!$C:$C, 0)), 1, 0), IF(AV16&lt;&gt;INDEX('Planned and Progress BMPs'!AV:AV, MATCH($C16, 'Planned and Progress BMPs'!$C:$C, 0)), 1, 0)), "")</f>
        <v/>
      </c>
      <c r="DN16" s="87" t="str">
        <f>IFERROR(IF($F16="Historical", IF(AW16&lt;&gt;INDEX('Historical BMP Records'!AW:AW, MATCH($C16, 'Historical BMP Records'!$C:$C, 0)), 1, 0), IF(AW16&lt;&gt;INDEX('Planned and Progress BMPs'!AW:AW, MATCH($C16, 'Planned and Progress BMPs'!$C:$C, 0)), 1, 0)), "")</f>
        <v/>
      </c>
      <c r="DO16" s="87" t="str">
        <f>IFERROR(IF($F16="Historical", IF(AX16&lt;&gt;INDEX('Historical BMP Records'!AX:AX, MATCH($C16, 'Historical BMP Records'!$C:$C, 0)), 1, 0), IF(AX16&lt;&gt;INDEX('Planned and Progress BMPs'!AX:AX, MATCH($C16, 'Planned and Progress BMPs'!$C:$C, 0)), 1, 0)), "")</f>
        <v/>
      </c>
      <c r="DP16" s="87" t="str">
        <f>IFERROR(IF($F16="Historical", IF(AY16&lt;&gt;INDEX('Historical BMP Records'!AY:AY, MATCH($C16, 'Historical BMP Records'!$C:$C, 0)), 1, 0), IF(AY16&lt;&gt;INDEX('Planned and Progress BMPs'!AY:AY, MATCH($C16, 'Planned and Progress BMPs'!$C:$C, 0)), 1, 0)), "")</f>
        <v/>
      </c>
      <c r="DQ16" s="87" t="str">
        <f>IFERROR(IF($F16="Historical", IF(AZ16&lt;&gt;INDEX('Historical BMP Records'!AZ:AZ, MATCH($C16, 'Historical BMP Records'!$C:$C, 0)), 1, 0), IF(AZ16&lt;&gt;INDEX('Planned and Progress BMPs'!AZ:AZ, MATCH($C16, 'Planned and Progress BMPs'!$C:$C, 0)), 1, 0)), "")</f>
        <v/>
      </c>
      <c r="DR16" s="87" t="str">
        <f>IFERROR(IF($F16="Historical", IF(BA16&lt;&gt;INDEX('Historical BMP Records'!BA:BA, MATCH($C16, 'Historical BMP Records'!$C:$C, 0)), 1, 0), IF(BA16&lt;&gt;INDEX('Planned and Progress BMPs'!BA:BA, MATCH($C16, 'Planned and Progress BMPs'!$C:$C, 0)), 1, 0)), "")</f>
        <v/>
      </c>
      <c r="DS16" s="87" t="str">
        <f>IFERROR(IF($F16="Historical", IF(BB16&lt;&gt;INDEX('Historical BMP Records'!BB:BB, MATCH($C16, 'Historical BMP Records'!$C:$C, 0)), 1, 0), IF(BB16&lt;&gt;INDEX('Planned and Progress BMPs'!BB:BB, MATCH($C16, 'Planned and Progress BMPs'!$C:$C, 0)), 1, 0)), "")</f>
        <v/>
      </c>
      <c r="DT16" s="87" t="str">
        <f>IFERROR(IF($F16="Historical", IF(BC16&lt;&gt;INDEX('Historical BMP Records'!BC:BC, MATCH($C16, 'Historical BMP Records'!$C:$C, 0)), 1, 0), IF(BC16&lt;&gt;INDEX('Planned and Progress BMPs'!BC:BC, MATCH($C16, 'Planned and Progress BMPs'!$C:$C, 0)), 1, 0)), "")</f>
        <v/>
      </c>
      <c r="DU16" s="87" t="str">
        <f>IFERROR(IF($F16="Historical", IF(BD16&lt;&gt;INDEX('Historical BMP Records'!BD:BD, MATCH($C16, 'Historical BMP Records'!$C:$C, 0)), 1, 0), IF(BD16&lt;&gt;INDEX('Planned and Progress BMPs'!BD:BD, MATCH($C16, 'Planned and Progress BMPs'!$C:$C, 0)), 1, 0)), "")</f>
        <v/>
      </c>
      <c r="DV16" s="87" t="str">
        <f>IFERROR(IF($F16="Historical", IF(BE16&lt;&gt;INDEX('Historical BMP Records'!BE:BE, MATCH($C16, 'Historical BMP Records'!$C:$C, 0)), 1, 0), IF(BE16&lt;&gt;INDEX('Planned and Progress BMPs'!BE:BE, MATCH($C16, 'Planned and Progress BMPs'!$C:$C, 0)), 1, 0)), "")</f>
        <v/>
      </c>
      <c r="DW16" s="87" t="str">
        <f>IFERROR(IF($F16="Historical", IF(BF16&lt;&gt;INDEX('Historical BMP Records'!BF:BF, MATCH($C16, 'Historical BMP Records'!$C:$C, 0)), 1, 0), IF(BF16&lt;&gt;INDEX('Planned and Progress BMPs'!BF:BF, MATCH($C16, 'Planned and Progress BMPs'!$C:$C, 0)), 1, 0)), "")</f>
        <v/>
      </c>
      <c r="DX16" s="87" t="str">
        <f>IFERROR(IF($F16="Historical", IF(BG16&lt;&gt;INDEX('Historical BMP Records'!BG:BG, MATCH($C16, 'Historical BMP Records'!$C:$C, 0)), 1, 0), IF(BG16&lt;&gt;INDEX('Planned and Progress BMPs'!BG:BG, MATCH($C16, 'Planned and Progress BMPs'!$C:$C, 0)), 1, 0)), "")</f>
        <v/>
      </c>
      <c r="DY16" s="87" t="str">
        <f>IFERROR(IF($F16="Historical", IF(BH16&lt;&gt;INDEX('Historical BMP Records'!BH:BH, MATCH($C16, 'Historical BMP Records'!$C:$C, 0)), 1, 0), IF(BH16&lt;&gt;INDEX('Planned and Progress BMPs'!BH:BH, MATCH($C16, 'Planned and Progress BMPs'!$C:$C, 0)), 1, 0)), "")</f>
        <v/>
      </c>
      <c r="DZ16" s="87" t="str">
        <f>IFERROR(IF($F16="Historical", IF(BI16&lt;&gt;INDEX('Historical BMP Records'!BI:BI, MATCH($C16, 'Historical BMP Records'!$C:$C, 0)), 1, 0), IF(BI16&lt;&gt;INDEX('Planned and Progress BMPs'!BI:BI, MATCH($C16, 'Planned and Progress BMPs'!$C:$C, 0)), 1, 0)), "")</f>
        <v/>
      </c>
      <c r="EA16" s="87" t="str">
        <f>IFERROR(IF($F16="Historical", IF(BJ16&lt;&gt;INDEX('Historical BMP Records'!BJ:BJ, MATCH($C16, 'Historical BMP Records'!$C:$C, 0)), 1, 0), IF(BJ16&lt;&gt;INDEX('Planned and Progress BMPs'!BJ:BJ, MATCH($C16, 'Planned and Progress BMPs'!$C:$C, 0)), 1, 0)), "")</f>
        <v/>
      </c>
      <c r="EB16" s="87" t="str">
        <f>IFERROR(IF($F16="Historical", IF(BK16&lt;&gt;INDEX('Historical BMP Records'!BK:BK, MATCH($C16, 'Historical BMP Records'!$C:$C, 0)), 1, 0), IF(BK16&lt;&gt;INDEX('Planned and Progress BMPs'!BK:BK, MATCH($C16, 'Planned and Progress BMPs'!$C:$C, 0)), 1, 0)), "")</f>
        <v/>
      </c>
      <c r="EC16" s="87" t="str">
        <f>IFERROR(IF($F16="Historical", IF(BL16&lt;&gt;INDEX('Historical BMP Records'!BL:BL, MATCH($C16, 'Historical BMP Records'!$C:$C, 0)), 1, 0), IF(BL16&lt;&gt;INDEX('Planned and Progress BMPs'!BL:BL, MATCH($C16, 'Planned and Progress BMPs'!$C:$C, 0)), 1, 0)), "")</f>
        <v/>
      </c>
      <c r="ED16" s="87" t="str">
        <f>IFERROR(IF($F16="Historical", IF(BM16&lt;&gt;INDEX('Historical BMP Records'!BM:BM, MATCH($C16, 'Historical BMP Records'!$C:$C, 0)), 1, 0), IF(BM16&lt;&gt;INDEX('Planned and Progress BMPs'!BM:BM, MATCH($C16, 'Planned and Progress BMPs'!$C:$C, 0)), 1, 0)), "")</f>
        <v/>
      </c>
      <c r="EE16" s="87" t="str">
        <f>IFERROR(IF($F16="Historical", IF(BN16&lt;&gt;INDEX('Historical BMP Records'!BN:BN, MATCH($C16, 'Historical BMP Records'!$C:$C, 0)), 1, 0), IF(BN16&lt;&gt;INDEX('Planned and Progress BMPs'!BN:BN, MATCH($C16, 'Planned and Progress BMPs'!$C:$C, 0)), 1, 0)), "")</f>
        <v/>
      </c>
      <c r="EF16" s="87" t="str">
        <f>IFERROR(IF($F16="Historical", IF(BO16&lt;&gt;INDEX('Historical BMP Records'!BO:BO, MATCH($C16, 'Historical BMP Records'!$C:$C, 0)), 1, 0), IF(BO16&lt;&gt;INDEX('Planned and Progress BMPs'!BO:BO, MATCH($C16, 'Planned and Progress BMPs'!$C:$C, 0)), 1, 0)), "")</f>
        <v/>
      </c>
      <c r="EG16" s="87" t="str">
        <f>IFERROR(IF($F16="Historical", IF(BP16&lt;&gt;INDEX('Historical BMP Records'!BP:BP, MATCH($C16, 'Historical BMP Records'!$C:$C, 0)), 1, 0), IF(BP16&lt;&gt;INDEX('Planned and Progress BMPs'!BP:BP, MATCH($C16, 'Planned and Progress BMPs'!$C:$C, 0)), 1, 0)), "")</f>
        <v/>
      </c>
      <c r="EH16" s="87">
        <f>SUM(DC_SW152[[#This Row],[FY17 Status Change]:[GIS ID Change]])</f>
        <v>0</v>
      </c>
    </row>
    <row r="17" spans="1:138" x14ac:dyDescent="0.25">
      <c r="A17" s="5" t="s">
        <v>388</v>
      </c>
      <c r="B17" s="5" t="s">
        <v>389</v>
      </c>
      <c r="C17" s="17" t="s">
        <v>610</v>
      </c>
      <c r="D17" s="17" t="s">
        <v>390</v>
      </c>
      <c r="E17" s="17" t="s">
        <v>345</v>
      </c>
      <c r="F17" s="16" t="s">
        <v>49</v>
      </c>
      <c r="G17" s="40"/>
      <c r="H17" s="20"/>
      <c r="I17" s="17">
        <f>INDEX(Table3[Site ID], MATCH(DC_SW152[[#This Row],[Facility Name]], Table3[Site Name], 0))</f>
        <v>1</v>
      </c>
      <c r="J17" s="17" t="s">
        <v>372</v>
      </c>
      <c r="K17" s="17" t="str">
        <f>INDEX(Table3[Site Address], MATCH(DC_SW152[[#This Row],[Facility Name]], Table3[Site Name], 0))</f>
        <v>370 Brookley Avenue SW</v>
      </c>
      <c r="L17" s="17" t="str">
        <f>INDEX(Table3[Site X Coordinate], MATCH(DC_SW152[[#This Row],[Facility Name]], Table3[Site Name], 0))</f>
        <v>399319.85</v>
      </c>
      <c r="M17" s="17" t="str">
        <f>INDEX(Table3[Site Y Coordinate], MATCH(DC_SW152[[#This Row],[Facility Name]], Table3[Site Name], 0))</f>
        <v>131674.01</v>
      </c>
      <c r="N17" s="17" t="str">
        <f>INDEX(Table3[Owner/Manager], MATCH(DC_SW152[[#This Row],[Facility Name]], Table3[Site Name], 0))</f>
        <v>Department of Defense</v>
      </c>
      <c r="O17" s="17" t="s">
        <v>218</v>
      </c>
      <c r="P17" s="17" t="s">
        <v>115</v>
      </c>
      <c r="Q17" s="17" t="s">
        <v>219</v>
      </c>
      <c r="R17" s="17" t="s">
        <v>84</v>
      </c>
      <c r="S17" s="17">
        <v>20032</v>
      </c>
      <c r="T17" s="27">
        <v>2024048204</v>
      </c>
      <c r="U17" s="17" t="s">
        <v>220</v>
      </c>
      <c r="V17" s="77">
        <v>71</v>
      </c>
      <c r="W17" s="18">
        <v>40087</v>
      </c>
      <c r="X17" s="17" t="s">
        <v>345</v>
      </c>
      <c r="Y17" s="83" t="s">
        <v>611</v>
      </c>
      <c r="Z17" s="83" t="s">
        <v>763</v>
      </c>
      <c r="AA17" s="83" t="s">
        <v>764</v>
      </c>
      <c r="AB17" s="83" t="s">
        <v>10</v>
      </c>
      <c r="AC17" s="17" t="s">
        <v>95</v>
      </c>
      <c r="AD17" s="17" t="s">
        <v>33</v>
      </c>
      <c r="AE17" s="17">
        <v>398531.522444</v>
      </c>
      <c r="AF17" s="17">
        <v>131338.631752999</v>
      </c>
      <c r="AG17" s="17">
        <v>38.849851999999998</v>
      </c>
      <c r="AH17" s="17">
        <v>-77.016917000000007</v>
      </c>
      <c r="AI17" s="17" t="s">
        <v>268</v>
      </c>
      <c r="AJ17" s="17" t="s">
        <v>84</v>
      </c>
      <c r="AK17" s="17">
        <v>20032</v>
      </c>
      <c r="AL17" s="17" t="s">
        <v>11</v>
      </c>
      <c r="AM17" s="17" t="s">
        <v>12</v>
      </c>
      <c r="AN17" s="17" t="s">
        <v>8</v>
      </c>
      <c r="AO17" s="62"/>
      <c r="AP17" s="62"/>
      <c r="AQ17" s="62"/>
      <c r="AR17" s="62" t="str">
        <f>IF(ISBLANK(DC_SW152[[#This Row],[Urban Acres]]), "", DC_SW152[[#This Row],[Urban Acres]]-DC_SW152[[#This Row],[Impervious Acres]]-DC_SW152[[#This Row],[Natural Acres]])</f>
        <v/>
      </c>
      <c r="AS17" s="62"/>
      <c r="AT17" s="62"/>
      <c r="AU17" s="62" t="str">
        <f>IF(ISBLANK(DC_SW152[[#This Row],[Natural Acres]]), "", DC_SW152[[#This Row],[Natural Acres]]*43560)</f>
        <v/>
      </c>
      <c r="AV17" s="62" t="str">
        <f>IFERROR(IF(ISBLANK(DC_SW152[[#This Row],[Compacted Acres]]), "", DC_SW152[[#This Row],[Compacted Acres]]*43560),"")</f>
        <v/>
      </c>
      <c r="AW17" s="62" t="str">
        <f>IF(ISBLANK(DC_SW152[[#This Row],[Impervious Acres]]), "", DC_SW152[[#This Row],[Impervious Acres]]*43560)</f>
        <v/>
      </c>
      <c r="AX17" s="62" t="str">
        <f>IF(ISBLANK(DC_SW152[[#This Row],[Urban Acres]]), "", DC_SW152[[#This Row],[Urban Acres]]*43560)</f>
        <v/>
      </c>
      <c r="AY17" s="62"/>
      <c r="AZ17" s="18">
        <v>42552</v>
      </c>
      <c r="BA17" s="19">
        <v>2016</v>
      </c>
      <c r="BB17" s="19"/>
      <c r="BC17" s="19"/>
      <c r="BD17" s="19"/>
      <c r="BE17" s="19" t="s">
        <v>790</v>
      </c>
      <c r="BF17" s="19"/>
      <c r="BG17" s="19"/>
      <c r="BH17" s="18"/>
      <c r="BI17" s="18"/>
      <c r="BJ17" s="18"/>
      <c r="BK17" s="17"/>
      <c r="BL17" s="18"/>
      <c r="BM17" s="72"/>
      <c r="BN17" s="17"/>
      <c r="BO17" s="17"/>
      <c r="BP17" s="17"/>
      <c r="BQ17" s="14"/>
      <c r="BR17" s="87" t="str">
        <f>IFERROR(IF($F17="Historical", IF(A17&lt;&gt;INDEX('Historical BMP Records'!A:A, MATCH($C17, 'Historical BMP Records'!$C:$C, 0)), 1, 0), IF(A17&lt;&gt;INDEX('Planned and Progress BMPs'!A:A, MATCH($C17, 'Planned and Progress BMPs'!$C:$C, 0)), 1, 0)), "")</f>
        <v/>
      </c>
      <c r="BS17" s="87" t="str">
        <f>IFERROR(IF($F17="Historical", IF(B17&lt;&gt;INDEX('Historical BMP Records'!B:B, MATCH($C17, 'Historical BMP Records'!$C:$C, 0)), 1, 0), IF(B17&lt;&gt;INDEX('Planned and Progress BMPs'!B:B, MATCH($C17, 'Planned and Progress BMPs'!$C:$C, 0)), 1, 0)), "")</f>
        <v/>
      </c>
      <c r="BT17" s="87" t="str">
        <f>IFERROR(IF($F17="Historical", IF(C17&lt;&gt;INDEX('Historical BMP Records'!C:C, MATCH($C17, 'Historical BMP Records'!$C:$C, 0)), 1, 0), IF(C17&lt;&gt;INDEX('Planned and Progress BMPs'!C:C, MATCH($C17, 'Planned and Progress BMPs'!$C:$C, 0)), 1, 0)), "")</f>
        <v/>
      </c>
      <c r="BU17" s="87" t="str">
        <f>IFERROR(IF($F17="Historical", IF(D17&lt;&gt;INDEX('Historical BMP Records'!D:D, MATCH($C17, 'Historical BMP Records'!$C:$C, 0)), 1, 0), IF(D17&lt;&gt;INDEX('Planned and Progress BMPs'!D:D, MATCH($C17, 'Planned and Progress BMPs'!$C:$C, 0)), 1, 0)), "")</f>
        <v/>
      </c>
      <c r="BV17" s="87" t="str">
        <f>IFERROR(IF($F17="Historical", IF(E17&lt;&gt;INDEX('Historical BMP Records'!E:E, MATCH($C17, 'Historical BMP Records'!$C:$C, 0)), 1, 0), IF(E17&lt;&gt;INDEX('Planned and Progress BMPs'!E:E, MATCH($C17, 'Planned and Progress BMPs'!$C:$C, 0)), 1, 0)), "")</f>
        <v/>
      </c>
      <c r="BW17" s="87" t="str">
        <f>IFERROR(IF($F17="Historical", IF(F17&lt;&gt;INDEX('Historical BMP Records'!F:F, MATCH($C17, 'Historical BMP Records'!$C:$C, 0)), 1, 0), IF(F17&lt;&gt;INDEX('Planned and Progress BMPs'!F:F, MATCH($C17, 'Planned and Progress BMPs'!$C:$C, 0)), 1, 0)), "")</f>
        <v/>
      </c>
      <c r="BX17" s="87" t="str">
        <f>IFERROR(IF($F17="Historical", IF(G17&lt;&gt;INDEX('Historical BMP Records'!G:G, MATCH($C17, 'Historical BMP Records'!$C:$C, 0)), 1, 0), IF(G17&lt;&gt;INDEX('Planned and Progress BMPs'!G:G, MATCH($C17, 'Planned and Progress BMPs'!$C:$C, 0)), 1, 0)), "")</f>
        <v/>
      </c>
      <c r="BY17" s="87" t="str">
        <f>IFERROR(IF($F17="Historical", IF(H17&lt;&gt;INDEX('Historical BMP Records'!H:H, MATCH($C17, 'Historical BMP Records'!$C:$C, 0)), 1, 0), IF(H17&lt;&gt;INDEX('Planned and Progress BMPs'!H:H, MATCH($C17, 'Planned and Progress BMPs'!$C:$C, 0)), 1, 0)), "")</f>
        <v/>
      </c>
      <c r="BZ17" s="87" t="str">
        <f>IFERROR(IF($F17="Historical", IF(I17&lt;&gt;INDEX('Historical BMP Records'!I:I, MATCH($C17, 'Historical BMP Records'!$C:$C, 0)), 1, 0), IF(I17&lt;&gt;INDEX('Planned and Progress BMPs'!I:I, MATCH($C17, 'Planned and Progress BMPs'!$C:$C, 0)), 1, 0)), "")</f>
        <v/>
      </c>
      <c r="CA17" s="87" t="str">
        <f>IFERROR(IF($F17="Historical", IF(J17&lt;&gt;INDEX('Historical BMP Records'!J:J, MATCH($C17, 'Historical BMP Records'!$C:$C, 0)), 1, 0), IF(J17&lt;&gt;INDEX('Planned and Progress BMPs'!J:J, MATCH($C17, 'Planned and Progress BMPs'!$C:$C, 0)), 1, 0)), "")</f>
        <v/>
      </c>
      <c r="CB17" s="87" t="str">
        <f>IFERROR(IF($F17="Historical", IF(K17&lt;&gt;INDEX('Historical BMP Records'!K:K, MATCH($C17, 'Historical BMP Records'!$C:$C, 0)), 1, 0), IF(K17&lt;&gt;INDEX('Planned and Progress BMPs'!K:K, MATCH($C17, 'Planned and Progress BMPs'!$C:$C, 0)), 1, 0)), "")</f>
        <v/>
      </c>
      <c r="CC17" s="87" t="str">
        <f>IFERROR(IF($F17="Historical", IF(L17&lt;&gt;INDEX('Historical BMP Records'!L:L, MATCH($C17, 'Historical BMP Records'!$C:$C, 0)), 1, 0), IF(L17&lt;&gt;INDEX('Planned and Progress BMPs'!L:L, MATCH($C17, 'Planned and Progress BMPs'!$C:$C, 0)), 1, 0)), "")</f>
        <v/>
      </c>
      <c r="CD17" s="87" t="str">
        <f>IFERROR(IF($F17="Historical", IF(M17&lt;&gt;INDEX('Historical BMP Records'!M:M, MATCH($C17, 'Historical BMP Records'!$C:$C, 0)), 1, 0), IF(M17&lt;&gt;INDEX('Planned and Progress BMPs'!M:M, MATCH($C17, 'Planned and Progress BMPs'!$C:$C, 0)), 1, 0)), "")</f>
        <v/>
      </c>
      <c r="CE17" s="87" t="str">
        <f>IFERROR(IF($F17="Historical", IF(N17&lt;&gt;INDEX('Historical BMP Records'!N:N, MATCH($C17, 'Historical BMP Records'!$C:$C, 0)), 1, 0), IF(N17&lt;&gt;INDEX('Planned and Progress BMPs'!N:N, MATCH($C17, 'Planned and Progress BMPs'!$C:$C, 0)), 1, 0)), "")</f>
        <v/>
      </c>
      <c r="CF17" s="87" t="str">
        <f>IFERROR(IF($F17="Historical", IF(O17&lt;&gt;INDEX('Historical BMP Records'!O:O, MATCH($C17, 'Historical BMP Records'!$C:$C, 0)), 1, 0), IF(O17&lt;&gt;INDEX('Planned and Progress BMPs'!O:O, MATCH($C17, 'Planned and Progress BMPs'!$C:$C, 0)), 1, 0)), "")</f>
        <v/>
      </c>
      <c r="CG17" s="87" t="str">
        <f>IFERROR(IF($F17="Historical", IF(P17&lt;&gt;INDEX('Historical BMP Records'!P:P, MATCH($C17, 'Historical BMP Records'!$C:$C, 0)), 1, 0), IF(P17&lt;&gt;INDEX('Planned and Progress BMPs'!P:P, MATCH($C17, 'Planned and Progress BMPs'!$C:$C, 0)), 1, 0)), "")</f>
        <v/>
      </c>
      <c r="CH17" s="87" t="str">
        <f>IFERROR(IF($F17="Historical", IF(Q17&lt;&gt;INDEX('Historical BMP Records'!Q:Q, MATCH($C17, 'Historical BMP Records'!$C:$C, 0)), 1, 0), IF(Q17&lt;&gt;INDEX('Planned and Progress BMPs'!Q:Q, MATCH($C17, 'Planned and Progress BMPs'!$C:$C, 0)), 1, 0)), "")</f>
        <v/>
      </c>
      <c r="CI17" s="87" t="str">
        <f>IFERROR(IF($F17="Historical", IF(R17&lt;&gt;INDEX('Historical BMP Records'!R:R, MATCH($C17, 'Historical BMP Records'!$C:$C, 0)), 1, 0), IF(R17&lt;&gt;INDEX('Planned and Progress BMPs'!R:R, MATCH($C17, 'Planned and Progress BMPs'!$C:$C, 0)), 1, 0)), "")</f>
        <v/>
      </c>
      <c r="CJ17" s="87" t="str">
        <f>IFERROR(IF($F17="Historical", IF(S17&lt;&gt;INDEX('Historical BMP Records'!S:S, MATCH($C17, 'Historical BMP Records'!$C:$C, 0)), 1, 0), IF(S17&lt;&gt;INDEX('Planned and Progress BMPs'!S:S, MATCH($C17, 'Planned and Progress BMPs'!$C:$C, 0)), 1, 0)), "")</f>
        <v/>
      </c>
      <c r="CK17" s="87" t="str">
        <f>IFERROR(IF($F17="Historical", IF(T17&lt;&gt;INDEX('Historical BMP Records'!T:T, MATCH($C17, 'Historical BMP Records'!$C:$C, 0)), 1, 0), IF(T17&lt;&gt;INDEX('Planned and Progress BMPs'!T:T, MATCH($C17, 'Planned and Progress BMPs'!$C:$C, 0)), 1, 0)), "")</f>
        <v/>
      </c>
      <c r="CL17" s="87" t="str">
        <f>IFERROR(IF($F17="Historical", IF(U17&lt;&gt;INDEX('Historical BMP Records'!U:U, MATCH($C17, 'Historical BMP Records'!$C:$C, 0)), 1, 0), IF(U17&lt;&gt;INDEX('Planned and Progress BMPs'!U:U, MATCH($C17, 'Planned and Progress BMPs'!$C:$C, 0)), 1, 0)), "")</f>
        <v/>
      </c>
      <c r="CM17" s="87" t="str">
        <f>IFERROR(IF($F17="Historical", IF(V17&lt;&gt;INDEX('Historical BMP Records'!V:V, MATCH($C17, 'Historical BMP Records'!$C:$C, 0)), 1, 0), IF(V17&lt;&gt;INDEX('Planned and Progress BMPs'!V:V, MATCH($C17, 'Planned and Progress BMPs'!$C:$C, 0)), 1, 0)), "")</f>
        <v/>
      </c>
      <c r="CN17" s="87" t="str">
        <f>IFERROR(IF($F17="Historical", IF(W17&lt;&gt;INDEX('Historical BMP Records'!W:W, MATCH($C17, 'Historical BMP Records'!$C:$C, 0)), 1, 0), IF(W17&lt;&gt;INDEX('Planned and Progress BMPs'!W:W, MATCH($C17, 'Planned and Progress BMPs'!$C:$C, 0)), 1, 0)), "")</f>
        <v/>
      </c>
      <c r="CO17" s="87" t="str">
        <f>IFERROR(IF($F17="Historical", IF(X17&lt;&gt;INDEX('Historical BMP Records'!X:X, MATCH($C17, 'Historical BMP Records'!$C:$C, 0)), 1, 0), IF(X17&lt;&gt;INDEX('Planned and Progress BMPs'!X:X, MATCH($C17, 'Planned and Progress BMPs'!$C:$C, 0)), 1, 0)), "")</f>
        <v/>
      </c>
      <c r="CP17" s="87" t="str">
        <f>IFERROR(IF($F17="Historical", IF(Y17&lt;&gt;INDEX('Historical BMP Records'!Y:Y, MATCH($C17, 'Historical BMP Records'!$C:$C, 0)), 1, 0), IF(Y17&lt;&gt;INDEX('Planned and Progress BMPs'!Y:Y, MATCH($C17, 'Planned and Progress BMPs'!$C:$C, 0)), 1, 0)), "")</f>
        <v/>
      </c>
      <c r="CQ17" s="87" t="str">
        <f>IFERROR(IF($F17="Historical", IF(Z17&lt;&gt;INDEX('Historical BMP Records'!Z:Z, MATCH($C17, 'Historical BMP Records'!$C:$C, 0)), 1, 0), IF(Z17&lt;&gt;INDEX('Planned and Progress BMPs'!Z:Z, MATCH($C17, 'Planned and Progress BMPs'!$C:$C, 0)), 1, 0)), "")</f>
        <v/>
      </c>
      <c r="CR17" s="87" t="str">
        <f>IFERROR(IF($F17="Historical", IF(AA17&lt;&gt;INDEX('Historical BMP Records'!AA:AA, MATCH($C17, 'Historical BMP Records'!$C:$C, 0)), 1, 0), IF(AA17&lt;&gt;INDEX('Planned and Progress BMPs'!AA:AA, MATCH($C17, 'Planned and Progress BMPs'!$C:$C, 0)), 1, 0)), "")</f>
        <v/>
      </c>
      <c r="CS17" s="87" t="str">
        <f>IFERROR(IF($F17="Historical", IF(AB17&lt;&gt;INDEX('Historical BMP Records'!AB:AB, MATCH($C17, 'Historical BMP Records'!$C:$C, 0)), 1, 0), IF(AB17&lt;&gt;INDEX('Planned and Progress BMPs'!AB:AB, MATCH($C17, 'Planned and Progress BMPs'!$C:$C, 0)), 1, 0)), "")</f>
        <v/>
      </c>
      <c r="CT17" s="87" t="str">
        <f>IFERROR(IF($F17="Historical", IF(AC17&lt;&gt;INDEX('Historical BMP Records'!AC:AC, MATCH($C17, 'Historical BMP Records'!$C:$C, 0)), 1, 0), IF(AC17&lt;&gt;INDEX('Planned and Progress BMPs'!AC:AC, MATCH($C17, 'Planned and Progress BMPs'!$C:$C, 0)), 1, 0)), "")</f>
        <v/>
      </c>
      <c r="CU17" s="87" t="str">
        <f>IFERROR(IF($F17="Historical", IF(AD17&lt;&gt;INDEX('Historical BMP Records'!AD:AD, MATCH($C17, 'Historical BMP Records'!$C:$C, 0)), 1, 0), IF(AD17&lt;&gt;INDEX('Planned and Progress BMPs'!AD:AD, MATCH($C17, 'Planned and Progress BMPs'!$C:$C, 0)), 1, 0)), "")</f>
        <v/>
      </c>
      <c r="CV17" s="87" t="str">
        <f>IFERROR(IF($F17="Historical", IF(AE17&lt;&gt;INDEX('Historical BMP Records'!AE:AE, MATCH($C17, 'Historical BMP Records'!$C:$C, 0)), 1, 0), IF(AE17&lt;&gt;INDEX('Planned and Progress BMPs'!AE:AE, MATCH($C17, 'Planned and Progress BMPs'!$C:$C, 0)), 1, 0)), "")</f>
        <v/>
      </c>
      <c r="CW17" s="87" t="str">
        <f>IFERROR(IF($F17="Historical", IF(AF17&lt;&gt;INDEX('Historical BMP Records'!AF:AF, MATCH($C17, 'Historical BMP Records'!$C:$C, 0)), 1, 0), IF(AF17&lt;&gt;INDEX('Planned and Progress BMPs'!AF:AF, MATCH($C17, 'Planned and Progress BMPs'!$C:$C, 0)), 1, 0)), "")</f>
        <v/>
      </c>
      <c r="CX17" s="87" t="str">
        <f>IFERROR(IF($F17="Historical", IF(AG17&lt;&gt;INDEX('Historical BMP Records'!AG:AG, MATCH($C17, 'Historical BMP Records'!$C:$C, 0)), 1, 0), IF(AG17&lt;&gt;INDEX('Planned and Progress BMPs'!AG:AG, MATCH($C17, 'Planned and Progress BMPs'!$C:$C, 0)), 1, 0)), "")</f>
        <v/>
      </c>
      <c r="CY17" s="87" t="str">
        <f>IFERROR(IF($F17="Historical", IF(AH17&lt;&gt;INDEX('Historical BMP Records'!AH:AH, MATCH($C17, 'Historical BMP Records'!$C:$C, 0)), 1, 0), IF(AH17&lt;&gt;INDEX('Planned and Progress BMPs'!AH:AH, MATCH($C17, 'Planned and Progress BMPs'!$C:$C, 0)), 1, 0)), "")</f>
        <v/>
      </c>
      <c r="CZ17" s="87" t="str">
        <f>IFERROR(IF($F17="Historical", IF(AI17&lt;&gt;INDEX('Historical BMP Records'!AI:AI, MATCH($C17, 'Historical BMP Records'!$C:$C, 0)), 1, 0), IF(AI17&lt;&gt;INDEX('Planned and Progress BMPs'!AI:AI, MATCH($C17, 'Planned and Progress BMPs'!$C:$C, 0)), 1, 0)), "")</f>
        <v/>
      </c>
      <c r="DA17" s="87" t="str">
        <f>IFERROR(IF($F17="Historical", IF(AJ17&lt;&gt;INDEX('Historical BMP Records'!AJ:AJ, MATCH($C17, 'Historical BMP Records'!$C:$C, 0)), 1, 0), IF(AJ17&lt;&gt;INDEX('Planned and Progress BMPs'!AJ:AJ, MATCH($C17, 'Planned and Progress BMPs'!$C:$C, 0)), 1, 0)), "")</f>
        <v/>
      </c>
      <c r="DB17" s="87" t="str">
        <f>IFERROR(IF($F17="Historical", IF(AK17&lt;&gt;INDEX('Historical BMP Records'!AK:AK, MATCH($C17, 'Historical BMP Records'!$C:$C, 0)), 1, 0), IF(AK17&lt;&gt;INDEX('Planned and Progress BMPs'!AK:AK, MATCH($C17, 'Planned and Progress BMPs'!$C:$C, 0)), 1, 0)), "")</f>
        <v/>
      </c>
      <c r="DC17" s="87" t="str">
        <f>IFERROR(IF($F17="Historical", IF(AL17&lt;&gt;INDEX('Historical BMP Records'!AL:AL, MATCH($C17, 'Historical BMP Records'!$C:$C, 0)), 1, 0), IF(AL17&lt;&gt;INDEX('Planned and Progress BMPs'!AL:AL, MATCH($C17, 'Planned and Progress BMPs'!$C:$C, 0)), 1, 0)), "")</f>
        <v/>
      </c>
      <c r="DD17" s="87" t="str">
        <f>IFERROR(IF($F17="Historical", IF(AM17&lt;&gt;INDEX('Historical BMP Records'!AM:AM, MATCH($C17, 'Historical BMP Records'!$C:$C, 0)), 1, 0), IF(AM17&lt;&gt;INDEX('Planned and Progress BMPs'!AM:AM, MATCH($C17, 'Planned and Progress BMPs'!$C:$C, 0)), 1, 0)), "")</f>
        <v/>
      </c>
      <c r="DE17" s="87" t="str">
        <f>IFERROR(IF($F17="Historical", IF(AN17&lt;&gt;INDEX('Historical BMP Records'!AN:AN, MATCH($C17, 'Historical BMP Records'!$C:$C, 0)), 1, 0), IF(AN17&lt;&gt;INDEX('Planned and Progress BMPs'!AN:AN, MATCH($C17, 'Planned and Progress BMPs'!$C:$C, 0)), 1, 0)), "")</f>
        <v/>
      </c>
      <c r="DF17" s="87" t="str">
        <f>IFERROR(IF($F17="Historical", IF(AO17&lt;&gt;INDEX('Historical BMP Records'!AO:AO, MATCH($C17, 'Historical BMP Records'!$C:$C, 0)), 1, 0), IF(AO17&lt;&gt;INDEX('Planned and Progress BMPs'!AO:AO, MATCH($C17, 'Planned and Progress BMPs'!$C:$C, 0)), 1, 0)), "")</f>
        <v/>
      </c>
      <c r="DG17" s="87" t="str">
        <f>IFERROR(IF($F17="Historical", IF(AP17&lt;&gt;INDEX('Historical BMP Records'!AP:AP, MATCH($C17, 'Historical BMP Records'!$C:$C, 0)), 1, 0), IF(AP17&lt;&gt;INDEX('Planned and Progress BMPs'!AP:AP, MATCH($C17, 'Planned and Progress BMPs'!$C:$C, 0)), 1, 0)), "")</f>
        <v/>
      </c>
      <c r="DH17" s="87" t="str">
        <f>IFERROR(IF($F17="Historical", IF(AQ17&lt;&gt;INDEX('Historical BMP Records'!AQ:AQ, MATCH($C17, 'Historical BMP Records'!$C:$C, 0)), 1, 0), IF(AQ17&lt;&gt;INDEX('Planned and Progress BMPs'!AQ:AQ, MATCH($C17, 'Planned and Progress BMPs'!$C:$C, 0)), 1, 0)), "")</f>
        <v/>
      </c>
      <c r="DI17" s="87" t="str">
        <f>IFERROR(IF($F17="Historical", IF(AR17&lt;&gt;INDEX('Historical BMP Records'!AR:AR, MATCH($C17, 'Historical BMP Records'!$C:$C, 0)), 1, 0), IF(AR17&lt;&gt;INDEX('Planned and Progress BMPs'!AR:AR, MATCH($C17, 'Planned and Progress BMPs'!$C:$C, 0)), 1, 0)), "")</f>
        <v/>
      </c>
      <c r="DJ17" s="87" t="str">
        <f>IFERROR(IF($F17="Historical", IF(AS17&lt;&gt;INDEX('Historical BMP Records'!AS:AS, MATCH($C17, 'Historical BMP Records'!$C:$C, 0)), 1, 0), IF(AS17&lt;&gt;INDEX('Planned and Progress BMPs'!AS:AS, MATCH($C17, 'Planned and Progress BMPs'!$C:$C, 0)), 1, 0)), "")</f>
        <v/>
      </c>
      <c r="DK17" s="87" t="str">
        <f>IFERROR(IF($F17="Historical", IF(AT17&lt;&gt;INDEX('Historical BMP Records'!AT:AT, MATCH($C17, 'Historical BMP Records'!$C:$C, 0)), 1, 0), IF(AT17&lt;&gt;INDEX('Planned and Progress BMPs'!AT:AT, MATCH($C17, 'Planned and Progress BMPs'!$C:$C, 0)), 1, 0)), "")</f>
        <v/>
      </c>
      <c r="DL17" s="87" t="str">
        <f>IFERROR(IF($F17="Historical", IF(AU17&lt;&gt;INDEX('Historical BMP Records'!AU:AU, MATCH($C17, 'Historical BMP Records'!$C:$C, 0)), 1, 0), IF(AU17&lt;&gt;INDEX('Planned and Progress BMPs'!AU:AU, MATCH($C17, 'Planned and Progress BMPs'!$C:$C, 0)), 1, 0)), "")</f>
        <v/>
      </c>
      <c r="DM17" s="87" t="str">
        <f>IFERROR(IF($F17="Historical", IF(AV17&lt;&gt;INDEX('Historical BMP Records'!AV:AV, MATCH($C17, 'Historical BMP Records'!$C:$C, 0)), 1, 0), IF(AV17&lt;&gt;INDEX('Planned and Progress BMPs'!AV:AV, MATCH($C17, 'Planned and Progress BMPs'!$C:$C, 0)), 1, 0)), "")</f>
        <v/>
      </c>
      <c r="DN17" s="87" t="str">
        <f>IFERROR(IF($F17="Historical", IF(AW17&lt;&gt;INDEX('Historical BMP Records'!AW:AW, MATCH($C17, 'Historical BMP Records'!$C:$C, 0)), 1, 0), IF(AW17&lt;&gt;INDEX('Planned and Progress BMPs'!AW:AW, MATCH($C17, 'Planned and Progress BMPs'!$C:$C, 0)), 1, 0)), "")</f>
        <v/>
      </c>
      <c r="DO17" s="87" t="str">
        <f>IFERROR(IF($F17="Historical", IF(AX17&lt;&gt;INDEX('Historical BMP Records'!AX:AX, MATCH($C17, 'Historical BMP Records'!$C:$C, 0)), 1, 0), IF(AX17&lt;&gt;INDEX('Planned and Progress BMPs'!AX:AX, MATCH($C17, 'Planned and Progress BMPs'!$C:$C, 0)), 1, 0)), "")</f>
        <v/>
      </c>
      <c r="DP17" s="87" t="str">
        <f>IFERROR(IF($F17="Historical", IF(AY17&lt;&gt;INDEX('Historical BMP Records'!AY:AY, MATCH($C17, 'Historical BMP Records'!$C:$C, 0)), 1, 0), IF(AY17&lt;&gt;INDEX('Planned and Progress BMPs'!AY:AY, MATCH($C17, 'Planned and Progress BMPs'!$C:$C, 0)), 1, 0)), "")</f>
        <v/>
      </c>
      <c r="DQ17" s="87" t="str">
        <f>IFERROR(IF($F17="Historical", IF(AZ17&lt;&gt;INDEX('Historical BMP Records'!AZ:AZ, MATCH($C17, 'Historical BMP Records'!$C:$C, 0)), 1, 0), IF(AZ17&lt;&gt;INDEX('Planned and Progress BMPs'!AZ:AZ, MATCH($C17, 'Planned and Progress BMPs'!$C:$C, 0)), 1, 0)), "")</f>
        <v/>
      </c>
      <c r="DR17" s="87" t="str">
        <f>IFERROR(IF($F17="Historical", IF(BA17&lt;&gt;INDEX('Historical BMP Records'!BA:BA, MATCH($C17, 'Historical BMP Records'!$C:$C, 0)), 1, 0), IF(BA17&lt;&gt;INDEX('Planned and Progress BMPs'!BA:BA, MATCH($C17, 'Planned and Progress BMPs'!$C:$C, 0)), 1, 0)), "")</f>
        <v/>
      </c>
      <c r="DS17" s="87" t="str">
        <f>IFERROR(IF($F17="Historical", IF(BB17&lt;&gt;INDEX('Historical BMP Records'!BB:BB, MATCH($C17, 'Historical BMP Records'!$C:$C, 0)), 1, 0), IF(BB17&lt;&gt;INDEX('Planned and Progress BMPs'!BB:BB, MATCH($C17, 'Planned and Progress BMPs'!$C:$C, 0)), 1, 0)), "")</f>
        <v/>
      </c>
      <c r="DT17" s="87" t="str">
        <f>IFERROR(IF($F17="Historical", IF(BC17&lt;&gt;INDEX('Historical BMP Records'!BC:BC, MATCH($C17, 'Historical BMP Records'!$C:$C, 0)), 1, 0), IF(BC17&lt;&gt;INDEX('Planned and Progress BMPs'!BC:BC, MATCH($C17, 'Planned and Progress BMPs'!$C:$C, 0)), 1, 0)), "")</f>
        <v/>
      </c>
      <c r="DU17" s="87" t="str">
        <f>IFERROR(IF($F17="Historical", IF(BD17&lt;&gt;INDEX('Historical BMP Records'!BD:BD, MATCH($C17, 'Historical BMP Records'!$C:$C, 0)), 1, 0), IF(BD17&lt;&gt;INDEX('Planned and Progress BMPs'!BD:BD, MATCH($C17, 'Planned and Progress BMPs'!$C:$C, 0)), 1, 0)), "")</f>
        <v/>
      </c>
      <c r="DV17" s="87" t="str">
        <f>IFERROR(IF($F17="Historical", IF(BE17&lt;&gt;INDEX('Historical BMP Records'!BE:BE, MATCH($C17, 'Historical BMP Records'!$C:$C, 0)), 1, 0), IF(BE17&lt;&gt;INDEX('Planned and Progress BMPs'!BE:BE, MATCH($C17, 'Planned and Progress BMPs'!$C:$C, 0)), 1, 0)), "")</f>
        <v/>
      </c>
      <c r="DW17" s="87" t="str">
        <f>IFERROR(IF($F17="Historical", IF(BF17&lt;&gt;INDEX('Historical BMP Records'!BF:BF, MATCH($C17, 'Historical BMP Records'!$C:$C, 0)), 1, 0), IF(BF17&lt;&gt;INDEX('Planned and Progress BMPs'!BF:BF, MATCH($C17, 'Planned and Progress BMPs'!$C:$C, 0)), 1, 0)), "")</f>
        <v/>
      </c>
      <c r="DX17" s="87" t="str">
        <f>IFERROR(IF($F17="Historical", IF(BG17&lt;&gt;INDEX('Historical BMP Records'!BG:BG, MATCH($C17, 'Historical BMP Records'!$C:$C, 0)), 1, 0), IF(BG17&lt;&gt;INDEX('Planned and Progress BMPs'!BG:BG, MATCH($C17, 'Planned and Progress BMPs'!$C:$C, 0)), 1, 0)), "")</f>
        <v/>
      </c>
      <c r="DY17" s="87" t="str">
        <f>IFERROR(IF($F17="Historical", IF(BH17&lt;&gt;INDEX('Historical BMP Records'!BH:BH, MATCH($C17, 'Historical BMP Records'!$C:$C, 0)), 1, 0), IF(BH17&lt;&gt;INDEX('Planned and Progress BMPs'!BH:BH, MATCH($C17, 'Planned and Progress BMPs'!$C:$C, 0)), 1, 0)), "")</f>
        <v/>
      </c>
      <c r="DZ17" s="87" t="str">
        <f>IFERROR(IF($F17="Historical", IF(BI17&lt;&gt;INDEX('Historical BMP Records'!BI:BI, MATCH($C17, 'Historical BMP Records'!$C:$C, 0)), 1, 0), IF(BI17&lt;&gt;INDEX('Planned and Progress BMPs'!BI:BI, MATCH($C17, 'Planned and Progress BMPs'!$C:$C, 0)), 1, 0)), "")</f>
        <v/>
      </c>
      <c r="EA17" s="87" t="str">
        <f>IFERROR(IF($F17="Historical", IF(BJ17&lt;&gt;INDEX('Historical BMP Records'!BJ:BJ, MATCH($C17, 'Historical BMP Records'!$C:$C, 0)), 1, 0), IF(BJ17&lt;&gt;INDEX('Planned and Progress BMPs'!BJ:BJ, MATCH($C17, 'Planned and Progress BMPs'!$C:$C, 0)), 1, 0)), "")</f>
        <v/>
      </c>
      <c r="EB17" s="87" t="str">
        <f>IFERROR(IF($F17="Historical", IF(BK17&lt;&gt;INDEX('Historical BMP Records'!BK:BK, MATCH($C17, 'Historical BMP Records'!$C:$C, 0)), 1, 0), IF(BK17&lt;&gt;INDEX('Planned and Progress BMPs'!BK:BK, MATCH($C17, 'Planned and Progress BMPs'!$C:$C, 0)), 1, 0)), "")</f>
        <v/>
      </c>
      <c r="EC17" s="87" t="str">
        <f>IFERROR(IF($F17="Historical", IF(BL17&lt;&gt;INDEX('Historical BMP Records'!BL:BL, MATCH($C17, 'Historical BMP Records'!$C:$C, 0)), 1, 0), IF(BL17&lt;&gt;INDEX('Planned and Progress BMPs'!BL:BL, MATCH($C17, 'Planned and Progress BMPs'!$C:$C, 0)), 1, 0)), "")</f>
        <v/>
      </c>
      <c r="ED17" s="87" t="str">
        <f>IFERROR(IF($F17="Historical", IF(BM17&lt;&gt;INDEX('Historical BMP Records'!BM:BM, MATCH($C17, 'Historical BMP Records'!$C:$C, 0)), 1, 0), IF(BM17&lt;&gt;INDEX('Planned and Progress BMPs'!BM:BM, MATCH($C17, 'Planned and Progress BMPs'!$C:$C, 0)), 1, 0)), "")</f>
        <v/>
      </c>
      <c r="EE17" s="87" t="str">
        <f>IFERROR(IF($F17="Historical", IF(BN17&lt;&gt;INDEX('Historical BMP Records'!BN:BN, MATCH($C17, 'Historical BMP Records'!$C:$C, 0)), 1, 0), IF(BN17&lt;&gt;INDEX('Planned and Progress BMPs'!BN:BN, MATCH($C17, 'Planned and Progress BMPs'!$C:$C, 0)), 1, 0)), "")</f>
        <v/>
      </c>
      <c r="EF17" s="87" t="str">
        <f>IFERROR(IF($F17="Historical", IF(BO17&lt;&gt;INDEX('Historical BMP Records'!BO:BO, MATCH($C17, 'Historical BMP Records'!$C:$C, 0)), 1, 0), IF(BO17&lt;&gt;INDEX('Planned and Progress BMPs'!BO:BO, MATCH($C17, 'Planned and Progress BMPs'!$C:$C, 0)), 1, 0)), "")</f>
        <v/>
      </c>
      <c r="EG17" s="87" t="str">
        <f>IFERROR(IF($F17="Historical", IF(BP17&lt;&gt;INDEX('Historical BMP Records'!BP:BP, MATCH($C17, 'Historical BMP Records'!$C:$C, 0)), 1, 0), IF(BP17&lt;&gt;INDEX('Planned and Progress BMPs'!BP:BP, MATCH($C17, 'Planned and Progress BMPs'!$C:$C, 0)), 1, 0)), "")</f>
        <v/>
      </c>
      <c r="EH17" s="87">
        <f>SUM(DC_SW152[[#This Row],[FY17 Status Change]:[GIS ID Change]])</f>
        <v>0</v>
      </c>
    </row>
    <row r="18" spans="1:138" x14ac:dyDescent="0.25">
      <c r="A18" s="5" t="s">
        <v>388</v>
      </c>
      <c r="B18" s="5" t="s">
        <v>389</v>
      </c>
      <c r="C18" s="17" t="s">
        <v>544</v>
      </c>
      <c r="D18" s="17" t="s">
        <v>391</v>
      </c>
      <c r="E18" s="17" t="s">
        <v>337</v>
      </c>
      <c r="F18" s="18" t="s">
        <v>49</v>
      </c>
      <c r="G18" s="40">
        <v>2011</v>
      </c>
      <c r="H18" s="20">
        <v>71600</v>
      </c>
      <c r="I18" s="17">
        <f>INDEX(Table3[Site ID], MATCH(DC_SW152[[#This Row],[Facility Name]], Table3[Site Name], 0))</f>
        <v>3</v>
      </c>
      <c r="J18" s="17" t="s">
        <v>4</v>
      </c>
      <c r="K18" s="17" t="str">
        <f>INDEX(Table3[Site Address], MATCH(DC_SW152[[#This Row],[Facility Name]], Table3[Site Name], 0))</f>
        <v>103 3rd Avenue SW</v>
      </c>
      <c r="L18" s="17" t="str">
        <f>INDEX(Table3[Site X Coordinate], MATCH(DC_SW152[[#This Row],[Facility Name]], Table3[Site Name], 0))</f>
        <v>398497.88</v>
      </c>
      <c r="M18" s="17" t="str">
        <f>INDEX(Table3[Site Y Coordinate], MATCH(DC_SW152[[#This Row],[Facility Name]], Table3[Site Name], 0))</f>
        <v>133706.77</v>
      </c>
      <c r="N18" s="17" t="str">
        <f>INDEX(Table3[Owner/Manager], MATCH(DC_SW152[[#This Row],[Facility Name]], Table3[Site Name], 0))</f>
        <v>Department of Defense</v>
      </c>
      <c r="O18" s="17" t="s">
        <v>309</v>
      </c>
      <c r="P18" s="17" t="s">
        <v>217</v>
      </c>
      <c r="Q18" s="17" t="s">
        <v>310</v>
      </c>
      <c r="R18" s="17" t="s">
        <v>311</v>
      </c>
      <c r="S18" s="17">
        <v>22211</v>
      </c>
      <c r="T18" s="27">
        <v>7036968055</v>
      </c>
      <c r="U18" s="17" t="s">
        <v>312</v>
      </c>
      <c r="V18" s="77">
        <v>11</v>
      </c>
      <c r="W18" s="18">
        <v>40544</v>
      </c>
      <c r="X18" s="17" t="s">
        <v>337</v>
      </c>
      <c r="Y18" s="83" t="s">
        <v>336</v>
      </c>
      <c r="Z18" s="83" t="s">
        <v>10</v>
      </c>
      <c r="AA18" s="83" t="s">
        <v>770</v>
      </c>
      <c r="AB18" s="83" t="s">
        <v>10</v>
      </c>
      <c r="AC18" s="17" t="s">
        <v>94</v>
      </c>
      <c r="AD18" s="17" t="s">
        <v>30</v>
      </c>
      <c r="AE18" s="17">
        <v>398774.92748900002</v>
      </c>
      <c r="AF18" s="17">
        <v>133594.863802999</v>
      </c>
      <c r="AG18" s="17">
        <v>38.870177460000001</v>
      </c>
      <c r="AH18" s="17">
        <v>-77.014116970399996</v>
      </c>
      <c r="AI18" s="17" t="s">
        <v>315</v>
      </c>
      <c r="AJ18" s="17" t="s">
        <v>84</v>
      </c>
      <c r="AK18" s="17"/>
      <c r="AL18" s="17" t="s">
        <v>11</v>
      </c>
      <c r="AM18" s="17" t="s">
        <v>12</v>
      </c>
      <c r="AN18" s="17" t="s">
        <v>13</v>
      </c>
      <c r="AO18" s="62"/>
      <c r="AP18" s="62"/>
      <c r="AQ18" s="62"/>
      <c r="AR18" s="62">
        <f>IF(ISBLANK(DC_SW152[[#This Row],[Urban Acres]]), "", DC_SW152[[#This Row],[Urban Acres]]-DC_SW152[[#This Row],[Impervious Acres]]-DC_SW152[[#This Row],[Natural Acres]])</f>
        <v>0</v>
      </c>
      <c r="AS18" s="62">
        <v>3</v>
      </c>
      <c r="AT18" s="62">
        <v>3</v>
      </c>
      <c r="AU18" s="62" t="str">
        <f>IF(ISBLANK(DC_SW152[[#This Row],[Natural Acres]]), "", DC_SW152[[#This Row],[Natural Acres]]*43560)</f>
        <v/>
      </c>
      <c r="AV18" s="62">
        <f>IFERROR(IF(ISBLANK(DC_SW152[[#This Row],[Compacted Acres]]), "", DC_SW152[[#This Row],[Compacted Acres]]*43560),"")</f>
        <v>0</v>
      </c>
      <c r="AW18" s="62">
        <f>IF(ISBLANK(DC_SW152[[#This Row],[Impervious Acres]]), "", DC_SW152[[#This Row],[Impervious Acres]]*43560)</f>
        <v>130680</v>
      </c>
      <c r="AX18" s="62">
        <f>IF(ISBLANK(DC_SW152[[#This Row],[Urban Acres]]), "", DC_SW152[[#This Row],[Urban Acres]]*43560)</f>
        <v>130680</v>
      </c>
      <c r="AY18" s="62">
        <v>1</v>
      </c>
      <c r="AZ18" s="18">
        <v>42170</v>
      </c>
      <c r="BA18" s="19">
        <v>2015</v>
      </c>
      <c r="BB18" s="19"/>
      <c r="BC18" s="19"/>
      <c r="BD18" s="19"/>
      <c r="BE18" s="19"/>
      <c r="BF18" s="19"/>
      <c r="BG18" s="19"/>
      <c r="BH18" s="18" t="s">
        <v>9</v>
      </c>
      <c r="BI18" s="18">
        <v>40751</v>
      </c>
      <c r="BJ18" s="18"/>
      <c r="BK18" s="17" t="s">
        <v>8</v>
      </c>
      <c r="BL18" s="18"/>
      <c r="BM18" s="72"/>
      <c r="BN18" s="17"/>
      <c r="BO18" s="17" t="s">
        <v>8</v>
      </c>
      <c r="BP18" s="17"/>
      <c r="BQ18" s="17"/>
      <c r="BR18" s="87" t="str">
        <f>IFERROR(IF($F18="Historical", IF(A18&lt;&gt;INDEX('Historical BMP Records'!A:A, MATCH($C18, 'Historical BMP Records'!$C:$C, 0)), 1, 0), IF(A18&lt;&gt;INDEX('Planned and Progress BMPs'!A:A, MATCH($C18, 'Planned and Progress BMPs'!$C:$C, 0)), 1, 0)), "")</f>
        <v/>
      </c>
      <c r="BS18" s="87" t="str">
        <f>IFERROR(IF($F18="Historical", IF(B18&lt;&gt;INDEX('Historical BMP Records'!B:B, MATCH($C18, 'Historical BMP Records'!$C:$C, 0)), 1, 0), IF(B18&lt;&gt;INDEX('Planned and Progress BMPs'!B:B, MATCH($C18, 'Planned and Progress BMPs'!$C:$C, 0)), 1, 0)), "")</f>
        <v/>
      </c>
      <c r="BT18" s="87" t="str">
        <f>IFERROR(IF($F18="Historical", IF(C18&lt;&gt;INDEX('Historical BMP Records'!C:C, MATCH($C18, 'Historical BMP Records'!$C:$C, 0)), 1, 0), IF(C18&lt;&gt;INDEX('Planned and Progress BMPs'!C:C, MATCH($C18, 'Planned and Progress BMPs'!$C:$C, 0)), 1, 0)), "")</f>
        <v/>
      </c>
      <c r="BU18" s="87" t="str">
        <f>IFERROR(IF($F18="Historical", IF(D18&lt;&gt;INDEX('Historical BMP Records'!D:D, MATCH($C18, 'Historical BMP Records'!$C:$C, 0)), 1, 0), IF(D18&lt;&gt;INDEX('Planned and Progress BMPs'!D:D, MATCH($C18, 'Planned and Progress BMPs'!$C:$C, 0)), 1, 0)), "")</f>
        <v/>
      </c>
      <c r="BV18" s="87" t="str">
        <f>IFERROR(IF($F18="Historical", IF(E18&lt;&gt;INDEX('Historical BMP Records'!E:E, MATCH($C18, 'Historical BMP Records'!$C:$C, 0)), 1, 0), IF(E18&lt;&gt;INDEX('Planned and Progress BMPs'!E:E, MATCH($C18, 'Planned and Progress BMPs'!$C:$C, 0)), 1, 0)), "")</f>
        <v/>
      </c>
      <c r="BW18" s="87" t="str">
        <f>IFERROR(IF($F18="Historical", IF(F18&lt;&gt;INDEX('Historical BMP Records'!F:F, MATCH($C18, 'Historical BMP Records'!$C:$C, 0)), 1, 0), IF(F18&lt;&gt;INDEX('Planned and Progress BMPs'!F:F, MATCH($C18, 'Planned and Progress BMPs'!$C:$C, 0)), 1, 0)), "")</f>
        <v/>
      </c>
      <c r="BX18" s="87" t="str">
        <f>IFERROR(IF($F18="Historical", IF(G18&lt;&gt;INDEX('Historical BMP Records'!G:G, MATCH($C18, 'Historical BMP Records'!$C:$C, 0)), 1, 0), IF(G18&lt;&gt;INDEX('Planned and Progress BMPs'!G:G, MATCH($C18, 'Planned and Progress BMPs'!$C:$C, 0)), 1, 0)), "")</f>
        <v/>
      </c>
      <c r="BY18" s="87" t="str">
        <f>IFERROR(IF($F18="Historical", IF(H18&lt;&gt;INDEX('Historical BMP Records'!H:H, MATCH($C18, 'Historical BMP Records'!$C:$C, 0)), 1, 0), IF(H18&lt;&gt;INDEX('Planned and Progress BMPs'!H:H, MATCH($C18, 'Planned and Progress BMPs'!$C:$C, 0)), 1, 0)), "")</f>
        <v/>
      </c>
      <c r="BZ18" s="87" t="str">
        <f>IFERROR(IF($F18="Historical", IF(I18&lt;&gt;INDEX('Historical BMP Records'!I:I, MATCH($C18, 'Historical BMP Records'!$C:$C, 0)), 1, 0), IF(I18&lt;&gt;INDEX('Planned and Progress BMPs'!I:I, MATCH($C18, 'Planned and Progress BMPs'!$C:$C, 0)), 1, 0)), "")</f>
        <v/>
      </c>
      <c r="CA18" s="87" t="str">
        <f>IFERROR(IF($F18="Historical", IF(J18&lt;&gt;INDEX('Historical BMP Records'!J:J, MATCH($C18, 'Historical BMP Records'!$C:$C, 0)), 1, 0), IF(J18&lt;&gt;INDEX('Planned and Progress BMPs'!J:J, MATCH($C18, 'Planned and Progress BMPs'!$C:$C, 0)), 1, 0)), "")</f>
        <v/>
      </c>
      <c r="CB18" s="87" t="str">
        <f>IFERROR(IF($F18="Historical", IF(K18&lt;&gt;INDEX('Historical BMP Records'!K:K, MATCH($C18, 'Historical BMP Records'!$C:$C, 0)), 1, 0), IF(K18&lt;&gt;INDEX('Planned and Progress BMPs'!K:K, MATCH($C18, 'Planned and Progress BMPs'!$C:$C, 0)), 1, 0)), "")</f>
        <v/>
      </c>
      <c r="CC18" s="87" t="str">
        <f>IFERROR(IF($F18="Historical", IF(L18&lt;&gt;INDEX('Historical BMP Records'!L:L, MATCH($C18, 'Historical BMP Records'!$C:$C, 0)), 1, 0), IF(L18&lt;&gt;INDEX('Planned and Progress BMPs'!L:L, MATCH($C18, 'Planned and Progress BMPs'!$C:$C, 0)), 1, 0)), "")</f>
        <v/>
      </c>
      <c r="CD18" s="87" t="str">
        <f>IFERROR(IF($F18="Historical", IF(M18&lt;&gt;INDEX('Historical BMP Records'!M:M, MATCH($C18, 'Historical BMP Records'!$C:$C, 0)), 1, 0), IF(M18&lt;&gt;INDEX('Planned and Progress BMPs'!M:M, MATCH($C18, 'Planned and Progress BMPs'!$C:$C, 0)), 1, 0)), "")</f>
        <v/>
      </c>
      <c r="CE18" s="87" t="str">
        <f>IFERROR(IF($F18="Historical", IF(N18&lt;&gt;INDEX('Historical BMP Records'!N:N, MATCH($C18, 'Historical BMP Records'!$C:$C, 0)), 1, 0), IF(N18&lt;&gt;INDEX('Planned and Progress BMPs'!N:N, MATCH($C18, 'Planned and Progress BMPs'!$C:$C, 0)), 1, 0)), "")</f>
        <v/>
      </c>
      <c r="CF18" s="87" t="str">
        <f>IFERROR(IF($F18="Historical", IF(O18&lt;&gt;INDEX('Historical BMP Records'!O:O, MATCH($C18, 'Historical BMP Records'!$C:$C, 0)), 1, 0), IF(O18&lt;&gt;INDEX('Planned and Progress BMPs'!O:O, MATCH($C18, 'Planned and Progress BMPs'!$C:$C, 0)), 1, 0)), "")</f>
        <v/>
      </c>
      <c r="CG18" s="87" t="str">
        <f>IFERROR(IF($F18="Historical", IF(P18&lt;&gt;INDEX('Historical BMP Records'!P:P, MATCH($C18, 'Historical BMP Records'!$C:$C, 0)), 1, 0), IF(P18&lt;&gt;INDEX('Planned and Progress BMPs'!P:P, MATCH($C18, 'Planned and Progress BMPs'!$C:$C, 0)), 1, 0)), "")</f>
        <v/>
      </c>
      <c r="CH18" s="87" t="str">
        <f>IFERROR(IF($F18="Historical", IF(Q18&lt;&gt;INDEX('Historical BMP Records'!Q:Q, MATCH($C18, 'Historical BMP Records'!$C:$C, 0)), 1, 0), IF(Q18&lt;&gt;INDEX('Planned and Progress BMPs'!Q:Q, MATCH($C18, 'Planned and Progress BMPs'!$C:$C, 0)), 1, 0)), "")</f>
        <v/>
      </c>
      <c r="CI18" s="87" t="str">
        <f>IFERROR(IF($F18="Historical", IF(R18&lt;&gt;INDEX('Historical BMP Records'!R:R, MATCH($C18, 'Historical BMP Records'!$C:$C, 0)), 1, 0), IF(R18&lt;&gt;INDEX('Planned and Progress BMPs'!R:R, MATCH($C18, 'Planned and Progress BMPs'!$C:$C, 0)), 1, 0)), "")</f>
        <v/>
      </c>
      <c r="CJ18" s="87" t="str">
        <f>IFERROR(IF($F18="Historical", IF(S18&lt;&gt;INDEX('Historical BMP Records'!S:S, MATCH($C18, 'Historical BMP Records'!$C:$C, 0)), 1, 0), IF(S18&lt;&gt;INDEX('Planned and Progress BMPs'!S:S, MATCH($C18, 'Planned and Progress BMPs'!$C:$C, 0)), 1, 0)), "")</f>
        <v/>
      </c>
      <c r="CK18" s="87" t="str">
        <f>IFERROR(IF($F18="Historical", IF(T18&lt;&gt;INDEX('Historical BMP Records'!T:T, MATCH($C18, 'Historical BMP Records'!$C:$C, 0)), 1, 0), IF(T18&lt;&gt;INDEX('Planned and Progress BMPs'!T:T, MATCH($C18, 'Planned and Progress BMPs'!$C:$C, 0)), 1, 0)), "")</f>
        <v/>
      </c>
      <c r="CL18" s="87" t="str">
        <f>IFERROR(IF($F18="Historical", IF(U18&lt;&gt;INDEX('Historical BMP Records'!U:U, MATCH($C18, 'Historical BMP Records'!$C:$C, 0)), 1, 0), IF(U18&lt;&gt;INDEX('Planned and Progress BMPs'!U:U, MATCH($C18, 'Planned and Progress BMPs'!$C:$C, 0)), 1, 0)), "")</f>
        <v/>
      </c>
      <c r="CM18" s="87" t="str">
        <f>IFERROR(IF($F18="Historical", IF(V18&lt;&gt;INDEX('Historical BMP Records'!V:V, MATCH($C18, 'Historical BMP Records'!$C:$C, 0)), 1, 0), IF(V18&lt;&gt;INDEX('Planned and Progress BMPs'!V:V, MATCH($C18, 'Planned and Progress BMPs'!$C:$C, 0)), 1, 0)), "")</f>
        <v/>
      </c>
      <c r="CN18" s="87" t="str">
        <f>IFERROR(IF($F18="Historical", IF(W18&lt;&gt;INDEX('Historical BMP Records'!W:W, MATCH($C18, 'Historical BMP Records'!$C:$C, 0)), 1, 0), IF(W18&lt;&gt;INDEX('Planned and Progress BMPs'!W:W, MATCH($C18, 'Planned and Progress BMPs'!$C:$C, 0)), 1, 0)), "")</f>
        <v/>
      </c>
      <c r="CO18" s="87" t="str">
        <f>IFERROR(IF($F18="Historical", IF(X18&lt;&gt;INDEX('Historical BMP Records'!X:X, MATCH($C18, 'Historical BMP Records'!$C:$C, 0)), 1, 0), IF(X18&lt;&gt;INDEX('Planned and Progress BMPs'!X:X, MATCH($C18, 'Planned and Progress BMPs'!$C:$C, 0)), 1, 0)), "")</f>
        <v/>
      </c>
      <c r="CP18" s="87" t="str">
        <f>IFERROR(IF($F18="Historical", IF(Y18&lt;&gt;INDEX('Historical BMP Records'!Y:Y, MATCH($C18, 'Historical BMP Records'!$C:$C, 0)), 1, 0), IF(Y18&lt;&gt;INDEX('Planned and Progress BMPs'!Y:Y, MATCH($C18, 'Planned and Progress BMPs'!$C:$C, 0)), 1, 0)), "")</f>
        <v/>
      </c>
      <c r="CQ18" s="87" t="str">
        <f>IFERROR(IF($F18="Historical", IF(Z18&lt;&gt;INDEX('Historical BMP Records'!Z:Z, MATCH($C18, 'Historical BMP Records'!$C:$C, 0)), 1, 0), IF(Z18&lt;&gt;INDEX('Planned and Progress BMPs'!Z:Z, MATCH($C18, 'Planned and Progress BMPs'!$C:$C, 0)), 1, 0)), "")</f>
        <v/>
      </c>
      <c r="CR18" s="87" t="str">
        <f>IFERROR(IF($F18="Historical", IF(AA18&lt;&gt;INDEX('Historical BMP Records'!AA:AA, MATCH($C18, 'Historical BMP Records'!$C:$C, 0)), 1, 0), IF(AA18&lt;&gt;INDEX('Planned and Progress BMPs'!AA:AA, MATCH($C18, 'Planned and Progress BMPs'!$C:$C, 0)), 1, 0)), "")</f>
        <v/>
      </c>
      <c r="CS18" s="87" t="str">
        <f>IFERROR(IF($F18="Historical", IF(AB18&lt;&gt;INDEX('Historical BMP Records'!AB:AB, MATCH($C18, 'Historical BMP Records'!$C:$C, 0)), 1, 0), IF(AB18&lt;&gt;INDEX('Planned and Progress BMPs'!AB:AB, MATCH($C18, 'Planned and Progress BMPs'!$C:$C, 0)), 1, 0)), "")</f>
        <v/>
      </c>
      <c r="CT18" s="87" t="str">
        <f>IFERROR(IF($F18="Historical", IF(AC18&lt;&gt;INDEX('Historical BMP Records'!AC:AC, MATCH($C18, 'Historical BMP Records'!$C:$C, 0)), 1, 0), IF(AC18&lt;&gt;INDEX('Planned and Progress BMPs'!AC:AC, MATCH($C18, 'Planned and Progress BMPs'!$C:$C, 0)), 1, 0)), "")</f>
        <v/>
      </c>
      <c r="CU18" s="87" t="str">
        <f>IFERROR(IF($F18="Historical", IF(AD18&lt;&gt;INDEX('Historical BMP Records'!AD:AD, MATCH($C18, 'Historical BMP Records'!$C:$C, 0)), 1, 0), IF(AD18&lt;&gt;INDEX('Planned and Progress BMPs'!AD:AD, MATCH($C18, 'Planned and Progress BMPs'!$C:$C, 0)), 1, 0)), "")</f>
        <v/>
      </c>
      <c r="CV18" s="87" t="str">
        <f>IFERROR(IF($F18="Historical", IF(AE18&lt;&gt;INDEX('Historical BMP Records'!AE:AE, MATCH($C18, 'Historical BMP Records'!$C:$C, 0)), 1, 0), IF(AE18&lt;&gt;INDEX('Planned and Progress BMPs'!AE:AE, MATCH($C18, 'Planned and Progress BMPs'!$C:$C, 0)), 1, 0)), "")</f>
        <v/>
      </c>
      <c r="CW18" s="87" t="str">
        <f>IFERROR(IF($F18="Historical", IF(AF18&lt;&gt;INDEX('Historical BMP Records'!AF:AF, MATCH($C18, 'Historical BMP Records'!$C:$C, 0)), 1, 0), IF(AF18&lt;&gt;INDEX('Planned and Progress BMPs'!AF:AF, MATCH($C18, 'Planned and Progress BMPs'!$C:$C, 0)), 1, 0)), "")</f>
        <v/>
      </c>
      <c r="CX18" s="87" t="str">
        <f>IFERROR(IF($F18="Historical", IF(AG18&lt;&gt;INDEX('Historical BMP Records'!AG:AG, MATCH($C18, 'Historical BMP Records'!$C:$C, 0)), 1, 0), IF(AG18&lt;&gt;INDEX('Planned and Progress BMPs'!AG:AG, MATCH($C18, 'Planned and Progress BMPs'!$C:$C, 0)), 1, 0)), "")</f>
        <v/>
      </c>
      <c r="CY18" s="87" t="str">
        <f>IFERROR(IF($F18="Historical", IF(AH18&lt;&gt;INDEX('Historical BMP Records'!AH:AH, MATCH($C18, 'Historical BMP Records'!$C:$C, 0)), 1, 0), IF(AH18&lt;&gt;INDEX('Planned and Progress BMPs'!AH:AH, MATCH($C18, 'Planned and Progress BMPs'!$C:$C, 0)), 1, 0)), "")</f>
        <v/>
      </c>
      <c r="CZ18" s="87" t="str">
        <f>IFERROR(IF($F18="Historical", IF(AI18&lt;&gt;INDEX('Historical BMP Records'!AI:AI, MATCH($C18, 'Historical BMP Records'!$C:$C, 0)), 1, 0), IF(AI18&lt;&gt;INDEX('Planned and Progress BMPs'!AI:AI, MATCH($C18, 'Planned and Progress BMPs'!$C:$C, 0)), 1, 0)), "")</f>
        <v/>
      </c>
      <c r="DA18" s="87" t="str">
        <f>IFERROR(IF($F18="Historical", IF(AJ18&lt;&gt;INDEX('Historical BMP Records'!AJ:AJ, MATCH($C18, 'Historical BMP Records'!$C:$C, 0)), 1, 0), IF(AJ18&lt;&gt;INDEX('Planned and Progress BMPs'!AJ:AJ, MATCH($C18, 'Planned and Progress BMPs'!$C:$C, 0)), 1, 0)), "")</f>
        <v/>
      </c>
      <c r="DB18" s="87" t="str">
        <f>IFERROR(IF($F18="Historical", IF(AK18&lt;&gt;INDEX('Historical BMP Records'!AK:AK, MATCH($C18, 'Historical BMP Records'!$C:$C, 0)), 1, 0), IF(AK18&lt;&gt;INDEX('Planned and Progress BMPs'!AK:AK, MATCH($C18, 'Planned and Progress BMPs'!$C:$C, 0)), 1, 0)), "")</f>
        <v/>
      </c>
      <c r="DC18" s="87" t="str">
        <f>IFERROR(IF($F18="Historical", IF(AL18&lt;&gt;INDEX('Historical BMP Records'!AL:AL, MATCH($C18, 'Historical BMP Records'!$C:$C, 0)), 1, 0), IF(AL18&lt;&gt;INDEX('Planned and Progress BMPs'!AL:AL, MATCH($C18, 'Planned and Progress BMPs'!$C:$C, 0)), 1, 0)), "")</f>
        <v/>
      </c>
      <c r="DD18" s="87" t="str">
        <f>IFERROR(IF($F18="Historical", IF(AM18&lt;&gt;INDEX('Historical BMP Records'!AM:AM, MATCH($C18, 'Historical BMP Records'!$C:$C, 0)), 1, 0), IF(AM18&lt;&gt;INDEX('Planned and Progress BMPs'!AM:AM, MATCH($C18, 'Planned and Progress BMPs'!$C:$C, 0)), 1, 0)), "")</f>
        <v/>
      </c>
      <c r="DE18" s="87" t="str">
        <f>IFERROR(IF($F18="Historical", IF(AN18&lt;&gt;INDEX('Historical BMP Records'!AN:AN, MATCH($C18, 'Historical BMP Records'!$C:$C, 0)), 1, 0), IF(AN18&lt;&gt;INDEX('Planned and Progress BMPs'!AN:AN, MATCH($C18, 'Planned and Progress BMPs'!$C:$C, 0)), 1, 0)), "")</f>
        <v/>
      </c>
      <c r="DF18" s="87" t="str">
        <f>IFERROR(IF($F18="Historical", IF(AO18&lt;&gt;INDEX('Historical BMP Records'!AO:AO, MATCH($C18, 'Historical BMP Records'!$C:$C, 0)), 1, 0), IF(AO18&lt;&gt;INDEX('Planned and Progress BMPs'!AO:AO, MATCH($C18, 'Planned and Progress BMPs'!$C:$C, 0)), 1, 0)), "")</f>
        <v/>
      </c>
      <c r="DG18" s="87" t="str">
        <f>IFERROR(IF($F18="Historical", IF(AP18&lt;&gt;INDEX('Historical BMP Records'!AP:AP, MATCH($C18, 'Historical BMP Records'!$C:$C, 0)), 1, 0), IF(AP18&lt;&gt;INDEX('Planned and Progress BMPs'!AP:AP, MATCH($C18, 'Planned and Progress BMPs'!$C:$C, 0)), 1, 0)), "")</f>
        <v/>
      </c>
      <c r="DH18" s="87" t="str">
        <f>IFERROR(IF($F18="Historical", IF(AQ18&lt;&gt;INDEX('Historical BMP Records'!AQ:AQ, MATCH($C18, 'Historical BMP Records'!$C:$C, 0)), 1, 0), IF(AQ18&lt;&gt;INDEX('Planned and Progress BMPs'!AQ:AQ, MATCH($C18, 'Planned and Progress BMPs'!$C:$C, 0)), 1, 0)), "")</f>
        <v/>
      </c>
      <c r="DI18" s="87" t="str">
        <f>IFERROR(IF($F18="Historical", IF(AR18&lt;&gt;INDEX('Historical BMP Records'!AR:AR, MATCH($C18, 'Historical BMP Records'!$C:$C, 0)), 1, 0), IF(AR18&lt;&gt;INDEX('Planned and Progress BMPs'!AR:AR, MATCH($C18, 'Planned and Progress BMPs'!$C:$C, 0)), 1, 0)), "")</f>
        <v/>
      </c>
      <c r="DJ18" s="87" t="str">
        <f>IFERROR(IF($F18="Historical", IF(AS18&lt;&gt;INDEX('Historical BMP Records'!AS:AS, MATCH($C18, 'Historical BMP Records'!$C:$C, 0)), 1, 0), IF(AS18&lt;&gt;INDEX('Planned and Progress BMPs'!AS:AS, MATCH($C18, 'Planned and Progress BMPs'!$C:$C, 0)), 1, 0)), "")</f>
        <v/>
      </c>
      <c r="DK18" s="87" t="str">
        <f>IFERROR(IF($F18="Historical", IF(AT18&lt;&gt;INDEX('Historical BMP Records'!AT:AT, MATCH($C18, 'Historical BMP Records'!$C:$C, 0)), 1, 0), IF(AT18&lt;&gt;INDEX('Planned and Progress BMPs'!AT:AT, MATCH($C18, 'Planned and Progress BMPs'!$C:$C, 0)), 1, 0)), "")</f>
        <v/>
      </c>
      <c r="DL18" s="87" t="str">
        <f>IFERROR(IF($F18="Historical", IF(AU18&lt;&gt;INDEX('Historical BMP Records'!AU:AU, MATCH($C18, 'Historical BMP Records'!$C:$C, 0)), 1, 0), IF(AU18&lt;&gt;INDEX('Planned and Progress BMPs'!AU:AU, MATCH($C18, 'Planned and Progress BMPs'!$C:$C, 0)), 1, 0)), "")</f>
        <v/>
      </c>
      <c r="DM18" s="87" t="str">
        <f>IFERROR(IF($F18="Historical", IF(AV18&lt;&gt;INDEX('Historical BMP Records'!AV:AV, MATCH($C18, 'Historical BMP Records'!$C:$C, 0)), 1, 0), IF(AV18&lt;&gt;INDEX('Planned and Progress BMPs'!AV:AV, MATCH($C18, 'Planned and Progress BMPs'!$C:$C, 0)), 1, 0)), "")</f>
        <v/>
      </c>
      <c r="DN18" s="87" t="str">
        <f>IFERROR(IF($F18="Historical", IF(AW18&lt;&gt;INDEX('Historical BMP Records'!AW:AW, MATCH($C18, 'Historical BMP Records'!$C:$C, 0)), 1, 0), IF(AW18&lt;&gt;INDEX('Planned and Progress BMPs'!AW:AW, MATCH($C18, 'Planned and Progress BMPs'!$C:$C, 0)), 1, 0)), "")</f>
        <v/>
      </c>
      <c r="DO18" s="87" t="str">
        <f>IFERROR(IF($F18="Historical", IF(AX18&lt;&gt;INDEX('Historical BMP Records'!AX:AX, MATCH($C18, 'Historical BMP Records'!$C:$C, 0)), 1, 0), IF(AX18&lt;&gt;INDEX('Planned and Progress BMPs'!AX:AX, MATCH($C18, 'Planned and Progress BMPs'!$C:$C, 0)), 1, 0)), "")</f>
        <v/>
      </c>
      <c r="DP18" s="87" t="str">
        <f>IFERROR(IF($F18="Historical", IF(AY18&lt;&gt;INDEX('Historical BMP Records'!AY:AY, MATCH($C18, 'Historical BMP Records'!$C:$C, 0)), 1, 0), IF(AY18&lt;&gt;INDEX('Planned and Progress BMPs'!AY:AY, MATCH($C18, 'Planned and Progress BMPs'!$C:$C, 0)), 1, 0)), "")</f>
        <v/>
      </c>
      <c r="DQ18" s="87" t="str">
        <f>IFERROR(IF($F18="Historical", IF(AZ18&lt;&gt;INDEX('Historical BMP Records'!AZ:AZ, MATCH($C18, 'Historical BMP Records'!$C:$C, 0)), 1, 0), IF(AZ18&lt;&gt;INDEX('Planned and Progress BMPs'!AZ:AZ, MATCH($C18, 'Planned and Progress BMPs'!$C:$C, 0)), 1, 0)), "")</f>
        <v/>
      </c>
      <c r="DR18" s="87" t="str">
        <f>IFERROR(IF($F18="Historical", IF(BA18&lt;&gt;INDEX('Historical BMP Records'!BA:BA, MATCH($C18, 'Historical BMP Records'!$C:$C, 0)), 1, 0), IF(BA18&lt;&gt;INDEX('Planned and Progress BMPs'!BA:BA, MATCH($C18, 'Planned and Progress BMPs'!$C:$C, 0)), 1, 0)), "")</f>
        <v/>
      </c>
      <c r="DS18" s="87" t="str">
        <f>IFERROR(IF($F18="Historical", IF(BB18&lt;&gt;INDEX('Historical BMP Records'!BB:BB, MATCH($C18, 'Historical BMP Records'!$C:$C, 0)), 1, 0), IF(BB18&lt;&gt;INDEX('Planned and Progress BMPs'!BB:BB, MATCH($C18, 'Planned and Progress BMPs'!$C:$C, 0)), 1, 0)), "")</f>
        <v/>
      </c>
      <c r="DT18" s="87" t="str">
        <f>IFERROR(IF($F18="Historical", IF(BC18&lt;&gt;INDEX('Historical BMP Records'!BC:BC, MATCH($C18, 'Historical BMP Records'!$C:$C, 0)), 1, 0), IF(BC18&lt;&gt;INDEX('Planned and Progress BMPs'!BC:BC, MATCH($C18, 'Planned and Progress BMPs'!$C:$C, 0)), 1, 0)), "")</f>
        <v/>
      </c>
      <c r="DU18" s="87" t="str">
        <f>IFERROR(IF($F18="Historical", IF(BD18&lt;&gt;INDEX('Historical BMP Records'!BD:BD, MATCH($C18, 'Historical BMP Records'!$C:$C, 0)), 1, 0), IF(BD18&lt;&gt;INDEX('Planned and Progress BMPs'!BD:BD, MATCH($C18, 'Planned and Progress BMPs'!$C:$C, 0)), 1, 0)), "")</f>
        <v/>
      </c>
      <c r="DV18" s="87" t="str">
        <f>IFERROR(IF($F18="Historical", IF(BE18&lt;&gt;INDEX('Historical BMP Records'!BE:BE, MATCH($C18, 'Historical BMP Records'!$C:$C, 0)), 1, 0), IF(BE18&lt;&gt;INDEX('Planned and Progress BMPs'!BE:BE, MATCH($C18, 'Planned and Progress BMPs'!$C:$C, 0)), 1, 0)), "")</f>
        <v/>
      </c>
      <c r="DW18" s="87" t="str">
        <f>IFERROR(IF($F18="Historical", IF(BF18&lt;&gt;INDEX('Historical BMP Records'!BF:BF, MATCH($C18, 'Historical BMP Records'!$C:$C, 0)), 1, 0), IF(BF18&lt;&gt;INDEX('Planned and Progress BMPs'!BF:BF, MATCH($C18, 'Planned and Progress BMPs'!$C:$C, 0)), 1, 0)), "")</f>
        <v/>
      </c>
      <c r="DX18" s="87" t="str">
        <f>IFERROR(IF($F18="Historical", IF(BG18&lt;&gt;INDEX('Historical BMP Records'!BG:BG, MATCH($C18, 'Historical BMP Records'!$C:$C, 0)), 1, 0), IF(BG18&lt;&gt;INDEX('Planned and Progress BMPs'!BG:BG, MATCH($C18, 'Planned and Progress BMPs'!$C:$C, 0)), 1, 0)), "")</f>
        <v/>
      </c>
      <c r="DY18" s="87" t="str">
        <f>IFERROR(IF($F18="Historical", IF(BH18&lt;&gt;INDEX('Historical BMP Records'!BH:BH, MATCH($C18, 'Historical BMP Records'!$C:$C, 0)), 1, 0), IF(BH18&lt;&gt;INDEX('Planned and Progress BMPs'!BH:BH, MATCH($C18, 'Planned and Progress BMPs'!$C:$C, 0)), 1, 0)), "")</f>
        <v/>
      </c>
      <c r="DZ18" s="87" t="str">
        <f>IFERROR(IF($F18="Historical", IF(BI18&lt;&gt;INDEX('Historical BMP Records'!BI:BI, MATCH($C18, 'Historical BMP Records'!$C:$C, 0)), 1, 0), IF(BI18&lt;&gt;INDEX('Planned and Progress BMPs'!BI:BI, MATCH($C18, 'Planned and Progress BMPs'!$C:$C, 0)), 1, 0)), "")</f>
        <v/>
      </c>
      <c r="EA18" s="87" t="str">
        <f>IFERROR(IF($F18="Historical", IF(BJ18&lt;&gt;INDEX('Historical BMP Records'!BJ:BJ, MATCH($C18, 'Historical BMP Records'!$C:$C, 0)), 1, 0), IF(BJ18&lt;&gt;INDEX('Planned and Progress BMPs'!BJ:BJ, MATCH($C18, 'Planned and Progress BMPs'!$C:$C, 0)), 1, 0)), "")</f>
        <v/>
      </c>
      <c r="EB18" s="87" t="str">
        <f>IFERROR(IF($F18="Historical", IF(BK18&lt;&gt;INDEX('Historical BMP Records'!BK:BK, MATCH($C18, 'Historical BMP Records'!$C:$C, 0)), 1, 0), IF(BK18&lt;&gt;INDEX('Planned and Progress BMPs'!BK:BK, MATCH($C18, 'Planned and Progress BMPs'!$C:$C, 0)), 1, 0)), "")</f>
        <v/>
      </c>
      <c r="EC18" s="87" t="str">
        <f>IFERROR(IF($F18="Historical", IF(BL18&lt;&gt;INDEX('Historical BMP Records'!BL:BL, MATCH($C18, 'Historical BMP Records'!$C:$C, 0)), 1, 0), IF(BL18&lt;&gt;INDEX('Planned and Progress BMPs'!BL:BL, MATCH($C18, 'Planned and Progress BMPs'!$C:$C, 0)), 1, 0)), "")</f>
        <v/>
      </c>
      <c r="ED18" s="87" t="str">
        <f>IFERROR(IF($F18="Historical", IF(BM18&lt;&gt;INDEX('Historical BMP Records'!BM:BM, MATCH($C18, 'Historical BMP Records'!$C:$C, 0)), 1, 0), IF(BM18&lt;&gt;INDEX('Planned and Progress BMPs'!BM:BM, MATCH($C18, 'Planned and Progress BMPs'!$C:$C, 0)), 1, 0)), "")</f>
        <v/>
      </c>
      <c r="EE18" s="87" t="str">
        <f>IFERROR(IF($F18="Historical", IF(BN18&lt;&gt;INDEX('Historical BMP Records'!BN:BN, MATCH($C18, 'Historical BMP Records'!$C:$C, 0)), 1, 0), IF(BN18&lt;&gt;INDEX('Planned and Progress BMPs'!BN:BN, MATCH($C18, 'Planned and Progress BMPs'!$C:$C, 0)), 1, 0)), "")</f>
        <v/>
      </c>
      <c r="EF18" s="87" t="str">
        <f>IFERROR(IF($F18="Historical", IF(BO18&lt;&gt;INDEX('Historical BMP Records'!BO:BO, MATCH($C18, 'Historical BMP Records'!$C:$C, 0)), 1, 0), IF(BO18&lt;&gt;INDEX('Planned and Progress BMPs'!BO:BO, MATCH($C18, 'Planned and Progress BMPs'!$C:$C, 0)), 1, 0)), "")</f>
        <v/>
      </c>
      <c r="EG18" s="87" t="str">
        <f>IFERROR(IF($F18="Historical", IF(BP18&lt;&gt;INDEX('Historical BMP Records'!BP:BP, MATCH($C18, 'Historical BMP Records'!$C:$C, 0)), 1, 0), IF(BP18&lt;&gt;INDEX('Planned and Progress BMPs'!BP:BP, MATCH($C18, 'Planned and Progress BMPs'!$C:$C, 0)), 1, 0)), "")</f>
        <v/>
      </c>
      <c r="EH18" s="87">
        <f>SUM(DC_SW152[[#This Row],[FY17 Status Change]:[GIS ID Change]])</f>
        <v>0</v>
      </c>
    </row>
    <row r="19" spans="1:138" x14ac:dyDescent="0.25">
      <c r="A19" s="5" t="s">
        <v>388</v>
      </c>
      <c r="B19" s="5" t="s">
        <v>389</v>
      </c>
      <c r="C19" s="17" t="s">
        <v>572</v>
      </c>
      <c r="D19" s="17" t="s">
        <v>392</v>
      </c>
      <c r="E19" s="17" t="s">
        <v>271</v>
      </c>
      <c r="F19" s="18" t="s">
        <v>49</v>
      </c>
      <c r="G19" s="40"/>
      <c r="H19" s="20"/>
      <c r="I19" s="17">
        <f>INDEX(Table3[Site ID], MATCH(DC_SW152[[#This Row],[Facility Name]], Table3[Site Name], 0))</f>
        <v>1</v>
      </c>
      <c r="J19" s="17" t="s">
        <v>372</v>
      </c>
      <c r="K19" s="17" t="str">
        <f>INDEX(Table3[Site Address], MATCH(DC_SW152[[#This Row],[Facility Name]], Table3[Site Name], 0))</f>
        <v>370 Brookley Avenue SW</v>
      </c>
      <c r="L19" s="17" t="str">
        <f>INDEX(Table3[Site X Coordinate], MATCH(DC_SW152[[#This Row],[Facility Name]], Table3[Site Name], 0))</f>
        <v>399319.85</v>
      </c>
      <c r="M19" s="17" t="str">
        <f>INDEX(Table3[Site Y Coordinate], MATCH(DC_SW152[[#This Row],[Facility Name]], Table3[Site Name], 0))</f>
        <v>131674.01</v>
      </c>
      <c r="N19" s="17" t="str">
        <f>INDEX(Table3[Owner/Manager], MATCH(DC_SW152[[#This Row],[Facility Name]], Table3[Site Name], 0))</f>
        <v>Department of Defense</v>
      </c>
      <c r="O19" s="17" t="s">
        <v>218</v>
      </c>
      <c r="P19" s="17" t="s">
        <v>115</v>
      </c>
      <c r="Q19" s="17" t="s">
        <v>219</v>
      </c>
      <c r="R19" s="17" t="s">
        <v>84</v>
      </c>
      <c r="S19" s="17">
        <v>20032</v>
      </c>
      <c r="T19" s="27">
        <v>2024048204</v>
      </c>
      <c r="U19" s="17" t="s">
        <v>220</v>
      </c>
      <c r="V19" s="77">
        <v>3</v>
      </c>
      <c r="W19" s="18">
        <v>40817</v>
      </c>
      <c r="X19" s="17" t="s">
        <v>271</v>
      </c>
      <c r="Y19" s="83" t="s">
        <v>573</v>
      </c>
      <c r="Z19" s="83" t="s">
        <v>10</v>
      </c>
      <c r="AA19" s="83" t="s">
        <v>770</v>
      </c>
      <c r="AB19" s="83" t="s">
        <v>10</v>
      </c>
      <c r="AC19" s="17" t="s">
        <v>93</v>
      </c>
      <c r="AD19" s="17" t="s">
        <v>10</v>
      </c>
      <c r="AE19" s="17">
        <v>399345.975255</v>
      </c>
      <c r="AF19" s="17">
        <v>131941.402299999</v>
      </c>
      <c r="AG19" s="17">
        <v>38.855283</v>
      </c>
      <c r="AH19" s="17">
        <v>-77.007535000000004</v>
      </c>
      <c r="AI19" s="17" t="s">
        <v>270</v>
      </c>
      <c r="AJ19" s="17" t="s">
        <v>84</v>
      </c>
      <c r="AK19" s="17">
        <v>20032</v>
      </c>
      <c r="AL19" s="17" t="s">
        <v>11</v>
      </c>
      <c r="AM19" s="17" t="s">
        <v>12</v>
      </c>
      <c r="AN19" s="17" t="s">
        <v>8</v>
      </c>
      <c r="AO19" s="62"/>
      <c r="AP19" s="62"/>
      <c r="AQ19" s="62"/>
      <c r="AR19" s="62">
        <f>IF(ISBLANK(DC_SW152[[#This Row],[Urban Acres]]), "", DC_SW152[[#This Row],[Urban Acres]]-DC_SW152[[#This Row],[Impervious Acres]]-DC_SW152[[#This Row],[Natural Acres]])</f>
        <v>0.1399999999999999</v>
      </c>
      <c r="AS19" s="62">
        <v>0.8</v>
      </c>
      <c r="AT19" s="62">
        <v>0.94</v>
      </c>
      <c r="AU19" s="62" t="str">
        <f>IF(ISBLANK(DC_SW152[[#This Row],[Natural Acres]]), "", DC_SW152[[#This Row],[Natural Acres]]*43560)</f>
        <v/>
      </c>
      <c r="AV19" s="62">
        <f>IFERROR(IF(ISBLANK(DC_SW152[[#This Row],[Compacted Acres]]), "", DC_SW152[[#This Row],[Compacted Acres]]*43560),"")</f>
        <v>6098.399999999996</v>
      </c>
      <c r="AW19" s="62">
        <f>IF(ISBLANK(DC_SW152[[#This Row],[Impervious Acres]]), "", DC_SW152[[#This Row],[Impervious Acres]]*43560)</f>
        <v>34848</v>
      </c>
      <c r="AX19" s="62">
        <f>IF(ISBLANK(DC_SW152[[#This Row],[Urban Acres]]), "", DC_SW152[[#This Row],[Urban Acres]]*43560)</f>
        <v>40946.399999999994</v>
      </c>
      <c r="AY19" s="62"/>
      <c r="AZ19" s="18">
        <v>41912</v>
      </c>
      <c r="BA19" s="19">
        <v>2014</v>
      </c>
      <c r="BB19" s="19"/>
      <c r="BC19" s="19"/>
      <c r="BD19" s="19"/>
      <c r="BE19" s="19"/>
      <c r="BF19" s="19"/>
      <c r="BG19" s="19"/>
      <c r="BH19" s="18" t="s">
        <v>9</v>
      </c>
      <c r="BI19" s="18">
        <v>41275</v>
      </c>
      <c r="BJ19" s="18"/>
      <c r="BK19" s="17" t="s">
        <v>8</v>
      </c>
      <c r="BL19" s="18"/>
      <c r="BM19" s="72"/>
      <c r="BN19" s="17"/>
      <c r="BO19" s="17" t="s">
        <v>16</v>
      </c>
      <c r="BP19" s="17"/>
      <c r="BQ19" s="17"/>
      <c r="BR19" s="87" t="str">
        <f>IFERROR(IF($F19="Historical", IF(A19&lt;&gt;INDEX('Historical BMP Records'!A:A, MATCH($C19, 'Historical BMP Records'!$C:$C, 0)), 1, 0), IF(A19&lt;&gt;INDEX('Planned and Progress BMPs'!A:A, MATCH($C19, 'Planned and Progress BMPs'!$C:$C, 0)), 1, 0)), "")</f>
        <v/>
      </c>
      <c r="BS19" s="87" t="str">
        <f>IFERROR(IF($F19="Historical", IF(B19&lt;&gt;INDEX('Historical BMP Records'!B:B, MATCH($C19, 'Historical BMP Records'!$C:$C, 0)), 1, 0), IF(B19&lt;&gt;INDEX('Planned and Progress BMPs'!B:B, MATCH($C19, 'Planned and Progress BMPs'!$C:$C, 0)), 1, 0)), "")</f>
        <v/>
      </c>
      <c r="BT19" s="87" t="str">
        <f>IFERROR(IF($F19="Historical", IF(C19&lt;&gt;INDEX('Historical BMP Records'!C:C, MATCH($C19, 'Historical BMP Records'!$C:$C, 0)), 1, 0), IF(C19&lt;&gt;INDEX('Planned and Progress BMPs'!C:C, MATCH($C19, 'Planned and Progress BMPs'!$C:$C, 0)), 1, 0)), "")</f>
        <v/>
      </c>
      <c r="BU19" s="87" t="str">
        <f>IFERROR(IF($F19="Historical", IF(D19&lt;&gt;INDEX('Historical BMP Records'!D:D, MATCH($C19, 'Historical BMP Records'!$C:$C, 0)), 1, 0), IF(D19&lt;&gt;INDEX('Planned and Progress BMPs'!D:D, MATCH($C19, 'Planned and Progress BMPs'!$C:$C, 0)), 1, 0)), "")</f>
        <v/>
      </c>
      <c r="BV19" s="87" t="str">
        <f>IFERROR(IF($F19="Historical", IF(E19&lt;&gt;INDEX('Historical BMP Records'!E:E, MATCH($C19, 'Historical BMP Records'!$C:$C, 0)), 1, 0), IF(E19&lt;&gt;INDEX('Planned and Progress BMPs'!E:E, MATCH($C19, 'Planned and Progress BMPs'!$C:$C, 0)), 1, 0)), "")</f>
        <v/>
      </c>
      <c r="BW19" s="87" t="str">
        <f>IFERROR(IF($F19="Historical", IF(F19&lt;&gt;INDEX('Historical BMP Records'!F:F, MATCH($C19, 'Historical BMP Records'!$C:$C, 0)), 1, 0), IF(F19&lt;&gt;INDEX('Planned and Progress BMPs'!F:F, MATCH($C19, 'Planned and Progress BMPs'!$C:$C, 0)), 1, 0)), "")</f>
        <v/>
      </c>
      <c r="BX19" s="87" t="str">
        <f>IFERROR(IF($F19="Historical", IF(G19&lt;&gt;INDEX('Historical BMP Records'!G:G, MATCH($C19, 'Historical BMP Records'!$C:$C, 0)), 1, 0), IF(G19&lt;&gt;INDEX('Planned and Progress BMPs'!G:G, MATCH($C19, 'Planned and Progress BMPs'!$C:$C, 0)), 1, 0)), "")</f>
        <v/>
      </c>
      <c r="BY19" s="87" t="str">
        <f>IFERROR(IF($F19="Historical", IF(H19&lt;&gt;INDEX('Historical BMP Records'!H:H, MATCH($C19, 'Historical BMP Records'!$C:$C, 0)), 1, 0), IF(H19&lt;&gt;INDEX('Planned and Progress BMPs'!H:H, MATCH($C19, 'Planned and Progress BMPs'!$C:$C, 0)), 1, 0)), "")</f>
        <v/>
      </c>
      <c r="BZ19" s="87" t="str">
        <f>IFERROR(IF($F19="Historical", IF(I19&lt;&gt;INDEX('Historical BMP Records'!I:I, MATCH($C19, 'Historical BMP Records'!$C:$C, 0)), 1, 0), IF(I19&lt;&gt;INDEX('Planned and Progress BMPs'!I:I, MATCH($C19, 'Planned and Progress BMPs'!$C:$C, 0)), 1, 0)), "")</f>
        <v/>
      </c>
      <c r="CA19" s="87" t="str">
        <f>IFERROR(IF($F19="Historical", IF(J19&lt;&gt;INDEX('Historical BMP Records'!J:J, MATCH($C19, 'Historical BMP Records'!$C:$C, 0)), 1, 0), IF(J19&lt;&gt;INDEX('Planned and Progress BMPs'!J:J, MATCH($C19, 'Planned and Progress BMPs'!$C:$C, 0)), 1, 0)), "")</f>
        <v/>
      </c>
      <c r="CB19" s="87" t="str">
        <f>IFERROR(IF($F19="Historical", IF(K19&lt;&gt;INDEX('Historical BMP Records'!K:K, MATCH($C19, 'Historical BMP Records'!$C:$C, 0)), 1, 0), IF(K19&lt;&gt;INDEX('Planned and Progress BMPs'!K:K, MATCH($C19, 'Planned and Progress BMPs'!$C:$C, 0)), 1, 0)), "")</f>
        <v/>
      </c>
      <c r="CC19" s="87" t="str">
        <f>IFERROR(IF($F19="Historical", IF(L19&lt;&gt;INDEX('Historical BMP Records'!L:L, MATCH($C19, 'Historical BMP Records'!$C:$C, 0)), 1, 0), IF(L19&lt;&gt;INDEX('Planned and Progress BMPs'!L:L, MATCH($C19, 'Planned and Progress BMPs'!$C:$C, 0)), 1, 0)), "")</f>
        <v/>
      </c>
      <c r="CD19" s="87" t="str">
        <f>IFERROR(IF($F19="Historical", IF(M19&lt;&gt;INDEX('Historical BMP Records'!M:M, MATCH($C19, 'Historical BMP Records'!$C:$C, 0)), 1, 0), IF(M19&lt;&gt;INDEX('Planned and Progress BMPs'!M:M, MATCH($C19, 'Planned and Progress BMPs'!$C:$C, 0)), 1, 0)), "")</f>
        <v/>
      </c>
      <c r="CE19" s="87" t="str">
        <f>IFERROR(IF($F19="Historical", IF(N19&lt;&gt;INDEX('Historical BMP Records'!N:N, MATCH($C19, 'Historical BMP Records'!$C:$C, 0)), 1, 0), IF(N19&lt;&gt;INDEX('Planned and Progress BMPs'!N:N, MATCH($C19, 'Planned and Progress BMPs'!$C:$C, 0)), 1, 0)), "")</f>
        <v/>
      </c>
      <c r="CF19" s="87" t="str">
        <f>IFERROR(IF($F19="Historical", IF(O19&lt;&gt;INDEX('Historical BMP Records'!O:O, MATCH($C19, 'Historical BMP Records'!$C:$C, 0)), 1, 0), IF(O19&lt;&gt;INDEX('Planned and Progress BMPs'!O:O, MATCH($C19, 'Planned and Progress BMPs'!$C:$C, 0)), 1, 0)), "")</f>
        <v/>
      </c>
      <c r="CG19" s="87" t="str">
        <f>IFERROR(IF($F19="Historical", IF(P19&lt;&gt;INDEX('Historical BMP Records'!P:P, MATCH($C19, 'Historical BMP Records'!$C:$C, 0)), 1, 0), IF(P19&lt;&gt;INDEX('Planned and Progress BMPs'!P:P, MATCH($C19, 'Planned and Progress BMPs'!$C:$C, 0)), 1, 0)), "")</f>
        <v/>
      </c>
      <c r="CH19" s="87" t="str">
        <f>IFERROR(IF($F19="Historical", IF(Q19&lt;&gt;INDEX('Historical BMP Records'!Q:Q, MATCH($C19, 'Historical BMP Records'!$C:$C, 0)), 1, 0), IF(Q19&lt;&gt;INDEX('Planned and Progress BMPs'!Q:Q, MATCH($C19, 'Planned and Progress BMPs'!$C:$C, 0)), 1, 0)), "")</f>
        <v/>
      </c>
      <c r="CI19" s="87" t="str">
        <f>IFERROR(IF($F19="Historical", IF(R19&lt;&gt;INDEX('Historical BMP Records'!R:R, MATCH($C19, 'Historical BMP Records'!$C:$C, 0)), 1, 0), IF(R19&lt;&gt;INDEX('Planned and Progress BMPs'!R:R, MATCH($C19, 'Planned and Progress BMPs'!$C:$C, 0)), 1, 0)), "")</f>
        <v/>
      </c>
      <c r="CJ19" s="87" t="str">
        <f>IFERROR(IF($F19="Historical", IF(S19&lt;&gt;INDEX('Historical BMP Records'!S:S, MATCH($C19, 'Historical BMP Records'!$C:$C, 0)), 1, 0), IF(S19&lt;&gt;INDEX('Planned and Progress BMPs'!S:S, MATCH($C19, 'Planned and Progress BMPs'!$C:$C, 0)), 1, 0)), "")</f>
        <v/>
      </c>
      <c r="CK19" s="87" t="str">
        <f>IFERROR(IF($F19="Historical", IF(T19&lt;&gt;INDEX('Historical BMP Records'!T:T, MATCH($C19, 'Historical BMP Records'!$C:$C, 0)), 1, 0), IF(T19&lt;&gt;INDEX('Planned and Progress BMPs'!T:T, MATCH($C19, 'Planned and Progress BMPs'!$C:$C, 0)), 1, 0)), "")</f>
        <v/>
      </c>
      <c r="CL19" s="87" t="str">
        <f>IFERROR(IF($F19="Historical", IF(U19&lt;&gt;INDEX('Historical BMP Records'!U:U, MATCH($C19, 'Historical BMP Records'!$C:$C, 0)), 1, 0), IF(U19&lt;&gt;INDEX('Planned and Progress BMPs'!U:U, MATCH($C19, 'Planned and Progress BMPs'!$C:$C, 0)), 1, 0)), "")</f>
        <v/>
      </c>
      <c r="CM19" s="87" t="str">
        <f>IFERROR(IF($F19="Historical", IF(V19&lt;&gt;INDEX('Historical BMP Records'!V:V, MATCH($C19, 'Historical BMP Records'!$C:$C, 0)), 1, 0), IF(V19&lt;&gt;INDEX('Planned and Progress BMPs'!V:V, MATCH($C19, 'Planned and Progress BMPs'!$C:$C, 0)), 1, 0)), "")</f>
        <v/>
      </c>
      <c r="CN19" s="87" t="str">
        <f>IFERROR(IF($F19="Historical", IF(W19&lt;&gt;INDEX('Historical BMP Records'!W:W, MATCH($C19, 'Historical BMP Records'!$C:$C, 0)), 1, 0), IF(W19&lt;&gt;INDEX('Planned and Progress BMPs'!W:W, MATCH($C19, 'Planned and Progress BMPs'!$C:$C, 0)), 1, 0)), "")</f>
        <v/>
      </c>
      <c r="CO19" s="87" t="str">
        <f>IFERROR(IF($F19="Historical", IF(X19&lt;&gt;INDEX('Historical BMP Records'!X:X, MATCH($C19, 'Historical BMP Records'!$C:$C, 0)), 1, 0), IF(X19&lt;&gt;INDEX('Planned and Progress BMPs'!X:X, MATCH($C19, 'Planned and Progress BMPs'!$C:$C, 0)), 1, 0)), "")</f>
        <v/>
      </c>
      <c r="CP19" s="87" t="str">
        <f>IFERROR(IF($F19="Historical", IF(Y19&lt;&gt;INDEX('Historical BMP Records'!Y:Y, MATCH($C19, 'Historical BMP Records'!$C:$C, 0)), 1, 0), IF(Y19&lt;&gt;INDEX('Planned and Progress BMPs'!Y:Y, MATCH($C19, 'Planned and Progress BMPs'!$C:$C, 0)), 1, 0)), "")</f>
        <v/>
      </c>
      <c r="CQ19" s="87" t="str">
        <f>IFERROR(IF($F19="Historical", IF(Z19&lt;&gt;INDEX('Historical BMP Records'!Z:Z, MATCH($C19, 'Historical BMP Records'!$C:$C, 0)), 1, 0), IF(Z19&lt;&gt;INDEX('Planned and Progress BMPs'!Z:Z, MATCH($C19, 'Planned and Progress BMPs'!$C:$C, 0)), 1, 0)), "")</f>
        <v/>
      </c>
      <c r="CR19" s="87" t="str">
        <f>IFERROR(IF($F19="Historical", IF(AA19&lt;&gt;INDEX('Historical BMP Records'!AA:AA, MATCH($C19, 'Historical BMP Records'!$C:$C, 0)), 1, 0), IF(AA19&lt;&gt;INDEX('Planned and Progress BMPs'!AA:AA, MATCH($C19, 'Planned and Progress BMPs'!$C:$C, 0)), 1, 0)), "")</f>
        <v/>
      </c>
      <c r="CS19" s="87" t="str">
        <f>IFERROR(IF($F19="Historical", IF(AB19&lt;&gt;INDEX('Historical BMP Records'!AB:AB, MATCH($C19, 'Historical BMP Records'!$C:$C, 0)), 1, 0), IF(AB19&lt;&gt;INDEX('Planned and Progress BMPs'!AB:AB, MATCH($C19, 'Planned and Progress BMPs'!$C:$C, 0)), 1, 0)), "")</f>
        <v/>
      </c>
      <c r="CT19" s="87" t="str">
        <f>IFERROR(IF($F19="Historical", IF(AC19&lt;&gt;INDEX('Historical BMP Records'!AC:AC, MATCH($C19, 'Historical BMP Records'!$C:$C, 0)), 1, 0), IF(AC19&lt;&gt;INDEX('Planned and Progress BMPs'!AC:AC, MATCH($C19, 'Planned and Progress BMPs'!$C:$C, 0)), 1, 0)), "")</f>
        <v/>
      </c>
      <c r="CU19" s="87" t="str">
        <f>IFERROR(IF($F19="Historical", IF(AD19&lt;&gt;INDEX('Historical BMP Records'!AD:AD, MATCH($C19, 'Historical BMP Records'!$C:$C, 0)), 1, 0), IF(AD19&lt;&gt;INDEX('Planned and Progress BMPs'!AD:AD, MATCH($C19, 'Planned and Progress BMPs'!$C:$C, 0)), 1, 0)), "")</f>
        <v/>
      </c>
      <c r="CV19" s="87" t="str">
        <f>IFERROR(IF($F19="Historical", IF(AE19&lt;&gt;INDEX('Historical BMP Records'!AE:AE, MATCH($C19, 'Historical BMP Records'!$C:$C, 0)), 1, 0), IF(AE19&lt;&gt;INDEX('Planned and Progress BMPs'!AE:AE, MATCH($C19, 'Planned and Progress BMPs'!$C:$C, 0)), 1, 0)), "")</f>
        <v/>
      </c>
      <c r="CW19" s="87" t="str">
        <f>IFERROR(IF($F19="Historical", IF(AF19&lt;&gt;INDEX('Historical BMP Records'!AF:AF, MATCH($C19, 'Historical BMP Records'!$C:$C, 0)), 1, 0), IF(AF19&lt;&gt;INDEX('Planned and Progress BMPs'!AF:AF, MATCH($C19, 'Planned and Progress BMPs'!$C:$C, 0)), 1, 0)), "")</f>
        <v/>
      </c>
      <c r="CX19" s="87" t="str">
        <f>IFERROR(IF($F19="Historical", IF(AG19&lt;&gt;INDEX('Historical BMP Records'!AG:AG, MATCH($C19, 'Historical BMP Records'!$C:$C, 0)), 1, 0), IF(AG19&lt;&gt;INDEX('Planned and Progress BMPs'!AG:AG, MATCH($C19, 'Planned and Progress BMPs'!$C:$C, 0)), 1, 0)), "")</f>
        <v/>
      </c>
      <c r="CY19" s="87" t="str">
        <f>IFERROR(IF($F19="Historical", IF(AH19&lt;&gt;INDEX('Historical BMP Records'!AH:AH, MATCH($C19, 'Historical BMP Records'!$C:$C, 0)), 1, 0), IF(AH19&lt;&gt;INDEX('Planned and Progress BMPs'!AH:AH, MATCH($C19, 'Planned and Progress BMPs'!$C:$C, 0)), 1, 0)), "")</f>
        <v/>
      </c>
      <c r="CZ19" s="87" t="str">
        <f>IFERROR(IF($F19="Historical", IF(AI19&lt;&gt;INDEX('Historical BMP Records'!AI:AI, MATCH($C19, 'Historical BMP Records'!$C:$C, 0)), 1, 0), IF(AI19&lt;&gt;INDEX('Planned and Progress BMPs'!AI:AI, MATCH($C19, 'Planned and Progress BMPs'!$C:$C, 0)), 1, 0)), "")</f>
        <v/>
      </c>
      <c r="DA19" s="87" t="str">
        <f>IFERROR(IF($F19="Historical", IF(AJ19&lt;&gt;INDEX('Historical BMP Records'!AJ:AJ, MATCH($C19, 'Historical BMP Records'!$C:$C, 0)), 1, 0), IF(AJ19&lt;&gt;INDEX('Planned and Progress BMPs'!AJ:AJ, MATCH($C19, 'Planned and Progress BMPs'!$C:$C, 0)), 1, 0)), "")</f>
        <v/>
      </c>
      <c r="DB19" s="87" t="str">
        <f>IFERROR(IF($F19="Historical", IF(AK19&lt;&gt;INDEX('Historical BMP Records'!AK:AK, MATCH($C19, 'Historical BMP Records'!$C:$C, 0)), 1, 0), IF(AK19&lt;&gt;INDEX('Planned and Progress BMPs'!AK:AK, MATCH($C19, 'Planned and Progress BMPs'!$C:$C, 0)), 1, 0)), "")</f>
        <v/>
      </c>
      <c r="DC19" s="87" t="str">
        <f>IFERROR(IF($F19="Historical", IF(AL19&lt;&gt;INDEX('Historical BMP Records'!AL:AL, MATCH($C19, 'Historical BMP Records'!$C:$C, 0)), 1, 0), IF(AL19&lt;&gt;INDEX('Planned and Progress BMPs'!AL:AL, MATCH($C19, 'Planned and Progress BMPs'!$C:$C, 0)), 1, 0)), "")</f>
        <v/>
      </c>
      <c r="DD19" s="87" t="str">
        <f>IFERROR(IF($F19="Historical", IF(AM19&lt;&gt;INDEX('Historical BMP Records'!AM:AM, MATCH($C19, 'Historical BMP Records'!$C:$C, 0)), 1, 0), IF(AM19&lt;&gt;INDEX('Planned and Progress BMPs'!AM:AM, MATCH($C19, 'Planned and Progress BMPs'!$C:$C, 0)), 1, 0)), "")</f>
        <v/>
      </c>
      <c r="DE19" s="87" t="str">
        <f>IFERROR(IF($F19="Historical", IF(AN19&lt;&gt;INDEX('Historical BMP Records'!AN:AN, MATCH($C19, 'Historical BMP Records'!$C:$C, 0)), 1, 0), IF(AN19&lt;&gt;INDEX('Planned and Progress BMPs'!AN:AN, MATCH($C19, 'Planned and Progress BMPs'!$C:$C, 0)), 1, 0)), "")</f>
        <v/>
      </c>
      <c r="DF19" s="87" t="str">
        <f>IFERROR(IF($F19="Historical", IF(AO19&lt;&gt;INDEX('Historical BMP Records'!AO:AO, MATCH($C19, 'Historical BMP Records'!$C:$C, 0)), 1, 0), IF(AO19&lt;&gt;INDEX('Planned and Progress BMPs'!AO:AO, MATCH($C19, 'Planned and Progress BMPs'!$C:$C, 0)), 1, 0)), "")</f>
        <v/>
      </c>
      <c r="DG19" s="87" t="str">
        <f>IFERROR(IF($F19="Historical", IF(AP19&lt;&gt;INDEX('Historical BMP Records'!AP:AP, MATCH($C19, 'Historical BMP Records'!$C:$C, 0)), 1, 0), IF(AP19&lt;&gt;INDEX('Planned and Progress BMPs'!AP:AP, MATCH($C19, 'Planned and Progress BMPs'!$C:$C, 0)), 1, 0)), "")</f>
        <v/>
      </c>
      <c r="DH19" s="87" t="str">
        <f>IFERROR(IF($F19="Historical", IF(AQ19&lt;&gt;INDEX('Historical BMP Records'!AQ:AQ, MATCH($C19, 'Historical BMP Records'!$C:$C, 0)), 1, 0), IF(AQ19&lt;&gt;INDEX('Planned and Progress BMPs'!AQ:AQ, MATCH($C19, 'Planned and Progress BMPs'!$C:$C, 0)), 1, 0)), "")</f>
        <v/>
      </c>
      <c r="DI19" s="87" t="str">
        <f>IFERROR(IF($F19="Historical", IF(AR19&lt;&gt;INDEX('Historical BMP Records'!AR:AR, MATCH($C19, 'Historical BMP Records'!$C:$C, 0)), 1, 0), IF(AR19&lt;&gt;INDEX('Planned and Progress BMPs'!AR:AR, MATCH($C19, 'Planned and Progress BMPs'!$C:$C, 0)), 1, 0)), "")</f>
        <v/>
      </c>
      <c r="DJ19" s="87" t="str">
        <f>IFERROR(IF($F19="Historical", IF(AS19&lt;&gt;INDEX('Historical BMP Records'!AS:AS, MATCH($C19, 'Historical BMP Records'!$C:$C, 0)), 1, 0), IF(AS19&lt;&gt;INDEX('Planned and Progress BMPs'!AS:AS, MATCH($C19, 'Planned and Progress BMPs'!$C:$C, 0)), 1, 0)), "")</f>
        <v/>
      </c>
      <c r="DK19" s="87" t="str">
        <f>IFERROR(IF($F19="Historical", IF(AT19&lt;&gt;INDEX('Historical BMP Records'!AT:AT, MATCH($C19, 'Historical BMP Records'!$C:$C, 0)), 1, 0), IF(AT19&lt;&gt;INDEX('Planned and Progress BMPs'!AT:AT, MATCH($C19, 'Planned and Progress BMPs'!$C:$C, 0)), 1, 0)), "")</f>
        <v/>
      </c>
      <c r="DL19" s="87" t="str">
        <f>IFERROR(IF($F19="Historical", IF(AU19&lt;&gt;INDEX('Historical BMP Records'!AU:AU, MATCH($C19, 'Historical BMP Records'!$C:$C, 0)), 1, 0), IF(AU19&lt;&gt;INDEX('Planned and Progress BMPs'!AU:AU, MATCH($C19, 'Planned and Progress BMPs'!$C:$C, 0)), 1, 0)), "")</f>
        <v/>
      </c>
      <c r="DM19" s="87" t="str">
        <f>IFERROR(IF($F19="Historical", IF(AV19&lt;&gt;INDEX('Historical BMP Records'!AV:AV, MATCH($C19, 'Historical BMP Records'!$C:$C, 0)), 1, 0), IF(AV19&lt;&gt;INDEX('Planned and Progress BMPs'!AV:AV, MATCH($C19, 'Planned and Progress BMPs'!$C:$C, 0)), 1, 0)), "")</f>
        <v/>
      </c>
      <c r="DN19" s="87" t="str">
        <f>IFERROR(IF($F19="Historical", IF(AW19&lt;&gt;INDEX('Historical BMP Records'!AW:AW, MATCH($C19, 'Historical BMP Records'!$C:$C, 0)), 1, 0), IF(AW19&lt;&gt;INDEX('Planned and Progress BMPs'!AW:AW, MATCH($C19, 'Planned and Progress BMPs'!$C:$C, 0)), 1, 0)), "")</f>
        <v/>
      </c>
      <c r="DO19" s="87" t="str">
        <f>IFERROR(IF($F19="Historical", IF(AX19&lt;&gt;INDEX('Historical BMP Records'!AX:AX, MATCH($C19, 'Historical BMP Records'!$C:$C, 0)), 1, 0), IF(AX19&lt;&gt;INDEX('Planned and Progress BMPs'!AX:AX, MATCH($C19, 'Planned and Progress BMPs'!$C:$C, 0)), 1, 0)), "")</f>
        <v/>
      </c>
      <c r="DP19" s="87" t="str">
        <f>IFERROR(IF($F19="Historical", IF(AY19&lt;&gt;INDEX('Historical BMP Records'!AY:AY, MATCH($C19, 'Historical BMP Records'!$C:$C, 0)), 1, 0), IF(AY19&lt;&gt;INDEX('Planned and Progress BMPs'!AY:AY, MATCH($C19, 'Planned and Progress BMPs'!$C:$C, 0)), 1, 0)), "")</f>
        <v/>
      </c>
      <c r="DQ19" s="87" t="str">
        <f>IFERROR(IF($F19="Historical", IF(AZ19&lt;&gt;INDEX('Historical BMP Records'!AZ:AZ, MATCH($C19, 'Historical BMP Records'!$C:$C, 0)), 1, 0), IF(AZ19&lt;&gt;INDEX('Planned and Progress BMPs'!AZ:AZ, MATCH($C19, 'Planned and Progress BMPs'!$C:$C, 0)), 1, 0)), "")</f>
        <v/>
      </c>
      <c r="DR19" s="87" t="str">
        <f>IFERROR(IF($F19="Historical", IF(BA19&lt;&gt;INDEX('Historical BMP Records'!BA:BA, MATCH($C19, 'Historical BMP Records'!$C:$C, 0)), 1, 0), IF(BA19&lt;&gt;INDEX('Planned and Progress BMPs'!BA:BA, MATCH($C19, 'Planned and Progress BMPs'!$C:$C, 0)), 1, 0)), "")</f>
        <v/>
      </c>
      <c r="DS19" s="87" t="str">
        <f>IFERROR(IF($F19="Historical", IF(BB19&lt;&gt;INDEX('Historical BMP Records'!BB:BB, MATCH($C19, 'Historical BMP Records'!$C:$C, 0)), 1, 0), IF(BB19&lt;&gt;INDEX('Planned and Progress BMPs'!BB:BB, MATCH($C19, 'Planned and Progress BMPs'!$C:$C, 0)), 1, 0)), "")</f>
        <v/>
      </c>
      <c r="DT19" s="87" t="str">
        <f>IFERROR(IF($F19="Historical", IF(BC19&lt;&gt;INDEX('Historical BMP Records'!BC:BC, MATCH($C19, 'Historical BMP Records'!$C:$C, 0)), 1, 0), IF(BC19&lt;&gt;INDEX('Planned and Progress BMPs'!BC:BC, MATCH($C19, 'Planned and Progress BMPs'!$C:$C, 0)), 1, 0)), "")</f>
        <v/>
      </c>
      <c r="DU19" s="87" t="str">
        <f>IFERROR(IF($F19="Historical", IF(BD19&lt;&gt;INDEX('Historical BMP Records'!BD:BD, MATCH($C19, 'Historical BMP Records'!$C:$C, 0)), 1, 0), IF(BD19&lt;&gt;INDEX('Planned and Progress BMPs'!BD:BD, MATCH($C19, 'Planned and Progress BMPs'!$C:$C, 0)), 1, 0)), "")</f>
        <v/>
      </c>
      <c r="DV19" s="87" t="str">
        <f>IFERROR(IF($F19="Historical", IF(BE19&lt;&gt;INDEX('Historical BMP Records'!BE:BE, MATCH($C19, 'Historical BMP Records'!$C:$C, 0)), 1, 0), IF(BE19&lt;&gt;INDEX('Planned and Progress BMPs'!BE:BE, MATCH($C19, 'Planned and Progress BMPs'!$C:$C, 0)), 1, 0)), "")</f>
        <v/>
      </c>
      <c r="DW19" s="87" t="str">
        <f>IFERROR(IF($F19="Historical", IF(BF19&lt;&gt;INDEX('Historical BMP Records'!BF:BF, MATCH($C19, 'Historical BMP Records'!$C:$C, 0)), 1, 0), IF(BF19&lt;&gt;INDEX('Planned and Progress BMPs'!BF:BF, MATCH($C19, 'Planned and Progress BMPs'!$C:$C, 0)), 1, 0)), "")</f>
        <v/>
      </c>
      <c r="DX19" s="87" t="str">
        <f>IFERROR(IF($F19="Historical", IF(BG19&lt;&gt;INDEX('Historical BMP Records'!BG:BG, MATCH($C19, 'Historical BMP Records'!$C:$C, 0)), 1, 0), IF(BG19&lt;&gt;INDEX('Planned and Progress BMPs'!BG:BG, MATCH($C19, 'Planned and Progress BMPs'!$C:$C, 0)), 1, 0)), "")</f>
        <v/>
      </c>
      <c r="DY19" s="87" t="str">
        <f>IFERROR(IF($F19="Historical", IF(BH19&lt;&gt;INDEX('Historical BMP Records'!BH:BH, MATCH($C19, 'Historical BMP Records'!$C:$C, 0)), 1, 0), IF(BH19&lt;&gt;INDEX('Planned and Progress BMPs'!BH:BH, MATCH($C19, 'Planned and Progress BMPs'!$C:$C, 0)), 1, 0)), "")</f>
        <v/>
      </c>
      <c r="DZ19" s="87" t="str">
        <f>IFERROR(IF($F19="Historical", IF(BI19&lt;&gt;INDEX('Historical BMP Records'!BI:BI, MATCH($C19, 'Historical BMP Records'!$C:$C, 0)), 1, 0), IF(BI19&lt;&gt;INDEX('Planned and Progress BMPs'!BI:BI, MATCH($C19, 'Planned and Progress BMPs'!$C:$C, 0)), 1, 0)), "")</f>
        <v/>
      </c>
      <c r="EA19" s="87" t="str">
        <f>IFERROR(IF($F19="Historical", IF(BJ19&lt;&gt;INDEX('Historical BMP Records'!BJ:BJ, MATCH($C19, 'Historical BMP Records'!$C:$C, 0)), 1, 0), IF(BJ19&lt;&gt;INDEX('Planned and Progress BMPs'!BJ:BJ, MATCH($C19, 'Planned and Progress BMPs'!$C:$C, 0)), 1, 0)), "")</f>
        <v/>
      </c>
      <c r="EB19" s="87" t="str">
        <f>IFERROR(IF($F19="Historical", IF(BK19&lt;&gt;INDEX('Historical BMP Records'!BK:BK, MATCH($C19, 'Historical BMP Records'!$C:$C, 0)), 1, 0), IF(BK19&lt;&gt;INDEX('Planned and Progress BMPs'!BK:BK, MATCH($C19, 'Planned and Progress BMPs'!$C:$C, 0)), 1, 0)), "")</f>
        <v/>
      </c>
      <c r="EC19" s="87" t="str">
        <f>IFERROR(IF($F19="Historical", IF(BL19&lt;&gt;INDEX('Historical BMP Records'!BL:BL, MATCH($C19, 'Historical BMP Records'!$C:$C, 0)), 1, 0), IF(BL19&lt;&gt;INDEX('Planned and Progress BMPs'!BL:BL, MATCH($C19, 'Planned and Progress BMPs'!$C:$C, 0)), 1, 0)), "")</f>
        <v/>
      </c>
      <c r="ED19" s="87" t="str">
        <f>IFERROR(IF($F19="Historical", IF(BM19&lt;&gt;INDEX('Historical BMP Records'!BM:BM, MATCH($C19, 'Historical BMP Records'!$C:$C, 0)), 1, 0), IF(BM19&lt;&gt;INDEX('Planned and Progress BMPs'!BM:BM, MATCH($C19, 'Planned and Progress BMPs'!$C:$C, 0)), 1, 0)), "")</f>
        <v/>
      </c>
      <c r="EE19" s="87" t="str">
        <f>IFERROR(IF($F19="Historical", IF(BN19&lt;&gt;INDEX('Historical BMP Records'!BN:BN, MATCH($C19, 'Historical BMP Records'!$C:$C, 0)), 1, 0), IF(BN19&lt;&gt;INDEX('Planned and Progress BMPs'!BN:BN, MATCH($C19, 'Planned and Progress BMPs'!$C:$C, 0)), 1, 0)), "")</f>
        <v/>
      </c>
      <c r="EF19" s="87" t="str">
        <f>IFERROR(IF($F19="Historical", IF(BO19&lt;&gt;INDEX('Historical BMP Records'!BO:BO, MATCH($C19, 'Historical BMP Records'!$C:$C, 0)), 1, 0), IF(BO19&lt;&gt;INDEX('Planned and Progress BMPs'!BO:BO, MATCH($C19, 'Planned and Progress BMPs'!$C:$C, 0)), 1, 0)), "")</f>
        <v/>
      </c>
      <c r="EG19" s="87" t="str">
        <f>IFERROR(IF($F19="Historical", IF(BP19&lt;&gt;INDEX('Historical BMP Records'!BP:BP, MATCH($C19, 'Historical BMP Records'!$C:$C, 0)), 1, 0), IF(BP19&lt;&gt;INDEX('Planned and Progress BMPs'!BP:BP, MATCH($C19, 'Planned and Progress BMPs'!$C:$C, 0)), 1, 0)), "")</f>
        <v/>
      </c>
      <c r="EH19" s="87">
        <f>SUM(DC_SW152[[#This Row],[FY17 Status Change]:[GIS ID Change]])</f>
        <v>0</v>
      </c>
    </row>
    <row r="20" spans="1:138" x14ac:dyDescent="0.25">
      <c r="A20" s="5" t="s">
        <v>388</v>
      </c>
      <c r="B20" s="5" t="s">
        <v>389</v>
      </c>
      <c r="C20" s="17" t="s">
        <v>574</v>
      </c>
      <c r="D20" s="17" t="s">
        <v>393</v>
      </c>
      <c r="E20" s="17" t="s">
        <v>272</v>
      </c>
      <c r="F20" s="18" t="s">
        <v>49</v>
      </c>
      <c r="G20" s="40"/>
      <c r="H20" s="20"/>
      <c r="I20" s="17">
        <f>INDEX(Table3[Site ID], MATCH(DC_SW152[[#This Row],[Facility Name]], Table3[Site Name], 0))</f>
        <v>1</v>
      </c>
      <c r="J20" s="17" t="s">
        <v>372</v>
      </c>
      <c r="K20" s="17" t="str">
        <f>INDEX(Table3[Site Address], MATCH(DC_SW152[[#This Row],[Facility Name]], Table3[Site Name], 0))</f>
        <v>370 Brookley Avenue SW</v>
      </c>
      <c r="L20" s="17" t="str">
        <f>INDEX(Table3[Site X Coordinate], MATCH(DC_SW152[[#This Row],[Facility Name]], Table3[Site Name], 0))</f>
        <v>399319.85</v>
      </c>
      <c r="M20" s="17" t="str">
        <f>INDEX(Table3[Site Y Coordinate], MATCH(DC_SW152[[#This Row],[Facility Name]], Table3[Site Name], 0))</f>
        <v>131674.01</v>
      </c>
      <c r="N20" s="17" t="str">
        <f>INDEX(Table3[Owner/Manager], MATCH(DC_SW152[[#This Row],[Facility Name]], Table3[Site Name], 0))</f>
        <v>Department of Defense</v>
      </c>
      <c r="O20" s="17" t="s">
        <v>218</v>
      </c>
      <c r="P20" s="17" t="s">
        <v>115</v>
      </c>
      <c r="Q20" s="17" t="s">
        <v>219</v>
      </c>
      <c r="R20" s="17" t="s">
        <v>84</v>
      </c>
      <c r="S20" s="17">
        <v>20032</v>
      </c>
      <c r="T20" s="27">
        <v>2024048204</v>
      </c>
      <c r="U20" s="17" t="s">
        <v>220</v>
      </c>
      <c r="V20" s="77">
        <v>4</v>
      </c>
      <c r="W20" s="18">
        <v>40817</v>
      </c>
      <c r="X20" s="17" t="s">
        <v>272</v>
      </c>
      <c r="Y20" s="83" t="s">
        <v>575</v>
      </c>
      <c r="Z20" s="83" t="s">
        <v>10</v>
      </c>
      <c r="AA20" s="83" t="s">
        <v>770</v>
      </c>
      <c r="AB20" s="83" t="s">
        <v>10</v>
      </c>
      <c r="AC20" s="17" t="s">
        <v>93</v>
      </c>
      <c r="AD20" s="17" t="s">
        <v>10</v>
      </c>
      <c r="AE20" s="17">
        <v>399376.70150000002</v>
      </c>
      <c r="AF20" s="17">
        <v>131937.18155199901</v>
      </c>
      <c r="AG20" s="17">
        <v>38.855244999999996</v>
      </c>
      <c r="AH20" s="17">
        <v>-77.007181000000003</v>
      </c>
      <c r="AI20" s="17" t="s">
        <v>270</v>
      </c>
      <c r="AJ20" s="17" t="s">
        <v>84</v>
      </c>
      <c r="AK20" s="17">
        <v>20032</v>
      </c>
      <c r="AL20" s="17" t="s">
        <v>11</v>
      </c>
      <c r="AM20" s="17" t="s">
        <v>12</v>
      </c>
      <c r="AN20" s="17" t="s">
        <v>8</v>
      </c>
      <c r="AO20" s="62"/>
      <c r="AP20" s="62"/>
      <c r="AQ20" s="62"/>
      <c r="AR20" s="62">
        <f>IF(ISBLANK(DC_SW152[[#This Row],[Urban Acres]]), "", DC_SW152[[#This Row],[Urban Acres]]-DC_SW152[[#This Row],[Impervious Acres]]-DC_SW152[[#This Row],[Natural Acres]])</f>
        <v>0.61</v>
      </c>
      <c r="AS20" s="62">
        <v>0.6</v>
      </c>
      <c r="AT20" s="62">
        <v>1.21</v>
      </c>
      <c r="AU20" s="62" t="str">
        <f>IF(ISBLANK(DC_SW152[[#This Row],[Natural Acres]]), "", DC_SW152[[#This Row],[Natural Acres]]*43560)</f>
        <v/>
      </c>
      <c r="AV20" s="62">
        <f>IFERROR(IF(ISBLANK(DC_SW152[[#This Row],[Compacted Acres]]), "", DC_SW152[[#This Row],[Compacted Acres]]*43560),"")</f>
        <v>26571.599999999999</v>
      </c>
      <c r="AW20" s="62">
        <f>IF(ISBLANK(DC_SW152[[#This Row],[Impervious Acres]]), "", DC_SW152[[#This Row],[Impervious Acres]]*43560)</f>
        <v>26136</v>
      </c>
      <c r="AX20" s="62">
        <f>IF(ISBLANK(DC_SW152[[#This Row],[Urban Acres]]), "", DC_SW152[[#This Row],[Urban Acres]]*43560)</f>
        <v>52707.6</v>
      </c>
      <c r="AY20" s="62"/>
      <c r="AZ20" s="18">
        <v>41912</v>
      </c>
      <c r="BA20" s="19">
        <v>2014</v>
      </c>
      <c r="BB20" s="19"/>
      <c r="BC20" s="19"/>
      <c r="BD20" s="19"/>
      <c r="BE20" s="19"/>
      <c r="BF20" s="19"/>
      <c r="BG20" s="19"/>
      <c r="BH20" s="18" t="s">
        <v>9</v>
      </c>
      <c r="BI20" s="18">
        <v>41275</v>
      </c>
      <c r="BJ20" s="18"/>
      <c r="BK20" s="17" t="s">
        <v>8</v>
      </c>
      <c r="BL20" s="18"/>
      <c r="BM20" s="72"/>
      <c r="BN20" s="17"/>
      <c r="BO20" s="17" t="s">
        <v>16</v>
      </c>
      <c r="BP20" s="17"/>
      <c r="BQ20" s="17"/>
      <c r="BR20" s="87" t="str">
        <f>IFERROR(IF($F20="Historical", IF(A20&lt;&gt;INDEX('Historical BMP Records'!A:A, MATCH($C20, 'Historical BMP Records'!$C:$C, 0)), 1, 0), IF(A20&lt;&gt;INDEX('Planned and Progress BMPs'!A:A, MATCH($C20, 'Planned and Progress BMPs'!$C:$C, 0)), 1, 0)), "")</f>
        <v/>
      </c>
      <c r="BS20" s="87" t="str">
        <f>IFERROR(IF($F20="Historical", IF(B20&lt;&gt;INDEX('Historical BMP Records'!B:B, MATCH($C20, 'Historical BMP Records'!$C:$C, 0)), 1, 0), IF(B20&lt;&gt;INDEX('Planned and Progress BMPs'!B:B, MATCH($C20, 'Planned and Progress BMPs'!$C:$C, 0)), 1, 0)), "")</f>
        <v/>
      </c>
      <c r="BT20" s="87" t="str">
        <f>IFERROR(IF($F20="Historical", IF(C20&lt;&gt;INDEX('Historical BMP Records'!C:C, MATCH($C20, 'Historical BMP Records'!$C:$C, 0)), 1, 0), IF(C20&lt;&gt;INDEX('Planned and Progress BMPs'!C:C, MATCH($C20, 'Planned and Progress BMPs'!$C:$C, 0)), 1, 0)), "")</f>
        <v/>
      </c>
      <c r="BU20" s="87" t="str">
        <f>IFERROR(IF($F20="Historical", IF(D20&lt;&gt;INDEX('Historical BMP Records'!D:D, MATCH($C20, 'Historical BMP Records'!$C:$C, 0)), 1, 0), IF(D20&lt;&gt;INDEX('Planned and Progress BMPs'!D:D, MATCH($C20, 'Planned and Progress BMPs'!$C:$C, 0)), 1, 0)), "")</f>
        <v/>
      </c>
      <c r="BV20" s="87" t="str">
        <f>IFERROR(IF($F20="Historical", IF(E20&lt;&gt;INDEX('Historical BMP Records'!E:E, MATCH($C20, 'Historical BMP Records'!$C:$C, 0)), 1, 0), IF(E20&lt;&gt;INDEX('Planned and Progress BMPs'!E:E, MATCH($C20, 'Planned and Progress BMPs'!$C:$C, 0)), 1, 0)), "")</f>
        <v/>
      </c>
      <c r="BW20" s="87" t="str">
        <f>IFERROR(IF($F20="Historical", IF(F20&lt;&gt;INDEX('Historical BMP Records'!F:F, MATCH($C20, 'Historical BMP Records'!$C:$C, 0)), 1, 0), IF(F20&lt;&gt;INDEX('Planned and Progress BMPs'!F:F, MATCH($C20, 'Planned and Progress BMPs'!$C:$C, 0)), 1, 0)), "")</f>
        <v/>
      </c>
      <c r="BX20" s="87" t="str">
        <f>IFERROR(IF($F20="Historical", IF(G20&lt;&gt;INDEX('Historical BMP Records'!G:G, MATCH($C20, 'Historical BMP Records'!$C:$C, 0)), 1, 0), IF(G20&lt;&gt;INDEX('Planned and Progress BMPs'!G:G, MATCH($C20, 'Planned and Progress BMPs'!$C:$C, 0)), 1, 0)), "")</f>
        <v/>
      </c>
      <c r="BY20" s="87" t="str">
        <f>IFERROR(IF($F20="Historical", IF(H20&lt;&gt;INDEX('Historical BMP Records'!H:H, MATCH($C20, 'Historical BMP Records'!$C:$C, 0)), 1, 0), IF(H20&lt;&gt;INDEX('Planned and Progress BMPs'!H:H, MATCH($C20, 'Planned and Progress BMPs'!$C:$C, 0)), 1, 0)), "")</f>
        <v/>
      </c>
      <c r="BZ20" s="87" t="str">
        <f>IFERROR(IF($F20="Historical", IF(I20&lt;&gt;INDEX('Historical BMP Records'!I:I, MATCH($C20, 'Historical BMP Records'!$C:$C, 0)), 1, 0), IF(I20&lt;&gt;INDEX('Planned and Progress BMPs'!I:I, MATCH($C20, 'Planned and Progress BMPs'!$C:$C, 0)), 1, 0)), "")</f>
        <v/>
      </c>
      <c r="CA20" s="87" t="str">
        <f>IFERROR(IF($F20="Historical", IF(J20&lt;&gt;INDEX('Historical BMP Records'!J:J, MATCH($C20, 'Historical BMP Records'!$C:$C, 0)), 1, 0), IF(J20&lt;&gt;INDEX('Planned and Progress BMPs'!J:J, MATCH($C20, 'Planned and Progress BMPs'!$C:$C, 0)), 1, 0)), "")</f>
        <v/>
      </c>
      <c r="CB20" s="87" t="str">
        <f>IFERROR(IF($F20="Historical", IF(K20&lt;&gt;INDEX('Historical BMP Records'!K:K, MATCH($C20, 'Historical BMP Records'!$C:$C, 0)), 1, 0), IF(K20&lt;&gt;INDEX('Planned and Progress BMPs'!K:K, MATCH($C20, 'Planned and Progress BMPs'!$C:$C, 0)), 1, 0)), "")</f>
        <v/>
      </c>
      <c r="CC20" s="87" t="str">
        <f>IFERROR(IF($F20="Historical", IF(L20&lt;&gt;INDEX('Historical BMP Records'!L:L, MATCH($C20, 'Historical BMP Records'!$C:$C, 0)), 1, 0), IF(L20&lt;&gt;INDEX('Planned and Progress BMPs'!L:L, MATCH($C20, 'Planned and Progress BMPs'!$C:$C, 0)), 1, 0)), "")</f>
        <v/>
      </c>
      <c r="CD20" s="87" t="str">
        <f>IFERROR(IF($F20="Historical", IF(M20&lt;&gt;INDEX('Historical BMP Records'!M:M, MATCH($C20, 'Historical BMP Records'!$C:$C, 0)), 1, 0), IF(M20&lt;&gt;INDEX('Planned and Progress BMPs'!M:M, MATCH($C20, 'Planned and Progress BMPs'!$C:$C, 0)), 1, 0)), "")</f>
        <v/>
      </c>
      <c r="CE20" s="87" t="str">
        <f>IFERROR(IF($F20="Historical", IF(N20&lt;&gt;INDEX('Historical BMP Records'!N:N, MATCH($C20, 'Historical BMP Records'!$C:$C, 0)), 1, 0), IF(N20&lt;&gt;INDEX('Planned and Progress BMPs'!N:N, MATCH($C20, 'Planned and Progress BMPs'!$C:$C, 0)), 1, 0)), "")</f>
        <v/>
      </c>
      <c r="CF20" s="87" t="str">
        <f>IFERROR(IF($F20="Historical", IF(O20&lt;&gt;INDEX('Historical BMP Records'!O:O, MATCH($C20, 'Historical BMP Records'!$C:$C, 0)), 1, 0), IF(O20&lt;&gt;INDEX('Planned and Progress BMPs'!O:O, MATCH($C20, 'Planned and Progress BMPs'!$C:$C, 0)), 1, 0)), "")</f>
        <v/>
      </c>
      <c r="CG20" s="87" t="str">
        <f>IFERROR(IF($F20="Historical", IF(P20&lt;&gt;INDEX('Historical BMP Records'!P:P, MATCH($C20, 'Historical BMP Records'!$C:$C, 0)), 1, 0), IF(P20&lt;&gt;INDEX('Planned and Progress BMPs'!P:P, MATCH($C20, 'Planned and Progress BMPs'!$C:$C, 0)), 1, 0)), "")</f>
        <v/>
      </c>
      <c r="CH20" s="87" t="str">
        <f>IFERROR(IF($F20="Historical", IF(Q20&lt;&gt;INDEX('Historical BMP Records'!Q:Q, MATCH($C20, 'Historical BMP Records'!$C:$C, 0)), 1, 0), IF(Q20&lt;&gt;INDEX('Planned and Progress BMPs'!Q:Q, MATCH($C20, 'Planned and Progress BMPs'!$C:$C, 0)), 1, 0)), "")</f>
        <v/>
      </c>
      <c r="CI20" s="87" t="str">
        <f>IFERROR(IF($F20="Historical", IF(R20&lt;&gt;INDEX('Historical BMP Records'!R:R, MATCH($C20, 'Historical BMP Records'!$C:$C, 0)), 1, 0), IF(R20&lt;&gt;INDEX('Planned and Progress BMPs'!R:R, MATCH($C20, 'Planned and Progress BMPs'!$C:$C, 0)), 1, 0)), "")</f>
        <v/>
      </c>
      <c r="CJ20" s="87" t="str">
        <f>IFERROR(IF($F20="Historical", IF(S20&lt;&gt;INDEX('Historical BMP Records'!S:S, MATCH($C20, 'Historical BMP Records'!$C:$C, 0)), 1, 0), IF(S20&lt;&gt;INDEX('Planned and Progress BMPs'!S:S, MATCH($C20, 'Planned and Progress BMPs'!$C:$C, 0)), 1, 0)), "")</f>
        <v/>
      </c>
      <c r="CK20" s="87" t="str">
        <f>IFERROR(IF($F20="Historical", IF(T20&lt;&gt;INDEX('Historical BMP Records'!T:T, MATCH($C20, 'Historical BMP Records'!$C:$C, 0)), 1, 0), IF(T20&lt;&gt;INDEX('Planned and Progress BMPs'!T:T, MATCH($C20, 'Planned and Progress BMPs'!$C:$C, 0)), 1, 0)), "")</f>
        <v/>
      </c>
      <c r="CL20" s="87" t="str">
        <f>IFERROR(IF($F20="Historical", IF(U20&lt;&gt;INDEX('Historical BMP Records'!U:U, MATCH($C20, 'Historical BMP Records'!$C:$C, 0)), 1, 0), IF(U20&lt;&gt;INDEX('Planned and Progress BMPs'!U:U, MATCH($C20, 'Planned and Progress BMPs'!$C:$C, 0)), 1, 0)), "")</f>
        <v/>
      </c>
      <c r="CM20" s="87" t="str">
        <f>IFERROR(IF($F20="Historical", IF(V20&lt;&gt;INDEX('Historical BMP Records'!V:V, MATCH($C20, 'Historical BMP Records'!$C:$C, 0)), 1, 0), IF(V20&lt;&gt;INDEX('Planned and Progress BMPs'!V:V, MATCH($C20, 'Planned and Progress BMPs'!$C:$C, 0)), 1, 0)), "")</f>
        <v/>
      </c>
      <c r="CN20" s="87" t="str">
        <f>IFERROR(IF($F20="Historical", IF(W20&lt;&gt;INDEX('Historical BMP Records'!W:W, MATCH($C20, 'Historical BMP Records'!$C:$C, 0)), 1, 0), IF(W20&lt;&gt;INDEX('Planned and Progress BMPs'!W:W, MATCH($C20, 'Planned and Progress BMPs'!$C:$C, 0)), 1, 0)), "")</f>
        <v/>
      </c>
      <c r="CO20" s="87" t="str">
        <f>IFERROR(IF($F20="Historical", IF(X20&lt;&gt;INDEX('Historical BMP Records'!X:X, MATCH($C20, 'Historical BMP Records'!$C:$C, 0)), 1, 0), IF(X20&lt;&gt;INDEX('Planned and Progress BMPs'!X:X, MATCH($C20, 'Planned and Progress BMPs'!$C:$C, 0)), 1, 0)), "")</f>
        <v/>
      </c>
      <c r="CP20" s="87" t="str">
        <f>IFERROR(IF($F20="Historical", IF(Y20&lt;&gt;INDEX('Historical BMP Records'!Y:Y, MATCH($C20, 'Historical BMP Records'!$C:$C, 0)), 1, 0), IF(Y20&lt;&gt;INDEX('Planned and Progress BMPs'!Y:Y, MATCH($C20, 'Planned and Progress BMPs'!$C:$C, 0)), 1, 0)), "")</f>
        <v/>
      </c>
      <c r="CQ20" s="87" t="str">
        <f>IFERROR(IF($F20="Historical", IF(Z20&lt;&gt;INDEX('Historical BMP Records'!Z:Z, MATCH($C20, 'Historical BMP Records'!$C:$C, 0)), 1, 0), IF(Z20&lt;&gt;INDEX('Planned and Progress BMPs'!Z:Z, MATCH($C20, 'Planned and Progress BMPs'!$C:$C, 0)), 1, 0)), "")</f>
        <v/>
      </c>
      <c r="CR20" s="87" t="str">
        <f>IFERROR(IF($F20="Historical", IF(AA20&lt;&gt;INDEX('Historical BMP Records'!AA:AA, MATCH($C20, 'Historical BMP Records'!$C:$C, 0)), 1, 0), IF(AA20&lt;&gt;INDEX('Planned and Progress BMPs'!AA:AA, MATCH($C20, 'Planned and Progress BMPs'!$C:$C, 0)), 1, 0)), "")</f>
        <v/>
      </c>
      <c r="CS20" s="87" t="str">
        <f>IFERROR(IF($F20="Historical", IF(AB20&lt;&gt;INDEX('Historical BMP Records'!AB:AB, MATCH($C20, 'Historical BMP Records'!$C:$C, 0)), 1, 0), IF(AB20&lt;&gt;INDEX('Planned and Progress BMPs'!AB:AB, MATCH($C20, 'Planned and Progress BMPs'!$C:$C, 0)), 1, 0)), "")</f>
        <v/>
      </c>
      <c r="CT20" s="87" t="str">
        <f>IFERROR(IF($F20="Historical", IF(AC20&lt;&gt;INDEX('Historical BMP Records'!AC:AC, MATCH($C20, 'Historical BMP Records'!$C:$C, 0)), 1, 0), IF(AC20&lt;&gt;INDEX('Planned and Progress BMPs'!AC:AC, MATCH($C20, 'Planned and Progress BMPs'!$C:$C, 0)), 1, 0)), "")</f>
        <v/>
      </c>
      <c r="CU20" s="87" t="str">
        <f>IFERROR(IF($F20="Historical", IF(AD20&lt;&gt;INDEX('Historical BMP Records'!AD:AD, MATCH($C20, 'Historical BMP Records'!$C:$C, 0)), 1, 0), IF(AD20&lt;&gt;INDEX('Planned and Progress BMPs'!AD:AD, MATCH($C20, 'Planned and Progress BMPs'!$C:$C, 0)), 1, 0)), "")</f>
        <v/>
      </c>
      <c r="CV20" s="87" t="str">
        <f>IFERROR(IF($F20="Historical", IF(AE20&lt;&gt;INDEX('Historical BMP Records'!AE:AE, MATCH($C20, 'Historical BMP Records'!$C:$C, 0)), 1, 0), IF(AE20&lt;&gt;INDEX('Planned and Progress BMPs'!AE:AE, MATCH($C20, 'Planned and Progress BMPs'!$C:$C, 0)), 1, 0)), "")</f>
        <v/>
      </c>
      <c r="CW20" s="87" t="str">
        <f>IFERROR(IF($F20="Historical", IF(AF20&lt;&gt;INDEX('Historical BMP Records'!AF:AF, MATCH($C20, 'Historical BMP Records'!$C:$C, 0)), 1, 0), IF(AF20&lt;&gt;INDEX('Planned and Progress BMPs'!AF:AF, MATCH($C20, 'Planned and Progress BMPs'!$C:$C, 0)), 1, 0)), "")</f>
        <v/>
      </c>
      <c r="CX20" s="87" t="str">
        <f>IFERROR(IF($F20="Historical", IF(AG20&lt;&gt;INDEX('Historical BMP Records'!AG:AG, MATCH($C20, 'Historical BMP Records'!$C:$C, 0)), 1, 0), IF(AG20&lt;&gt;INDEX('Planned and Progress BMPs'!AG:AG, MATCH($C20, 'Planned and Progress BMPs'!$C:$C, 0)), 1, 0)), "")</f>
        <v/>
      </c>
      <c r="CY20" s="87" t="str">
        <f>IFERROR(IF($F20="Historical", IF(AH20&lt;&gt;INDEX('Historical BMP Records'!AH:AH, MATCH($C20, 'Historical BMP Records'!$C:$C, 0)), 1, 0), IF(AH20&lt;&gt;INDEX('Planned and Progress BMPs'!AH:AH, MATCH($C20, 'Planned and Progress BMPs'!$C:$C, 0)), 1, 0)), "")</f>
        <v/>
      </c>
      <c r="CZ20" s="87" t="str">
        <f>IFERROR(IF($F20="Historical", IF(AI20&lt;&gt;INDEX('Historical BMP Records'!AI:AI, MATCH($C20, 'Historical BMP Records'!$C:$C, 0)), 1, 0), IF(AI20&lt;&gt;INDEX('Planned and Progress BMPs'!AI:AI, MATCH($C20, 'Planned and Progress BMPs'!$C:$C, 0)), 1, 0)), "")</f>
        <v/>
      </c>
      <c r="DA20" s="87" t="str">
        <f>IFERROR(IF($F20="Historical", IF(AJ20&lt;&gt;INDEX('Historical BMP Records'!AJ:AJ, MATCH($C20, 'Historical BMP Records'!$C:$C, 0)), 1, 0), IF(AJ20&lt;&gt;INDEX('Planned and Progress BMPs'!AJ:AJ, MATCH($C20, 'Planned and Progress BMPs'!$C:$C, 0)), 1, 0)), "")</f>
        <v/>
      </c>
      <c r="DB20" s="87" t="str">
        <f>IFERROR(IF($F20="Historical", IF(AK20&lt;&gt;INDEX('Historical BMP Records'!AK:AK, MATCH($C20, 'Historical BMP Records'!$C:$C, 0)), 1, 0), IF(AK20&lt;&gt;INDEX('Planned and Progress BMPs'!AK:AK, MATCH($C20, 'Planned and Progress BMPs'!$C:$C, 0)), 1, 0)), "")</f>
        <v/>
      </c>
      <c r="DC20" s="87" t="str">
        <f>IFERROR(IF($F20="Historical", IF(AL20&lt;&gt;INDEX('Historical BMP Records'!AL:AL, MATCH($C20, 'Historical BMP Records'!$C:$C, 0)), 1, 0), IF(AL20&lt;&gt;INDEX('Planned and Progress BMPs'!AL:AL, MATCH($C20, 'Planned and Progress BMPs'!$C:$C, 0)), 1, 0)), "")</f>
        <v/>
      </c>
      <c r="DD20" s="87" t="str">
        <f>IFERROR(IF($F20="Historical", IF(AM20&lt;&gt;INDEX('Historical BMP Records'!AM:AM, MATCH($C20, 'Historical BMP Records'!$C:$C, 0)), 1, 0), IF(AM20&lt;&gt;INDEX('Planned and Progress BMPs'!AM:AM, MATCH($C20, 'Planned and Progress BMPs'!$C:$C, 0)), 1, 0)), "")</f>
        <v/>
      </c>
      <c r="DE20" s="87" t="str">
        <f>IFERROR(IF($F20="Historical", IF(AN20&lt;&gt;INDEX('Historical BMP Records'!AN:AN, MATCH($C20, 'Historical BMP Records'!$C:$C, 0)), 1, 0), IF(AN20&lt;&gt;INDEX('Planned and Progress BMPs'!AN:AN, MATCH($C20, 'Planned and Progress BMPs'!$C:$C, 0)), 1, 0)), "")</f>
        <v/>
      </c>
      <c r="DF20" s="87" t="str">
        <f>IFERROR(IF($F20="Historical", IF(AO20&lt;&gt;INDEX('Historical BMP Records'!AO:AO, MATCH($C20, 'Historical BMP Records'!$C:$C, 0)), 1, 0), IF(AO20&lt;&gt;INDEX('Planned and Progress BMPs'!AO:AO, MATCH($C20, 'Planned and Progress BMPs'!$C:$C, 0)), 1, 0)), "")</f>
        <v/>
      </c>
      <c r="DG20" s="87" t="str">
        <f>IFERROR(IF($F20="Historical", IF(AP20&lt;&gt;INDEX('Historical BMP Records'!AP:AP, MATCH($C20, 'Historical BMP Records'!$C:$C, 0)), 1, 0), IF(AP20&lt;&gt;INDEX('Planned and Progress BMPs'!AP:AP, MATCH($C20, 'Planned and Progress BMPs'!$C:$C, 0)), 1, 0)), "")</f>
        <v/>
      </c>
      <c r="DH20" s="87" t="str">
        <f>IFERROR(IF($F20="Historical", IF(AQ20&lt;&gt;INDEX('Historical BMP Records'!AQ:AQ, MATCH($C20, 'Historical BMP Records'!$C:$C, 0)), 1, 0), IF(AQ20&lt;&gt;INDEX('Planned and Progress BMPs'!AQ:AQ, MATCH($C20, 'Planned and Progress BMPs'!$C:$C, 0)), 1, 0)), "")</f>
        <v/>
      </c>
      <c r="DI20" s="87" t="str">
        <f>IFERROR(IF($F20="Historical", IF(AR20&lt;&gt;INDEX('Historical BMP Records'!AR:AR, MATCH($C20, 'Historical BMP Records'!$C:$C, 0)), 1, 0), IF(AR20&lt;&gt;INDEX('Planned and Progress BMPs'!AR:AR, MATCH($C20, 'Planned and Progress BMPs'!$C:$C, 0)), 1, 0)), "")</f>
        <v/>
      </c>
      <c r="DJ20" s="87" t="str">
        <f>IFERROR(IF($F20="Historical", IF(AS20&lt;&gt;INDEX('Historical BMP Records'!AS:AS, MATCH($C20, 'Historical BMP Records'!$C:$C, 0)), 1, 0), IF(AS20&lt;&gt;INDEX('Planned and Progress BMPs'!AS:AS, MATCH($C20, 'Planned and Progress BMPs'!$C:$C, 0)), 1, 0)), "")</f>
        <v/>
      </c>
      <c r="DK20" s="87" t="str">
        <f>IFERROR(IF($F20="Historical", IF(AT20&lt;&gt;INDEX('Historical BMP Records'!AT:AT, MATCH($C20, 'Historical BMP Records'!$C:$C, 0)), 1, 0), IF(AT20&lt;&gt;INDEX('Planned and Progress BMPs'!AT:AT, MATCH($C20, 'Planned and Progress BMPs'!$C:$C, 0)), 1, 0)), "")</f>
        <v/>
      </c>
      <c r="DL20" s="87" t="str">
        <f>IFERROR(IF($F20="Historical", IF(AU20&lt;&gt;INDEX('Historical BMP Records'!AU:AU, MATCH($C20, 'Historical BMP Records'!$C:$C, 0)), 1, 0), IF(AU20&lt;&gt;INDEX('Planned and Progress BMPs'!AU:AU, MATCH($C20, 'Planned and Progress BMPs'!$C:$C, 0)), 1, 0)), "")</f>
        <v/>
      </c>
      <c r="DM20" s="87" t="str">
        <f>IFERROR(IF($F20="Historical", IF(AV20&lt;&gt;INDEX('Historical BMP Records'!AV:AV, MATCH($C20, 'Historical BMP Records'!$C:$C, 0)), 1, 0), IF(AV20&lt;&gt;INDEX('Planned and Progress BMPs'!AV:AV, MATCH($C20, 'Planned and Progress BMPs'!$C:$C, 0)), 1, 0)), "")</f>
        <v/>
      </c>
      <c r="DN20" s="87" t="str">
        <f>IFERROR(IF($F20="Historical", IF(AW20&lt;&gt;INDEX('Historical BMP Records'!AW:AW, MATCH($C20, 'Historical BMP Records'!$C:$C, 0)), 1, 0), IF(AW20&lt;&gt;INDEX('Planned and Progress BMPs'!AW:AW, MATCH($C20, 'Planned and Progress BMPs'!$C:$C, 0)), 1, 0)), "")</f>
        <v/>
      </c>
      <c r="DO20" s="87" t="str">
        <f>IFERROR(IF($F20="Historical", IF(AX20&lt;&gt;INDEX('Historical BMP Records'!AX:AX, MATCH($C20, 'Historical BMP Records'!$C:$C, 0)), 1, 0), IF(AX20&lt;&gt;INDEX('Planned and Progress BMPs'!AX:AX, MATCH($C20, 'Planned and Progress BMPs'!$C:$C, 0)), 1, 0)), "")</f>
        <v/>
      </c>
      <c r="DP20" s="87" t="str">
        <f>IFERROR(IF($F20="Historical", IF(AY20&lt;&gt;INDEX('Historical BMP Records'!AY:AY, MATCH($C20, 'Historical BMP Records'!$C:$C, 0)), 1, 0), IF(AY20&lt;&gt;INDEX('Planned and Progress BMPs'!AY:AY, MATCH($C20, 'Planned and Progress BMPs'!$C:$C, 0)), 1, 0)), "")</f>
        <v/>
      </c>
      <c r="DQ20" s="87" t="str">
        <f>IFERROR(IF($F20="Historical", IF(AZ20&lt;&gt;INDEX('Historical BMP Records'!AZ:AZ, MATCH($C20, 'Historical BMP Records'!$C:$C, 0)), 1, 0), IF(AZ20&lt;&gt;INDEX('Planned and Progress BMPs'!AZ:AZ, MATCH($C20, 'Planned and Progress BMPs'!$C:$C, 0)), 1, 0)), "")</f>
        <v/>
      </c>
      <c r="DR20" s="87" t="str">
        <f>IFERROR(IF($F20="Historical", IF(BA20&lt;&gt;INDEX('Historical BMP Records'!BA:BA, MATCH($C20, 'Historical BMP Records'!$C:$C, 0)), 1, 0), IF(BA20&lt;&gt;INDEX('Planned and Progress BMPs'!BA:BA, MATCH($C20, 'Planned and Progress BMPs'!$C:$C, 0)), 1, 0)), "")</f>
        <v/>
      </c>
      <c r="DS20" s="87" t="str">
        <f>IFERROR(IF($F20="Historical", IF(BB20&lt;&gt;INDEX('Historical BMP Records'!BB:BB, MATCH($C20, 'Historical BMP Records'!$C:$C, 0)), 1, 0), IF(BB20&lt;&gt;INDEX('Planned and Progress BMPs'!BB:BB, MATCH($C20, 'Planned and Progress BMPs'!$C:$C, 0)), 1, 0)), "")</f>
        <v/>
      </c>
      <c r="DT20" s="87" t="str">
        <f>IFERROR(IF($F20="Historical", IF(BC20&lt;&gt;INDEX('Historical BMP Records'!BC:BC, MATCH($C20, 'Historical BMP Records'!$C:$C, 0)), 1, 0), IF(BC20&lt;&gt;INDEX('Planned and Progress BMPs'!BC:BC, MATCH($C20, 'Planned and Progress BMPs'!$C:$C, 0)), 1, 0)), "")</f>
        <v/>
      </c>
      <c r="DU20" s="87" t="str">
        <f>IFERROR(IF($F20="Historical", IF(BD20&lt;&gt;INDEX('Historical BMP Records'!BD:BD, MATCH($C20, 'Historical BMP Records'!$C:$C, 0)), 1, 0), IF(BD20&lt;&gt;INDEX('Planned and Progress BMPs'!BD:BD, MATCH($C20, 'Planned and Progress BMPs'!$C:$C, 0)), 1, 0)), "")</f>
        <v/>
      </c>
      <c r="DV20" s="87" t="str">
        <f>IFERROR(IF($F20="Historical", IF(BE20&lt;&gt;INDEX('Historical BMP Records'!BE:BE, MATCH($C20, 'Historical BMP Records'!$C:$C, 0)), 1, 0), IF(BE20&lt;&gt;INDEX('Planned and Progress BMPs'!BE:BE, MATCH($C20, 'Planned and Progress BMPs'!$C:$C, 0)), 1, 0)), "")</f>
        <v/>
      </c>
      <c r="DW20" s="87" t="str">
        <f>IFERROR(IF($F20="Historical", IF(BF20&lt;&gt;INDEX('Historical BMP Records'!BF:BF, MATCH($C20, 'Historical BMP Records'!$C:$C, 0)), 1, 0), IF(BF20&lt;&gt;INDEX('Planned and Progress BMPs'!BF:BF, MATCH($C20, 'Planned and Progress BMPs'!$C:$C, 0)), 1, 0)), "")</f>
        <v/>
      </c>
      <c r="DX20" s="87" t="str">
        <f>IFERROR(IF($F20="Historical", IF(BG20&lt;&gt;INDEX('Historical BMP Records'!BG:BG, MATCH($C20, 'Historical BMP Records'!$C:$C, 0)), 1, 0), IF(BG20&lt;&gt;INDEX('Planned and Progress BMPs'!BG:BG, MATCH($C20, 'Planned and Progress BMPs'!$C:$C, 0)), 1, 0)), "")</f>
        <v/>
      </c>
      <c r="DY20" s="87" t="str">
        <f>IFERROR(IF($F20="Historical", IF(BH20&lt;&gt;INDEX('Historical BMP Records'!BH:BH, MATCH($C20, 'Historical BMP Records'!$C:$C, 0)), 1, 0), IF(BH20&lt;&gt;INDEX('Planned and Progress BMPs'!BH:BH, MATCH($C20, 'Planned and Progress BMPs'!$C:$C, 0)), 1, 0)), "")</f>
        <v/>
      </c>
      <c r="DZ20" s="87" t="str">
        <f>IFERROR(IF($F20="Historical", IF(BI20&lt;&gt;INDEX('Historical BMP Records'!BI:BI, MATCH($C20, 'Historical BMP Records'!$C:$C, 0)), 1, 0), IF(BI20&lt;&gt;INDEX('Planned and Progress BMPs'!BI:BI, MATCH($C20, 'Planned and Progress BMPs'!$C:$C, 0)), 1, 0)), "")</f>
        <v/>
      </c>
      <c r="EA20" s="87" t="str">
        <f>IFERROR(IF($F20="Historical", IF(BJ20&lt;&gt;INDEX('Historical BMP Records'!BJ:BJ, MATCH($C20, 'Historical BMP Records'!$C:$C, 0)), 1, 0), IF(BJ20&lt;&gt;INDEX('Planned and Progress BMPs'!BJ:BJ, MATCH($C20, 'Planned and Progress BMPs'!$C:$C, 0)), 1, 0)), "")</f>
        <v/>
      </c>
      <c r="EB20" s="87" t="str">
        <f>IFERROR(IF($F20="Historical", IF(BK20&lt;&gt;INDEX('Historical BMP Records'!BK:BK, MATCH($C20, 'Historical BMP Records'!$C:$C, 0)), 1, 0), IF(BK20&lt;&gt;INDEX('Planned and Progress BMPs'!BK:BK, MATCH($C20, 'Planned and Progress BMPs'!$C:$C, 0)), 1, 0)), "")</f>
        <v/>
      </c>
      <c r="EC20" s="87" t="str">
        <f>IFERROR(IF($F20="Historical", IF(BL20&lt;&gt;INDEX('Historical BMP Records'!BL:BL, MATCH($C20, 'Historical BMP Records'!$C:$C, 0)), 1, 0), IF(BL20&lt;&gt;INDEX('Planned and Progress BMPs'!BL:BL, MATCH($C20, 'Planned and Progress BMPs'!$C:$C, 0)), 1, 0)), "")</f>
        <v/>
      </c>
      <c r="ED20" s="87" t="str">
        <f>IFERROR(IF($F20="Historical", IF(BM20&lt;&gt;INDEX('Historical BMP Records'!BM:BM, MATCH($C20, 'Historical BMP Records'!$C:$C, 0)), 1, 0), IF(BM20&lt;&gt;INDEX('Planned and Progress BMPs'!BM:BM, MATCH($C20, 'Planned and Progress BMPs'!$C:$C, 0)), 1, 0)), "")</f>
        <v/>
      </c>
      <c r="EE20" s="87" t="str">
        <f>IFERROR(IF($F20="Historical", IF(BN20&lt;&gt;INDEX('Historical BMP Records'!BN:BN, MATCH($C20, 'Historical BMP Records'!$C:$C, 0)), 1, 0), IF(BN20&lt;&gt;INDEX('Planned and Progress BMPs'!BN:BN, MATCH($C20, 'Planned and Progress BMPs'!$C:$C, 0)), 1, 0)), "")</f>
        <v/>
      </c>
      <c r="EF20" s="87" t="str">
        <f>IFERROR(IF($F20="Historical", IF(BO20&lt;&gt;INDEX('Historical BMP Records'!BO:BO, MATCH($C20, 'Historical BMP Records'!$C:$C, 0)), 1, 0), IF(BO20&lt;&gt;INDEX('Planned and Progress BMPs'!BO:BO, MATCH($C20, 'Planned and Progress BMPs'!$C:$C, 0)), 1, 0)), "")</f>
        <v/>
      </c>
      <c r="EG20" s="87" t="str">
        <f>IFERROR(IF($F20="Historical", IF(BP20&lt;&gt;INDEX('Historical BMP Records'!BP:BP, MATCH($C20, 'Historical BMP Records'!$C:$C, 0)), 1, 0), IF(BP20&lt;&gt;INDEX('Planned and Progress BMPs'!BP:BP, MATCH($C20, 'Planned and Progress BMPs'!$C:$C, 0)), 1, 0)), "")</f>
        <v/>
      </c>
      <c r="EH20" s="87">
        <f>SUM(DC_SW152[[#This Row],[FY17 Status Change]:[GIS ID Change]])</f>
        <v>0</v>
      </c>
    </row>
    <row r="21" spans="1:138" x14ac:dyDescent="0.25">
      <c r="A21" s="5" t="s">
        <v>388</v>
      </c>
      <c r="B21" s="5" t="s">
        <v>389</v>
      </c>
      <c r="C21" s="17" t="s">
        <v>576</v>
      </c>
      <c r="D21" s="17" t="s">
        <v>394</v>
      </c>
      <c r="E21" s="17" t="s">
        <v>273</v>
      </c>
      <c r="F21" s="18" t="s">
        <v>49</v>
      </c>
      <c r="G21" s="40"/>
      <c r="H21" s="20"/>
      <c r="I21" s="17">
        <f>INDEX(Table3[Site ID], MATCH(DC_SW152[[#This Row],[Facility Name]], Table3[Site Name], 0))</f>
        <v>1</v>
      </c>
      <c r="J21" s="17" t="s">
        <v>372</v>
      </c>
      <c r="K21" s="17" t="str">
        <f>INDEX(Table3[Site Address], MATCH(DC_SW152[[#This Row],[Facility Name]], Table3[Site Name], 0))</f>
        <v>370 Brookley Avenue SW</v>
      </c>
      <c r="L21" s="17" t="str">
        <f>INDEX(Table3[Site X Coordinate], MATCH(DC_SW152[[#This Row],[Facility Name]], Table3[Site Name], 0))</f>
        <v>399319.85</v>
      </c>
      <c r="M21" s="17" t="str">
        <f>INDEX(Table3[Site Y Coordinate], MATCH(DC_SW152[[#This Row],[Facility Name]], Table3[Site Name], 0))</f>
        <v>131674.01</v>
      </c>
      <c r="N21" s="17" t="str">
        <f>INDEX(Table3[Owner/Manager], MATCH(DC_SW152[[#This Row],[Facility Name]], Table3[Site Name], 0))</f>
        <v>Department of Defense</v>
      </c>
      <c r="O21" s="17" t="s">
        <v>218</v>
      </c>
      <c r="P21" s="17" t="s">
        <v>115</v>
      </c>
      <c r="Q21" s="17" t="s">
        <v>219</v>
      </c>
      <c r="R21" s="17" t="s">
        <v>84</v>
      </c>
      <c r="S21" s="17">
        <v>20032</v>
      </c>
      <c r="T21" s="27">
        <v>2024048204</v>
      </c>
      <c r="U21" s="17" t="s">
        <v>220</v>
      </c>
      <c r="V21" s="77">
        <v>5</v>
      </c>
      <c r="W21" s="18">
        <v>40817</v>
      </c>
      <c r="X21" s="17" t="s">
        <v>273</v>
      </c>
      <c r="Y21" s="83" t="s">
        <v>577</v>
      </c>
      <c r="Z21" s="83" t="s">
        <v>10</v>
      </c>
      <c r="AA21" s="83" t="s">
        <v>770</v>
      </c>
      <c r="AB21" s="83" t="s">
        <v>10</v>
      </c>
      <c r="AC21" s="17" t="s">
        <v>93</v>
      </c>
      <c r="AD21" s="17" t="s">
        <v>10</v>
      </c>
      <c r="AE21" s="17">
        <v>399452.563081</v>
      </c>
      <c r="AF21" s="17">
        <v>131935.399833</v>
      </c>
      <c r="AG21" s="17">
        <v>38.855229000000001</v>
      </c>
      <c r="AH21" s="17">
        <v>-77.006307000000007</v>
      </c>
      <c r="AI21" s="17" t="s">
        <v>270</v>
      </c>
      <c r="AJ21" s="17" t="s">
        <v>84</v>
      </c>
      <c r="AK21" s="17">
        <v>20032</v>
      </c>
      <c r="AL21" s="17" t="s">
        <v>11</v>
      </c>
      <c r="AM21" s="17" t="s">
        <v>12</v>
      </c>
      <c r="AN21" s="17" t="s">
        <v>8</v>
      </c>
      <c r="AO21" s="62"/>
      <c r="AP21" s="62"/>
      <c r="AQ21" s="62"/>
      <c r="AR21" s="62">
        <f>IF(ISBLANK(DC_SW152[[#This Row],[Urban Acres]]), "", DC_SW152[[#This Row],[Urban Acres]]-DC_SW152[[#This Row],[Impervious Acres]]-DC_SW152[[#This Row],[Natural Acres]])</f>
        <v>0.52</v>
      </c>
      <c r="AS21" s="62">
        <v>0.3</v>
      </c>
      <c r="AT21" s="62">
        <v>0.82</v>
      </c>
      <c r="AU21" s="62" t="str">
        <f>IF(ISBLANK(DC_SW152[[#This Row],[Natural Acres]]), "", DC_SW152[[#This Row],[Natural Acres]]*43560)</f>
        <v/>
      </c>
      <c r="AV21" s="62">
        <f>IFERROR(IF(ISBLANK(DC_SW152[[#This Row],[Compacted Acres]]), "", DC_SW152[[#This Row],[Compacted Acres]]*43560),"")</f>
        <v>22651.200000000001</v>
      </c>
      <c r="AW21" s="62">
        <f>IF(ISBLANK(DC_SW152[[#This Row],[Impervious Acres]]), "", DC_SW152[[#This Row],[Impervious Acres]]*43560)</f>
        <v>13068</v>
      </c>
      <c r="AX21" s="62">
        <f>IF(ISBLANK(DC_SW152[[#This Row],[Urban Acres]]), "", DC_SW152[[#This Row],[Urban Acres]]*43560)</f>
        <v>35719.199999999997</v>
      </c>
      <c r="AY21" s="62"/>
      <c r="AZ21" s="18">
        <v>41912</v>
      </c>
      <c r="BA21" s="19">
        <v>2014</v>
      </c>
      <c r="BB21" s="19"/>
      <c r="BC21" s="19"/>
      <c r="BD21" s="19"/>
      <c r="BE21" s="19"/>
      <c r="BF21" s="19"/>
      <c r="BG21" s="19"/>
      <c r="BH21" s="18" t="s">
        <v>9</v>
      </c>
      <c r="BI21" s="18">
        <v>41275</v>
      </c>
      <c r="BJ21" s="18"/>
      <c r="BK21" s="17" t="s">
        <v>8</v>
      </c>
      <c r="BL21" s="18"/>
      <c r="BM21" s="72"/>
      <c r="BN21" s="17"/>
      <c r="BO21" s="17" t="s">
        <v>16</v>
      </c>
      <c r="BP21" s="17"/>
      <c r="BQ21" s="17"/>
      <c r="BR21" s="87" t="str">
        <f>IFERROR(IF($F21="Historical", IF(A21&lt;&gt;INDEX('Historical BMP Records'!A:A, MATCH($C21, 'Historical BMP Records'!$C:$C, 0)), 1, 0), IF(A21&lt;&gt;INDEX('Planned and Progress BMPs'!A:A, MATCH($C21, 'Planned and Progress BMPs'!$C:$C, 0)), 1, 0)), "")</f>
        <v/>
      </c>
      <c r="BS21" s="87" t="str">
        <f>IFERROR(IF($F21="Historical", IF(B21&lt;&gt;INDEX('Historical BMP Records'!B:B, MATCH($C21, 'Historical BMP Records'!$C:$C, 0)), 1, 0), IF(B21&lt;&gt;INDEX('Planned and Progress BMPs'!B:B, MATCH($C21, 'Planned and Progress BMPs'!$C:$C, 0)), 1, 0)), "")</f>
        <v/>
      </c>
      <c r="BT21" s="87" t="str">
        <f>IFERROR(IF($F21="Historical", IF(C21&lt;&gt;INDEX('Historical BMP Records'!C:C, MATCH($C21, 'Historical BMP Records'!$C:$C, 0)), 1, 0), IF(C21&lt;&gt;INDEX('Planned and Progress BMPs'!C:C, MATCH($C21, 'Planned and Progress BMPs'!$C:$C, 0)), 1, 0)), "")</f>
        <v/>
      </c>
      <c r="BU21" s="87" t="str">
        <f>IFERROR(IF($F21="Historical", IF(D21&lt;&gt;INDEX('Historical BMP Records'!D:D, MATCH($C21, 'Historical BMP Records'!$C:$C, 0)), 1, 0), IF(D21&lt;&gt;INDEX('Planned and Progress BMPs'!D:D, MATCH($C21, 'Planned and Progress BMPs'!$C:$C, 0)), 1, 0)), "")</f>
        <v/>
      </c>
      <c r="BV21" s="87" t="str">
        <f>IFERROR(IF($F21="Historical", IF(E21&lt;&gt;INDEX('Historical BMP Records'!E:E, MATCH($C21, 'Historical BMP Records'!$C:$C, 0)), 1, 0), IF(E21&lt;&gt;INDEX('Planned and Progress BMPs'!E:E, MATCH($C21, 'Planned and Progress BMPs'!$C:$C, 0)), 1, 0)), "")</f>
        <v/>
      </c>
      <c r="BW21" s="87" t="str">
        <f>IFERROR(IF($F21="Historical", IF(F21&lt;&gt;INDEX('Historical BMP Records'!F:F, MATCH($C21, 'Historical BMP Records'!$C:$C, 0)), 1, 0), IF(F21&lt;&gt;INDEX('Planned and Progress BMPs'!F:F, MATCH($C21, 'Planned and Progress BMPs'!$C:$C, 0)), 1, 0)), "")</f>
        <v/>
      </c>
      <c r="BX21" s="87" t="str">
        <f>IFERROR(IF($F21="Historical", IF(G21&lt;&gt;INDEX('Historical BMP Records'!G:G, MATCH($C21, 'Historical BMP Records'!$C:$C, 0)), 1, 0), IF(G21&lt;&gt;INDEX('Planned and Progress BMPs'!G:G, MATCH($C21, 'Planned and Progress BMPs'!$C:$C, 0)), 1, 0)), "")</f>
        <v/>
      </c>
      <c r="BY21" s="87" t="str">
        <f>IFERROR(IF($F21="Historical", IF(H21&lt;&gt;INDEX('Historical BMP Records'!H:H, MATCH($C21, 'Historical BMP Records'!$C:$C, 0)), 1, 0), IF(H21&lt;&gt;INDEX('Planned and Progress BMPs'!H:H, MATCH($C21, 'Planned and Progress BMPs'!$C:$C, 0)), 1, 0)), "")</f>
        <v/>
      </c>
      <c r="BZ21" s="87" t="str">
        <f>IFERROR(IF($F21="Historical", IF(I21&lt;&gt;INDEX('Historical BMP Records'!I:I, MATCH($C21, 'Historical BMP Records'!$C:$C, 0)), 1, 0), IF(I21&lt;&gt;INDEX('Planned and Progress BMPs'!I:I, MATCH($C21, 'Planned and Progress BMPs'!$C:$C, 0)), 1, 0)), "")</f>
        <v/>
      </c>
      <c r="CA21" s="87" t="str">
        <f>IFERROR(IF($F21="Historical", IF(J21&lt;&gt;INDEX('Historical BMP Records'!J:J, MATCH($C21, 'Historical BMP Records'!$C:$C, 0)), 1, 0), IF(J21&lt;&gt;INDEX('Planned and Progress BMPs'!J:J, MATCH($C21, 'Planned and Progress BMPs'!$C:$C, 0)), 1, 0)), "")</f>
        <v/>
      </c>
      <c r="CB21" s="87" t="str">
        <f>IFERROR(IF($F21="Historical", IF(K21&lt;&gt;INDEX('Historical BMP Records'!K:K, MATCH($C21, 'Historical BMP Records'!$C:$C, 0)), 1, 0), IF(K21&lt;&gt;INDEX('Planned and Progress BMPs'!K:K, MATCH($C21, 'Planned and Progress BMPs'!$C:$C, 0)), 1, 0)), "")</f>
        <v/>
      </c>
      <c r="CC21" s="87" t="str">
        <f>IFERROR(IF($F21="Historical", IF(L21&lt;&gt;INDEX('Historical BMP Records'!L:L, MATCH($C21, 'Historical BMP Records'!$C:$C, 0)), 1, 0), IF(L21&lt;&gt;INDEX('Planned and Progress BMPs'!L:L, MATCH($C21, 'Planned and Progress BMPs'!$C:$C, 0)), 1, 0)), "")</f>
        <v/>
      </c>
      <c r="CD21" s="87" t="str">
        <f>IFERROR(IF($F21="Historical", IF(M21&lt;&gt;INDEX('Historical BMP Records'!M:M, MATCH($C21, 'Historical BMP Records'!$C:$C, 0)), 1, 0), IF(M21&lt;&gt;INDEX('Planned and Progress BMPs'!M:M, MATCH($C21, 'Planned and Progress BMPs'!$C:$C, 0)), 1, 0)), "")</f>
        <v/>
      </c>
      <c r="CE21" s="87" t="str">
        <f>IFERROR(IF($F21="Historical", IF(N21&lt;&gt;INDEX('Historical BMP Records'!N:N, MATCH($C21, 'Historical BMP Records'!$C:$C, 0)), 1, 0), IF(N21&lt;&gt;INDEX('Planned and Progress BMPs'!N:N, MATCH($C21, 'Planned and Progress BMPs'!$C:$C, 0)), 1, 0)), "")</f>
        <v/>
      </c>
      <c r="CF21" s="87" t="str">
        <f>IFERROR(IF($F21="Historical", IF(O21&lt;&gt;INDEX('Historical BMP Records'!O:O, MATCH($C21, 'Historical BMP Records'!$C:$C, 0)), 1, 0), IF(O21&lt;&gt;INDEX('Planned and Progress BMPs'!O:O, MATCH($C21, 'Planned and Progress BMPs'!$C:$C, 0)), 1, 0)), "")</f>
        <v/>
      </c>
      <c r="CG21" s="87" t="str">
        <f>IFERROR(IF($F21="Historical", IF(P21&lt;&gt;INDEX('Historical BMP Records'!P:P, MATCH($C21, 'Historical BMP Records'!$C:$C, 0)), 1, 0), IF(P21&lt;&gt;INDEX('Planned and Progress BMPs'!P:P, MATCH($C21, 'Planned and Progress BMPs'!$C:$C, 0)), 1, 0)), "")</f>
        <v/>
      </c>
      <c r="CH21" s="87" t="str">
        <f>IFERROR(IF($F21="Historical", IF(Q21&lt;&gt;INDEX('Historical BMP Records'!Q:Q, MATCH($C21, 'Historical BMP Records'!$C:$C, 0)), 1, 0), IF(Q21&lt;&gt;INDEX('Planned and Progress BMPs'!Q:Q, MATCH($C21, 'Planned and Progress BMPs'!$C:$C, 0)), 1, 0)), "")</f>
        <v/>
      </c>
      <c r="CI21" s="87" t="str">
        <f>IFERROR(IF($F21="Historical", IF(R21&lt;&gt;INDEX('Historical BMP Records'!R:R, MATCH($C21, 'Historical BMP Records'!$C:$C, 0)), 1, 0), IF(R21&lt;&gt;INDEX('Planned and Progress BMPs'!R:R, MATCH($C21, 'Planned and Progress BMPs'!$C:$C, 0)), 1, 0)), "")</f>
        <v/>
      </c>
      <c r="CJ21" s="87" t="str">
        <f>IFERROR(IF($F21="Historical", IF(S21&lt;&gt;INDEX('Historical BMP Records'!S:S, MATCH($C21, 'Historical BMP Records'!$C:$C, 0)), 1, 0), IF(S21&lt;&gt;INDEX('Planned and Progress BMPs'!S:S, MATCH($C21, 'Planned and Progress BMPs'!$C:$C, 0)), 1, 0)), "")</f>
        <v/>
      </c>
      <c r="CK21" s="87" t="str">
        <f>IFERROR(IF($F21="Historical", IF(T21&lt;&gt;INDEX('Historical BMP Records'!T:T, MATCH($C21, 'Historical BMP Records'!$C:$C, 0)), 1, 0), IF(T21&lt;&gt;INDEX('Planned and Progress BMPs'!T:T, MATCH($C21, 'Planned and Progress BMPs'!$C:$C, 0)), 1, 0)), "")</f>
        <v/>
      </c>
      <c r="CL21" s="87" t="str">
        <f>IFERROR(IF($F21="Historical", IF(U21&lt;&gt;INDEX('Historical BMP Records'!U:U, MATCH($C21, 'Historical BMP Records'!$C:$C, 0)), 1, 0), IF(U21&lt;&gt;INDEX('Planned and Progress BMPs'!U:U, MATCH($C21, 'Planned and Progress BMPs'!$C:$C, 0)), 1, 0)), "")</f>
        <v/>
      </c>
      <c r="CM21" s="87" t="str">
        <f>IFERROR(IF($F21="Historical", IF(V21&lt;&gt;INDEX('Historical BMP Records'!V:V, MATCH($C21, 'Historical BMP Records'!$C:$C, 0)), 1, 0), IF(V21&lt;&gt;INDEX('Planned and Progress BMPs'!V:V, MATCH($C21, 'Planned and Progress BMPs'!$C:$C, 0)), 1, 0)), "")</f>
        <v/>
      </c>
      <c r="CN21" s="87" t="str">
        <f>IFERROR(IF($F21="Historical", IF(W21&lt;&gt;INDEX('Historical BMP Records'!W:W, MATCH($C21, 'Historical BMP Records'!$C:$C, 0)), 1, 0), IF(W21&lt;&gt;INDEX('Planned and Progress BMPs'!W:W, MATCH($C21, 'Planned and Progress BMPs'!$C:$C, 0)), 1, 0)), "")</f>
        <v/>
      </c>
      <c r="CO21" s="87" t="str">
        <f>IFERROR(IF($F21="Historical", IF(X21&lt;&gt;INDEX('Historical BMP Records'!X:X, MATCH($C21, 'Historical BMP Records'!$C:$C, 0)), 1, 0), IF(X21&lt;&gt;INDEX('Planned and Progress BMPs'!X:X, MATCH($C21, 'Planned and Progress BMPs'!$C:$C, 0)), 1, 0)), "")</f>
        <v/>
      </c>
      <c r="CP21" s="87" t="str">
        <f>IFERROR(IF($F21="Historical", IF(Y21&lt;&gt;INDEX('Historical BMP Records'!Y:Y, MATCH($C21, 'Historical BMP Records'!$C:$C, 0)), 1, 0), IF(Y21&lt;&gt;INDEX('Planned and Progress BMPs'!Y:Y, MATCH($C21, 'Planned and Progress BMPs'!$C:$C, 0)), 1, 0)), "")</f>
        <v/>
      </c>
      <c r="CQ21" s="87" t="str">
        <f>IFERROR(IF($F21="Historical", IF(Z21&lt;&gt;INDEX('Historical BMP Records'!Z:Z, MATCH($C21, 'Historical BMP Records'!$C:$C, 0)), 1, 0), IF(Z21&lt;&gt;INDEX('Planned and Progress BMPs'!Z:Z, MATCH($C21, 'Planned and Progress BMPs'!$C:$C, 0)), 1, 0)), "")</f>
        <v/>
      </c>
      <c r="CR21" s="87" t="str">
        <f>IFERROR(IF($F21="Historical", IF(AA21&lt;&gt;INDEX('Historical BMP Records'!AA:AA, MATCH($C21, 'Historical BMP Records'!$C:$C, 0)), 1, 0), IF(AA21&lt;&gt;INDEX('Planned and Progress BMPs'!AA:AA, MATCH($C21, 'Planned and Progress BMPs'!$C:$C, 0)), 1, 0)), "")</f>
        <v/>
      </c>
      <c r="CS21" s="87" t="str">
        <f>IFERROR(IF($F21="Historical", IF(AB21&lt;&gt;INDEX('Historical BMP Records'!AB:AB, MATCH($C21, 'Historical BMP Records'!$C:$C, 0)), 1, 0), IF(AB21&lt;&gt;INDEX('Planned and Progress BMPs'!AB:AB, MATCH($C21, 'Planned and Progress BMPs'!$C:$C, 0)), 1, 0)), "")</f>
        <v/>
      </c>
      <c r="CT21" s="87" t="str">
        <f>IFERROR(IF($F21="Historical", IF(AC21&lt;&gt;INDEX('Historical BMP Records'!AC:AC, MATCH($C21, 'Historical BMP Records'!$C:$C, 0)), 1, 0), IF(AC21&lt;&gt;INDEX('Planned and Progress BMPs'!AC:AC, MATCH($C21, 'Planned and Progress BMPs'!$C:$C, 0)), 1, 0)), "")</f>
        <v/>
      </c>
      <c r="CU21" s="87" t="str">
        <f>IFERROR(IF($F21="Historical", IF(AD21&lt;&gt;INDEX('Historical BMP Records'!AD:AD, MATCH($C21, 'Historical BMP Records'!$C:$C, 0)), 1, 0), IF(AD21&lt;&gt;INDEX('Planned and Progress BMPs'!AD:AD, MATCH($C21, 'Planned and Progress BMPs'!$C:$C, 0)), 1, 0)), "")</f>
        <v/>
      </c>
      <c r="CV21" s="87" t="str">
        <f>IFERROR(IF($F21="Historical", IF(AE21&lt;&gt;INDEX('Historical BMP Records'!AE:AE, MATCH($C21, 'Historical BMP Records'!$C:$C, 0)), 1, 0), IF(AE21&lt;&gt;INDEX('Planned and Progress BMPs'!AE:AE, MATCH($C21, 'Planned and Progress BMPs'!$C:$C, 0)), 1, 0)), "")</f>
        <v/>
      </c>
      <c r="CW21" s="87" t="str">
        <f>IFERROR(IF($F21="Historical", IF(AF21&lt;&gt;INDEX('Historical BMP Records'!AF:AF, MATCH($C21, 'Historical BMP Records'!$C:$C, 0)), 1, 0), IF(AF21&lt;&gt;INDEX('Planned and Progress BMPs'!AF:AF, MATCH($C21, 'Planned and Progress BMPs'!$C:$C, 0)), 1, 0)), "")</f>
        <v/>
      </c>
      <c r="CX21" s="87" t="str">
        <f>IFERROR(IF($F21="Historical", IF(AG21&lt;&gt;INDEX('Historical BMP Records'!AG:AG, MATCH($C21, 'Historical BMP Records'!$C:$C, 0)), 1, 0), IF(AG21&lt;&gt;INDEX('Planned and Progress BMPs'!AG:AG, MATCH($C21, 'Planned and Progress BMPs'!$C:$C, 0)), 1, 0)), "")</f>
        <v/>
      </c>
      <c r="CY21" s="87" t="str">
        <f>IFERROR(IF($F21="Historical", IF(AH21&lt;&gt;INDEX('Historical BMP Records'!AH:AH, MATCH($C21, 'Historical BMP Records'!$C:$C, 0)), 1, 0), IF(AH21&lt;&gt;INDEX('Planned and Progress BMPs'!AH:AH, MATCH($C21, 'Planned and Progress BMPs'!$C:$C, 0)), 1, 0)), "")</f>
        <v/>
      </c>
      <c r="CZ21" s="87" t="str">
        <f>IFERROR(IF($F21="Historical", IF(AI21&lt;&gt;INDEX('Historical BMP Records'!AI:AI, MATCH($C21, 'Historical BMP Records'!$C:$C, 0)), 1, 0), IF(AI21&lt;&gt;INDEX('Planned and Progress BMPs'!AI:AI, MATCH($C21, 'Planned and Progress BMPs'!$C:$C, 0)), 1, 0)), "")</f>
        <v/>
      </c>
      <c r="DA21" s="87" t="str">
        <f>IFERROR(IF($F21="Historical", IF(AJ21&lt;&gt;INDEX('Historical BMP Records'!AJ:AJ, MATCH($C21, 'Historical BMP Records'!$C:$C, 0)), 1, 0), IF(AJ21&lt;&gt;INDEX('Planned and Progress BMPs'!AJ:AJ, MATCH($C21, 'Planned and Progress BMPs'!$C:$C, 0)), 1, 0)), "")</f>
        <v/>
      </c>
      <c r="DB21" s="87" t="str">
        <f>IFERROR(IF($F21="Historical", IF(AK21&lt;&gt;INDEX('Historical BMP Records'!AK:AK, MATCH($C21, 'Historical BMP Records'!$C:$C, 0)), 1, 0), IF(AK21&lt;&gt;INDEX('Planned and Progress BMPs'!AK:AK, MATCH($C21, 'Planned and Progress BMPs'!$C:$C, 0)), 1, 0)), "")</f>
        <v/>
      </c>
      <c r="DC21" s="87" t="str">
        <f>IFERROR(IF($F21="Historical", IF(AL21&lt;&gt;INDEX('Historical BMP Records'!AL:AL, MATCH($C21, 'Historical BMP Records'!$C:$C, 0)), 1, 0), IF(AL21&lt;&gt;INDEX('Planned and Progress BMPs'!AL:AL, MATCH($C21, 'Planned and Progress BMPs'!$C:$C, 0)), 1, 0)), "")</f>
        <v/>
      </c>
      <c r="DD21" s="87" t="str">
        <f>IFERROR(IF($F21="Historical", IF(AM21&lt;&gt;INDEX('Historical BMP Records'!AM:AM, MATCH($C21, 'Historical BMP Records'!$C:$C, 0)), 1, 0), IF(AM21&lt;&gt;INDEX('Planned and Progress BMPs'!AM:AM, MATCH($C21, 'Planned and Progress BMPs'!$C:$C, 0)), 1, 0)), "")</f>
        <v/>
      </c>
      <c r="DE21" s="87" t="str">
        <f>IFERROR(IF($F21="Historical", IF(AN21&lt;&gt;INDEX('Historical BMP Records'!AN:AN, MATCH($C21, 'Historical BMP Records'!$C:$C, 0)), 1, 0), IF(AN21&lt;&gt;INDEX('Planned and Progress BMPs'!AN:AN, MATCH($C21, 'Planned and Progress BMPs'!$C:$C, 0)), 1, 0)), "")</f>
        <v/>
      </c>
      <c r="DF21" s="87" t="str">
        <f>IFERROR(IF($F21="Historical", IF(AO21&lt;&gt;INDEX('Historical BMP Records'!AO:AO, MATCH($C21, 'Historical BMP Records'!$C:$C, 0)), 1, 0), IF(AO21&lt;&gt;INDEX('Planned and Progress BMPs'!AO:AO, MATCH($C21, 'Planned and Progress BMPs'!$C:$C, 0)), 1, 0)), "")</f>
        <v/>
      </c>
      <c r="DG21" s="87" t="str">
        <f>IFERROR(IF($F21="Historical", IF(AP21&lt;&gt;INDEX('Historical BMP Records'!AP:AP, MATCH($C21, 'Historical BMP Records'!$C:$C, 0)), 1, 0), IF(AP21&lt;&gt;INDEX('Planned and Progress BMPs'!AP:AP, MATCH($C21, 'Planned and Progress BMPs'!$C:$C, 0)), 1, 0)), "")</f>
        <v/>
      </c>
      <c r="DH21" s="87" t="str">
        <f>IFERROR(IF($F21="Historical", IF(AQ21&lt;&gt;INDEX('Historical BMP Records'!AQ:AQ, MATCH($C21, 'Historical BMP Records'!$C:$C, 0)), 1, 0), IF(AQ21&lt;&gt;INDEX('Planned and Progress BMPs'!AQ:AQ, MATCH($C21, 'Planned and Progress BMPs'!$C:$C, 0)), 1, 0)), "")</f>
        <v/>
      </c>
      <c r="DI21" s="87" t="str">
        <f>IFERROR(IF($F21="Historical", IF(AR21&lt;&gt;INDEX('Historical BMP Records'!AR:AR, MATCH($C21, 'Historical BMP Records'!$C:$C, 0)), 1, 0), IF(AR21&lt;&gt;INDEX('Planned and Progress BMPs'!AR:AR, MATCH($C21, 'Planned and Progress BMPs'!$C:$C, 0)), 1, 0)), "")</f>
        <v/>
      </c>
      <c r="DJ21" s="87" t="str">
        <f>IFERROR(IF($F21="Historical", IF(AS21&lt;&gt;INDEX('Historical BMP Records'!AS:AS, MATCH($C21, 'Historical BMP Records'!$C:$C, 0)), 1, 0), IF(AS21&lt;&gt;INDEX('Planned and Progress BMPs'!AS:AS, MATCH($C21, 'Planned and Progress BMPs'!$C:$C, 0)), 1, 0)), "")</f>
        <v/>
      </c>
      <c r="DK21" s="87" t="str">
        <f>IFERROR(IF($F21="Historical", IF(AT21&lt;&gt;INDEX('Historical BMP Records'!AT:AT, MATCH($C21, 'Historical BMP Records'!$C:$C, 0)), 1, 0), IF(AT21&lt;&gt;INDEX('Planned and Progress BMPs'!AT:AT, MATCH($C21, 'Planned and Progress BMPs'!$C:$C, 0)), 1, 0)), "")</f>
        <v/>
      </c>
      <c r="DL21" s="87" t="str">
        <f>IFERROR(IF($F21="Historical", IF(AU21&lt;&gt;INDEX('Historical BMP Records'!AU:AU, MATCH($C21, 'Historical BMP Records'!$C:$C, 0)), 1, 0), IF(AU21&lt;&gt;INDEX('Planned and Progress BMPs'!AU:AU, MATCH($C21, 'Planned and Progress BMPs'!$C:$C, 0)), 1, 0)), "")</f>
        <v/>
      </c>
      <c r="DM21" s="87" t="str">
        <f>IFERROR(IF($F21="Historical", IF(AV21&lt;&gt;INDEX('Historical BMP Records'!AV:AV, MATCH($C21, 'Historical BMP Records'!$C:$C, 0)), 1, 0), IF(AV21&lt;&gt;INDEX('Planned and Progress BMPs'!AV:AV, MATCH($C21, 'Planned and Progress BMPs'!$C:$C, 0)), 1, 0)), "")</f>
        <v/>
      </c>
      <c r="DN21" s="87" t="str">
        <f>IFERROR(IF($F21="Historical", IF(AW21&lt;&gt;INDEX('Historical BMP Records'!AW:AW, MATCH($C21, 'Historical BMP Records'!$C:$C, 0)), 1, 0), IF(AW21&lt;&gt;INDEX('Planned and Progress BMPs'!AW:AW, MATCH($C21, 'Planned and Progress BMPs'!$C:$C, 0)), 1, 0)), "")</f>
        <v/>
      </c>
      <c r="DO21" s="87" t="str">
        <f>IFERROR(IF($F21="Historical", IF(AX21&lt;&gt;INDEX('Historical BMP Records'!AX:AX, MATCH($C21, 'Historical BMP Records'!$C:$C, 0)), 1, 0), IF(AX21&lt;&gt;INDEX('Planned and Progress BMPs'!AX:AX, MATCH($C21, 'Planned and Progress BMPs'!$C:$C, 0)), 1, 0)), "")</f>
        <v/>
      </c>
      <c r="DP21" s="87" t="str">
        <f>IFERROR(IF($F21="Historical", IF(AY21&lt;&gt;INDEX('Historical BMP Records'!AY:AY, MATCH($C21, 'Historical BMP Records'!$C:$C, 0)), 1, 0), IF(AY21&lt;&gt;INDEX('Planned and Progress BMPs'!AY:AY, MATCH($C21, 'Planned and Progress BMPs'!$C:$C, 0)), 1, 0)), "")</f>
        <v/>
      </c>
      <c r="DQ21" s="87" t="str">
        <f>IFERROR(IF($F21="Historical", IF(AZ21&lt;&gt;INDEX('Historical BMP Records'!AZ:AZ, MATCH($C21, 'Historical BMP Records'!$C:$C, 0)), 1, 0), IF(AZ21&lt;&gt;INDEX('Planned and Progress BMPs'!AZ:AZ, MATCH($C21, 'Planned and Progress BMPs'!$C:$C, 0)), 1, 0)), "")</f>
        <v/>
      </c>
      <c r="DR21" s="87" t="str">
        <f>IFERROR(IF($F21="Historical", IF(BA21&lt;&gt;INDEX('Historical BMP Records'!BA:BA, MATCH($C21, 'Historical BMP Records'!$C:$C, 0)), 1, 0), IF(BA21&lt;&gt;INDEX('Planned and Progress BMPs'!BA:BA, MATCH($C21, 'Planned and Progress BMPs'!$C:$C, 0)), 1, 0)), "")</f>
        <v/>
      </c>
      <c r="DS21" s="87" t="str">
        <f>IFERROR(IF($F21="Historical", IF(BB21&lt;&gt;INDEX('Historical BMP Records'!BB:BB, MATCH($C21, 'Historical BMP Records'!$C:$C, 0)), 1, 0), IF(BB21&lt;&gt;INDEX('Planned and Progress BMPs'!BB:BB, MATCH($C21, 'Planned and Progress BMPs'!$C:$C, 0)), 1, 0)), "")</f>
        <v/>
      </c>
      <c r="DT21" s="87" t="str">
        <f>IFERROR(IF($F21="Historical", IF(BC21&lt;&gt;INDEX('Historical BMP Records'!BC:BC, MATCH($C21, 'Historical BMP Records'!$C:$C, 0)), 1, 0), IF(BC21&lt;&gt;INDEX('Planned and Progress BMPs'!BC:BC, MATCH($C21, 'Planned and Progress BMPs'!$C:$C, 0)), 1, 0)), "")</f>
        <v/>
      </c>
      <c r="DU21" s="87" t="str">
        <f>IFERROR(IF($F21="Historical", IF(BD21&lt;&gt;INDEX('Historical BMP Records'!BD:BD, MATCH($C21, 'Historical BMP Records'!$C:$C, 0)), 1, 0), IF(BD21&lt;&gt;INDEX('Planned and Progress BMPs'!BD:BD, MATCH($C21, 'Planned and Progress BMPs'!$C:$C, 0)), 1, 0)), "")</f>
        <v/>
      </c>
      <c r="DV21" s="87" t="str">
        <f>IFERROR(IF($F21="Historical", IF(BE21&lt;&gt;INDEX('Historical BMP Records'!BE:BE, MATCH($C21, 'Historical BMP Records'!$C:$C, 0)), 1, 0), IF(BE21&lt;&gt;INDEX('Planned and Progress BMPs'!BE:BE, MATCH($C21, 'Planned and Progress BMPs'!$C:$C, 0)), 1, 0)), "")</f>
        <v/>
      </c>
      <c r="DW21" s="87" t="str">
        <f>IFERROR(IF($F21="Historical", IF(BF21&lt;&gt;INDEX('Historical BMP Records'!BF:BF, MATCH($C21, 'Historical BMP Records'!$C:$C, 0)), 1, 0), IF(BF21&lt;&gt;INDEX('Planned and Progress BMPs'!BF:BF, MATCH($C21, 'Planned and Progress BMPs'!$C:$C, 0)), 1, 0)), "")</f>
        <v/>
      </c>
      <c r="DX21" s="87" t="str">
        <f>IFERROR(IF($F21="Historical", IF(BG21&lt;&gt;INDEX('Historical BMP Records'!BG:BG, MATCH($C21, 'Historical BMP Records'!$C:$C, 0)), 1, 0), IF(BG21&lt;&gt;INDEX('Planned and Progress BMPs'!BG:BG, MATCH($C21, 'Planned and Progress BMPs'!$C:$C, 0)), 1, 0)), "")</f>
        <v/>
      </c>
      <c r="DY21" s="87" t="str">
        <f>IFERROR(IF($F21="Historical", IF(BH21&lt;&gt;INDEX('Historical BMP Records'!BH:BH, MATCH($C21, 'Historical BMP Records'!$C:$C, 0)), 1, 0), IF(BH21&lt;&gt;INDEX('Planned and Progress BMPs'!BH:BH, MATCH($C21, 'Planned and Progress BMPs'!$C:$C, 0)), 1, 0)), "")</f>
        <v/>
      </c>
      <c r="DZ21" s="87" t="str">
        <f>IFERROR(IF($F21="Historical", IF(BI21&lt;&gt;INDEX('Historical BMP Records'!BI:BI, MATCH($C21, 'Historical BMP Records'!$C:$C, 0)), 1, 0), IF(BI21&lt;&gt;INDEX('Planned and Progress BMPs'!BI:BI, MATCH($C21, 'Planned and Progress BMPs'!$C:$C, 0)), 1, 0)), "")</f>
        <v/>
      </c>
      <c r="EA21" s="87" t="str">
        <f>IFERROR(IF($F21="Historical", IF(BJ21&lt;&gt;INDEX('Historical BMP Records'!BJ:BJ, MATCH($C21, 'Historical BMP Records'!$C:$C, 0)), 1, 0), IF(BJ21&lt;&gt;INDEX('Planned and Progress BMPs'!BJ:BJ, MATCH($C21, 'Planned and Progress BMPs'!$C:$C, 0)), 1, 0)), "")</f>
        <v/>
      </c>
      <c r="EB21" s="87" t="str">
        <f>IFERROR(IF($F21="Historical", IF(BK21&lt;&gt;INDEX('Historical BMP Records'!BK:BK, MATCH($C21, 'Historical BMP Records'!$C:$C, 0)), 1, 0), IF(BK21&lt;&gt;INDEX('Planned and Progress BMPs'!BK:BK, MATCH($C21, 'Planned and Progress BMPs'!$C:$C, 0)), 1, 0)), "")</f>
        <v/>
      </c>
      <c r="EC21" s="87" t="str">
        <f>IFERROR(IF($F21="Historical", IF(BL21&lt;&gt;INDEX('Historical BMP Records'!BL:BL, MATCH($C21, 'Historical BMP Records'!$C:$C, 0)), 1, 0), IF(BL21&lt;&gt;INDEX('Planned and Progress BMPs'!BL:BL, MATCH($C21, 'Planned and Progress BMPs'!$C:$C, 0)), 1, 0)), "")</f>
        <v/>
      </c>
      <c r="ED21" s="87" t="str">
        <f>IFERROR(IF($F21="Historical", IF(BM21&lt;&gt;INDEX('Historical BMP Records'!BM:BM, MATCH($C21, 'Historical BMP Records'!$C:$C, 0)), 1, 0), IF(BM21&lt;&gt;INDEX('Planned and Progress BMPs'!BM:BM, MATCH($C21, 'Planned and Progress BMPs'!$C:$C, 0)), 1, 0)), "")</f>
        <v/>
      </c>
      <c r="EE21" s="87" t="str">
        <f>IFERROR(IF($F21="Historical", IF(BN21&lt;&gt;INDEX('Historical BMP Records'!BN:BN, MATCH($C21, 'Historical BMP Records'!$C:$C, 0)), 1, 0), IF(BN21&lt;&gt;INDEX('Planned and Progress BMPs'!BN:BN, MATCH($C21, 'Planned and Progress BMPs'!$C:$C, 0)), 1, 0)), "")</f>
        <v/>
      </c>
      <c r="EF21" s="87" t="str">
        <f>IFERROR(IF($F21="Historical", IF(BO21&lt;&gt;INDEX('Historical BMP Records'!BO:BO, MATCH($C21, 'Historical BMP Records'!$C:$C, 0)), 1, 0), IF(BO21&lt;&gt;INDEX('Planned and Progress BMPs'!BO:BO, MATCH($C21, 'Planned and Progress BMPs'!$C:$C, 0)), 1, 0)), "")</f>
        <v/>
      </c>
      <c r="EG21" s="87" t="str">
        <f>IFERROR(IF($F21="Historical", IF(BP21&lt;&gt;INDEX('Historical BMP Records'!BP:BP, MATCH($C21, 'Historical BMP Records'!$C:$C, 0)), 1, 0), IF(BP21&lt;&gt;INDEX('Planned and Progress BMPs'!BP:BP, MATCH($C21, 'Planned and Progress BMPs'!$C:$C, 0)), 1, 0)), "")</f>
        <v/>
      </c>
      <c r="EH21" s="87">
        <f>SUM(DC_SW152[[#This Row],[FY17 Status Change]:[GIS ID Change]])</f>
        <v>0</v>
      </c>
    </row>
    <row r="22" spans="1:138" x14ac:dyDescent="0.25">
      <c r="A22" s="5" t="s">
        <v>388</v>
      </c>
      <c r="B22" s="5" t="s">
        <v>389</v>
      </c>
      <c r="C22" s="17" t="s">
        <v>578</v>
      </c>
      <c r="D22" s="17" t="s">
        <v>395</v>
      </c>
      <c r="E22" s="17" t="s">
        <v>274</v>
      </c>
      <c r="F22" s="18" t="s">
        <v>49</v>
      </c>
      <c r="G22" s="40"/>
      <c r="H22" s="20"/>
      <c r="I22" s="17">
        <f>INDEX(Table3[Site ID], MATCH(DC_SW152[[#This Row],[Facility Name]], Table3[Site Name], 0))</f>
        <v>1</v>
      </c>
      <c r="J22" s="17" t="s">
        <v>372</v>
      </c>
      <c r="K22" s="17" t="str">
        <f>INDEX(Table3[Site Address], MATCH(DC_SW152[[#This Row],[Facility Name]], Table3[Site Name], 0))</f>
        <v>370 Brookley Avenue SW</v>
      </c>
      <c r="L22" s="17" t="str">
        <f>INDEX(Table3[Site X Coordinate], MATCH(DC_SW152[[#This Row],[Facility Name]], Table3[Site Name], 0))</f>
        <v>399319.85</v>
      </c>
      <c r="M22" s="17" t="str">
        <f>INDEX(Table3[Site Y Coordinate], MATCH(DC_SW152[[#This Row],[Facility Name]], Table3[Site Name], 0))</f>
        <v>131674.01</v>
      </c>
      <c r="N22" s="17" t="str">
        <f>INDEX(Table3[Owner/Manager], MATCH(DC_SW152[[#This Row],[Facility Name]], Table3[Site Name], 0))</f>
        <v>Department of Defense</v>
      </c>
      <c r="O22" s="17" t="s">
        <v>218</v>
      </c>
      <c r="P22" s="17" t="s">
        <v>115</v>
      </c>
      <c r="Q22" s="17" t="s">
        <v>219</v>
      </c>
      <c r="R22" s="17" t="s">
        <v>84</v>
      </c>
      <c r="S22" s="17">
        <v>20032</v>
      </c>
      <c r="T22" s="27">
        <v>2024048204</v>
      </c>
      <c r="U22" s="17" t="s">
        <v>220</v>
      </c>
      <c r="V22" s="77">
        <v>6</v>
      </c>
      <c r="W22" s="18">
        <v>40817</v>
      </c>
      <c r="X22" s="17" t="s">
        <v>274</v>
      </c>
      <c r="Y22" s="83" t="s">
        <v>579</v>
      </c>
      <c r="Z22" s="83" t="s">
        <v>10</v>
      </c>
      <c r="AA22" s="83" t="s">
        <v>770</v>
      </c>
      <c r="AB22" s="83" t="s">
        <v>10</v>
      </c>
      <c r="AC22" s="17" t="s">
        <v>93</v>
      </c>
      <c r="AD22" s="17" t="s">
        <v>10</v>
      </c>
      <c r="AE22" s="17">
        <v>399412.56030299899</v>
      </c>
      <c r="AF22" s="17">
        <v>132087.038494999</v>
      </c>
      <c r="AG22" s="17">
        <v>38.856594999999999</v>
      </c>
      <c r="AH22" s="17">
        <v>-77.006767999999994</v>
      </c>
      <c r="AI22" s="17" t="s">
        <v>270</v>
      </c>
      <c r="AJ22" s="17" t="s">
        <v>84</v>
      </c>
      <c r="AK22" s="17">
        <v>20032</v>
      </c>
      <c r="AL22" s="17" t="s">
        <v>11</v>
      </c>
      <c r="AM22" s="17" t="s">
        <v>12</v>
      </c>
      <c r="AN22" s="17" t="s">
        <v>8</v>
      </c>
      <c r="AO22" s="62"/>
      <c r="AP22" s="62"/>
      <c r="AQ22" s="62"/>
      <c r="AR22" s="62">
        <f>IF(ISBLANK(DC_SW152[[#This Row],[Urban Acres]]), "", DC_SW152[[#This Row],[Urban Acres]]-DC_SW152[[#This Row],[Impervious Acres]]-DC_SW152[[#This Row],[Natural Acres]])</f>
        <v>0.1399999999999999</v>
      </c>
      <c r="AS22" s="62">
        <v>1.05</v>
      </c>
      <c r="AT22" s="62">
        <v>1.19</v>
      </c>
      <c r="AU22" s="62" t="str">
        <f>IF(ISBLANK(DC_SW152[[#This Row],[Natural Acres]]), "", DC_SW152[[#This Row],[Natural Acres]]*43560)</f>
        <v/>
      </c>
      <c r="AV22" s="62">
        <f>IFERROR(IF(ISBLANK(DC_SW152[[#This Row],[Compacted Acres]]), "", DC_SW152[[#This Row],[Compacted Acres]]*43560),"")</f>
        <v>6098.399999999996</v>
      </c>
      <c r="AW22" s="62">
        <f>IF(ISBLANK(DC_SW152[[#This Row],[Impervious Acres]]), "", DC_SW152[[#This Row],[Impervious Acres]]*43560)</f>
        <v>45738</v>
      </c>
      <c r="AX22" s="62">
        <f>IF(ISBLANK(DC_SW152[[#This Row],[Urban Acres]]), "", DC_SW152[[#This Row],[Urban Acres]]*43560)</f>
        <v>51836.399999999994</v>
      </c>
      <c r="AY22" s="62"/>
      <c r="AZ22" s="18">
        <v>41912</v>
      </c>
      <c r="BA22" s="19">
        <v>2014</v>
      </c>
      <c r="BB22" s="19"/>
      <c r="BC22" s="19"/>
      <c r="BD22" s="19"/>
      <c r="BE22" s="19"/>
      <c r="BF22" s="19"/>
      <c r="BG22" s="19"/>
      <c r="BH22" s="18" t="s">
        <v>9</v>
      </c>
      <c r="BI22" s="18">
        <v>41275</v>
      </c>
      <c r="BJ22" s="18"/>
      <c r="BK22" s="17" t="s">
        <v>8</v>
      </c>
      <c r="BL22" s="18"/>
      <c r="BM22" s="72"/>
      <c r="BN22" s="17"/>
      <c r="BO22" s="17" t="s">
        <v>16</v>
      </c>
      <c r="BP22" s="17"/>
      <c r="BQ22" s="17"/>
      <c r="BR22" s="87" t="str">
        <f>IFERROR(IF($F22="Historical", IF(A22&lt;&gt;INDEX('Historical BMP Records'!A:A, MATCH($C22, 'Historical BMP Records'!$C:$C, 0)), 1, 0), IF(A22&lt;&gt;INDEX('Planned and Progress BMPs'!A:A, MATCH($C22, 'Planned and Progress BMPs'!$C:$C, 0)), 1, 0)), "")</f>
        <v/>
      </c>
      <c r="BS22" s="87" t="str">
        <f>IFERROR(IF($F22="Historical", IF(B22&lt;&gt;INDEX('Historical BMP Records'!B:B, MATCH($C22, 'Historical BMP Records'!$C:$C, 0)), 1, 0), IF(B22&lt;&gt;INDEX('Planned and Progress BMPs'!B:B, MATCH($C22, 'Planned and Progress BMPs'!$C:$C, 0)), 1, 0)), "")</f>
        <v/>
      </c>
      <c r="BT22" s="87" t="str">
        <f>IFERROR(IF($F22="Historical", IF(C22&lt;&gt;INDEX('Historical BMP Records'!C:C, MATCH($C22, 'Historical BMP Records'!$C:$C, 0)), 1, 0), IF(C22&lt;&gt;INDEX('Planned and Progress BMPs'!C:C, MATCH($C22, 'Planned and Progress BMPs'!$C:$C, 0)), 1, 0)), "")</f>
        <v/>
      </c>
      <c r="BU22" s="87" t="str">
        <f>IFERROR(IF($F22="Historical", IF(D22&lt;&gt;INDEX('Historical BMP Records'!D:D, MATCH($C22, 'Historical BMP Records'!$C:$C, 0)), 1, 0), IF(D22&lt;&gt;INDEX('Planned and Progress BMPs'!D:D, MATCH($C22, 'Planned and Progress BMPs'!$C:$C, 0)), 1, 0)), "")</f>
        <v/>
      </c>
      <c r="BV22" s="87" t="str">
        <f>IFERROR(IF($F22="Historical", IF(E22&lt;&gt;INDEX('Historical BMP Records'!E:E, MATCH($C22, 'Historical BMP Records'!$C:$C, 0)), 1, 0), IF(E22&lt;&gt;INDEX('Planned and Progress BMPs'!E:E, MATCH($C22, 'Planned and Progress BMPs'!$C:$C, 0)), 1, 0)), "")</f>
        <v/>
      </c>
      <c r="BW22" s="87" t="str">
        <f>IFERROR(IF($F22="Historical", IF(F22&lt;&gt;INDEX('Historical BMP Records'!F:F, MATCH($C22, 'Historical BMP Records'!$C:$C, 0)), 1, 0), IF(F22&lt;&gt;INDEX('Planned and Progress BMPs'!F:F, MATCH($C22, 'Planned and Progress BMPs'!$C:$C, 0)), 1, 0)), "")</f>
        <v/>
      </c>
      <c r="BX22" s="87" t="str">
        <f>IFERROR(IF($F22="Historical", IF(G22&lt;&gt;INDEX('Historical BMP Records'!G:G, MATCH($C22, 'Historical BMP Records'!$C:$C, 0)), 1, 0), IF(G22&lt;&gt;INDEX('Planned and Progress BMPs'!G:G, MATCH($C22, 'Planned and Progress BMPs'!$C:$C, 0)), 1, 0)), "")</f>
        <v/>
      </c>
      <c r="BY22" s="87" t="str">
        <f>IFERROR(IF($F22="Historical", IF(H22&lt;&gt;INDEX('Historical BMP Records'!H:H, MATCH($C22, 'Historical BMP Records'!$C:$C, 0)), 1, 0), IF(H22&lt;&gt;INDEX('Planned and Progress BMPs'!H:H, MATCH($C22, 'Planned and Progress BMPs'!$C:$C, 0)), 1, 0)), "")</f>
        <v/>
      </c>
      <c r="BZ22" s="87" t="str">
        <f>IFERROR(IF($F22="Historical", IF(I22&lt;&gt;INDEX('Historical BMP Records'!I:I, MATCH($C22, 'Historical BMP Records'!$C:$C, 0)), 1, 0), IF(I22&lt;&gt;INDEX('Planned and Progress BMPs'!I:I, MATCH($C22, 'Planned and Progress BMPs'!$C:$C, 0)), 1, 0)), "")</f>
        <v/>
      </c>
      <c r="CA22" s="87" t="str">
        <f>IFERROR(IF($F22="Historical", IF(J22&lt;&gt;INDEX('Historical BMP Records'!J:J, MATCH($C22, 'Historical BMP Records'!$C:$C, 0)), 1, 0), IF(J22&lt;&gt;INDEX('Planned and Progress BMPs'!J:J, MATCH($C22, 'Planned and Progress BMPs'!$C:$C, 0)), 1, 0)), "")</f>
        <v/>
      </c>
      <c r="CB22" s="87" t="str">
        <f>IFERROR(IF($F22="Historical", IF(K22&lt;&gt;INDEX('Historical BMP Records'!K:K, MATCH($C22, 'Historical BMP Records'!$C:$C, 0)), 1, 0), IF(K22&lt;&gt;INDEX('Planned and Progress BMPs'!K:K, MATCH($C22, 'Planned and Progress BMPs'!$C:$C, 0)), 1, 0)), "")</f>
        <v/>
      </c>
      <c r="CC22" s="87" t="str">
        <f>IFERROR(IF($F22="Historical", IF(L22&lt;&gt;INDEX('Historical BMP Records'!L:L, MATCH($C22, 'Historical BMP Records'!$C:$C, 0)), 1, 0), IF(L22&lt;&gt;INDEX('Planned and Progress BMPs'!L:L, MATCH($C22, 'Planned and Progress BMPs'!$C:$C, 0)), 1, 0)), "")</f>
        <v/>
      </c>
      <c r="CD22" s="87" t="str">
        <f>IFERROR(IF($F22="Historical", IF(M22&lt;&gt;INDEX('Historical BMP Records'!M:M, MATCH($C22, 'Historical BMP Records'!$C:$C, 0)), 1, 0), IF(M22&lt;&gt;INDEX('Planned and Progress BMPs'!M:M, MATCH($C22, 'Planned and Progress BMPs'!$C:$C, 0)), 1, 0)), "")</f>
        <v/>
      </c>
      <c r="CE22" s="87" t="str">
        <f>IFERROR(IF($F22="Historical", IF(N22&lt;&gt;INDEX('Historical BMP Records'!N:N, MATCH($C22, 'Historical BMP Records'!$C:$C, 0)), 1, 0), IF(N22&lt;&gt;INDEX('Planned and Progress BMPs'!N:N, MATCH($C22, 'Planned and Progress BMPs'!$C:$C, 0)), 1, 0)), "")</f>
        <v/>
      </c>
      <c r="CF22" s="87" t="str">
        <f>IFERROR(IF($F22="Historical", IF(O22&lt;&gt;INDEX('Historical BMP Records'!O:O, MATCH($C22, 'Historical BMP Records'!$C:$C, 0)), 1, 0), IF(O22&lt;&gt;INDEX('Planned and Progress BMPs'!O:O, MATCH($C22, 'Planned and Progress BMPs'!$C:$C, 0)), 1, 0)), "")</f>
        <v/>
      </c>
      <c r="CG22" s="87" t="str">
        <f>IFERROR(IF($F22="Historical", IF(P22&lt;&gt;INDEX('Historical BMP Records'!P:P, MATCH($C22, 'Historical BMP Records'!$C:$C, 0)), 1, 0), IF(P22&lt;&gt;INDEX('Planned and Progress BMPs'!P:P, MATCH($C22, 'Planned and Progress BMPs'!$C:$C, 0)), 1, 0)), "")</f>
        <v/>
      </c>
      <c r="CH22" s="87" t="str">
        <f>IFERROR(IF($F22="Historical", IF(Q22&lt;&gt;INDEX('Historical BMP Records'!Q:Q, MATCH($C22, 'Historical BMP Records'!$C:$C, 0)), 1, 0), IF(Q22&lt;&gt;INDEX('Planned and Progress BMPs'!Q:Q, MATCH($C22, 'Planned and Progress BMPs'!$C:$C, 0)), 1, 0)), "")</f>
        <v/>
      </c>
      <c r="CI22" s="87" t="str">
        <f>IFERROR(IF($F22="Historical", IF(R22&lt;&gt;INDEX('Historical BMP Records'!R:R, MATCH($C22, 'Historical BMP Records'!$C:$C, 0)), 1, 0), IF(R22&lt;&gt;INDEX('Planned and Progress BMPs'!R:R, MATCH($C22, 'Planned and Progress BMPs'!$C:$C, 0)), 1, 0)), "")</f>
        <v/>
      </c>
      <c r="CJ22" s="87" t="str">
        <f>IFERROR(IF($F22="Historical", IF(S22&lt;&gt;INDEX('Historical BMP Records'!S:S, MATCH($C22, 'Historical BMP Records'!$C:$C, 0)), 1, 0), IF(S22&lt;&gt;INDEX('Planned and Progress BMPs'!S:S, MATCH($C22, 'Planned and Progress BMPs'!$C:$C, 0)), 1, 0)), "")</f>
        <v/>
      </c>
      <c r="CK22" s="87" t="str">
        <f>IFERROR(IF($F22="Historical", IF(T22&lt;&gt;INDEX('Historical BMP Records'!T:T, MATCH($C22, 'Historical BMP Records'!$C:$C, 0)), 1, 0), IF(T22&lt;&gt;INDEX('Planned and Progress BMPs'!T:T, MATCH($C22, 'Planned and Progress BMPs'!$C:$C, 0)), 1, 0)), "")</f>
        <v/>
      </c>
      <c r="CL22" s="87" t="str">
        <f>IFERROR(IF($F22="Historical", IF(U22&lt;&gt;INDEX('Historical BMP Records'!U:U, MATCH($C22, 'Historical BMP Records'!$C:$C, 0)), 1, 0), IF(U22&lt;&gt;INDEX('Planned and Progress BMPs'!U:U, MATCH($C22, 'Planned and Progress BMPs'!$C:$C, 0)), 1, 0)), "")</f>
        <v/>
      </c>
      <c r="CM22" s="87" t="str">
        <f>IFERROR(IF($F22="Historical", IF(V22&lt;&gt;INDEX('Historical BMP Records'!V:V, MATCH($C22, 'Historical BMP Records'!$C:$C, 0)), 1, 0), IF(V22&lt;&gt;INDEX('Planned and Progress BMPs'!V:V, MATCH($C22, 'Planned and Progress BMPs'!$C:$C, 0)), 1, 0)), "")</f>
        <v/>
      </c>
      <c r="CN22" s="87" t="str">
        <f>IFERROR(IF($F22="Historical", IF(W22&lt;&gt;INDEX('Historical BMP Records'!W:W, MATCH($C22, 'Historical BMP Records'!$C:$C, 0)), 1, 0), IF(W22&lt;&gt;INDEX('Planned and Progress BMPs'!W:W, MATCH($C22, 'Planned and Progress BMPs'!$C:$C, 0)), 1, 0)), "")</f>
        <v/>
      </c>
      <c r="CO22" s="87" t="str">
        <f>IFERROR(IF($F22="Historical", IF(X22&lt;&gt;INDEX('Historical BMP Records'!X:X, MATCH($C22, 'Historical BMP Records'!$C:$C, 0)), 1, 0), IF(X22&lt;&gt;INDEX('Planned and Progress BMPs'!X:X, MATCH($C22, 'Planned and Progress BMPs'!$C:$C, 0)), 1, 0)), "")</f>
        <v/>
      </c>
      <c r="CP22" s="87" t="str">
        <f>IFERROR(IF($F22="Historical", IF(Y22&lt;&gt;INDEX('Historical BMP Records'!Y:Y, MATCH($C22, 'Historical BMP Records'!$C:$C, 0)), 1, 0), IF(Y22&lt;&gt;INDEX('Planned and Progress BMPs'!Y:Y, MATCH($C22, 'Planned and Progress BMPs'!$C:$C, 0)), 1, 0)), "")</f>
        <v/>
      </c>
      <c r="CQ22" s="87" t="str">
        <f>IFERROR(IF($F22="Historical", IF(Z22&lt;&gt;INDEX('Historical BMP Records'!Z:Z, MATCH($C22, 'Historical BMP Records'!$C:$C, 0)), 1, 0), IF(Z22&lt;&gt;INDEX('Planned and Progress BMPs'!Z:Z, MATCH($C22, 'Planned and Progress BMPs'!$C:$C, 0)), 1, 0)), "")</f>
        <v/>
      </c>
      <c r="CR22" s="87" t="str">
        <f>IFERROR(IF($F22="Historical", IF(AA22&lt;&gt;INDEX('Historical BMP Records'!AA:AA, MATCH($C22, 'Historical BMP Records'!$C:$C, 0)), 1, 0), IF(AA22&lt;&gt;INDEX('Planned and Progress BMPs'!AA:AA, MATCH($C22, 'Planned and Progress BMPs'!$C:$C, 0)), 1, 0)), "")</f>
        <v/>
      </c>
      <c r="CS22" s="87" t="str">
        <f>IFERROR(IF($F22="Historical", IF(AB22&lt;&gt;INDEX('Historical BMP Records'!AB:AB, MATCH($C22, 'Historical BMP Records'!$C:$C, 0)), 1, 0), IF(AB22&lt;&gt;INDEX('Planned and Progress BMPs'!AB:AB, MATCH($C22, 'Planned and Progress BMPs'!$C:$C, 0)), 1, 0)), "")</f>
        <v/>
      </c>
      <c r="CT22" s="87" t="str">
        <f>IFERROR(IF($F22="Historical", IF(AC22&lt;&gt;INDEX('Historical BMP Records'!AC:AC, MATCH($C22, 'Historical BMP Records'!$C:$C, 0)), 1, 0), IF(AC22&lt;&gt;INDEX('Planned and Progress BMPs'!AC:AC, MATCH($C22, 'Planned and Progress BMPs'!$C:$C, 0)), 1, 0)), "")</f>
        <v/>
      </c>
      <c r="CU22" s="87" t="str">
        <f>IFERROR(IF($F22="Historical", IF(AD22&lt;&gt;INDEX('Historical BMP Records'!AD:AD, MATCH($C22, 'Historical BMP Records'!$C:$C, 0)), 1, 0), IF(AD22&lt;&gt;INDEX('Planned and Progress BMPs'!AD:AD, MATCH($C22, 'Planned and Progress BMPs'!$C:$C, 0)), 1, 0)), "")</f>
        <v/>
      </c>
      <c r="CV22" s="87" t="str">
        <f>IFERROR(IF($F22="Historical", IF(AE22&lt;&gt;INDEX('Historical BMP Records'!AE:AE, MATCH($C22, 'Historical BMP Records'!$C:$C, 0)), 1, 0), IF(AE22&lt;&gt;INDEX('Planned and Progress BMPs'!AE:AE, MATCH($C22, 'Planned and Progress BMPs'!$C:$C, 0)), 1, 0)), "")</f>
        <v/>
      </c>
      <c r="CW22" s="87" t="str">
        <f>IFERROR(IF($F22="Historical", IF(AF22&lt;&gt;INDEX('Historical BMP Records'!AF:AF, MATCH($C22, 'Historical BMP Records'!$C:$C, 0)), 1, 0), IF(AF22&lt;&gt;INDEX('Planned and Progress BMPs'!AF:AF, MATCH($C22, 'Planned and Progress BMPs'!$C:$C, 0)), 1, 0)), "")</f>
        <v/>
      </c>
      <c r="CX22" s="87" t="str">
        <f>IFERROR(IF($F22="Historical", IF(AG22&lt;&gt;INDEX('Historical BMP Records'!AG:AG, MATCH($C22, 'Historical BMP Records'!$C:$C, 0)), 1, 0), IF(AG22&lt;&gt;INDEX('Planned and Progress BMPs'!AG:AG, MATCH($C22, 'Planned and Progress BMPs'!$C:$C, 0)), 1, 0)), "")</f>
        <v/>
      </c>
      <c r="CY22" s="87" t="str">
        <f>IFERROR(IF($F22="Historical", IF(AH22&lt;&gt;INDEX('Historical BMP Records'!AH:AH, MATCH($C22, 'Historical BMP Records'!$C:$C, 0)), 1, 0), IF(AH22&lt;&gt;INDEX('Planned and Progress BMPs'!AH:AH, MATCH($C22, 'Planned and Progress BMPs'!$C:$C, 0)), 1, 0)), "")</f>
        <v/>
      </c>
      <c r="CZ22" s="87" t="str">
        <f>IFERROR(IF($F22="Historical", IF(AI22&lt;&gt;INDEX('Historical BMP Records'!AI:AI, MATCH($C22, 'Historical BMP Records'!$C:$C, 0)), 1, 0), IF(AI22&lt;&gt;INDEX('Planned and Progress BMPs'!AI:AI, MATCH($C22, 'Planned and Progress BMPs'!$C:$C, 0)), 1, 0)), "")</f>
        <v/>
      </c>
      <c r="DA22" s="87" t="str">
        <f>IFERROR(IF($F22="Historical", IF(AJ22&lt;&gt;INDEX('Historical BMP Records'!AJ:AJ, MATCH($C22, 'Historical BMP Records'!$C:$C, 0)), 1, 0), IF(AJ22&lt;&gt;INDEX('Planned and Progress BMPs'!AJ:AJ, MATCH($C22, 'Planned and Progress BMPs'!$C:$C, 0)), 1, 0)), "")</f>
        <v/>
      </c>
      <c r="DB22" s="87" t="str">
        <f>IFERROR(IF($F22="Historical", IF(AK22&lt;&gt;INDEX('Historical BMP Records'!AK:AK, MATCH($C22, 'Historical BMP Records'!$C:$C, 0)), 1, 0), IF(AK22&lt;&gt;INDEX('Planned and Progress BMPs'!AK:AK, MATCH($C22, 'Planned and Progress BMPs'!$C:$C, 0)), 1, 0)), "")</f>
        <v/>
      </c>
      <c r="DC22" s="87" t="str">
        <f>IFERROR(IF($F22="Historical", IF(AL22&lt;&gt;INDEX('Historical BMP Records'!AL:AL, MATCH($C22, 'Historical BMP Records'!$C:$C, 0)), 1, 0), IF(AL22&lt;&gt;INDEX('Planned and Progress BMPs'!AL:AL, MATCH($C22, 'Planned and Progress BMPs'!$C:$C, 0)), 1, 0)), "")</f>
        <v/>
      </c>
      <c r="DD22" s="87" t="str">
        <f>IFERROR(IF($F22="Historical", IF(AM22&lt;&gt;INDEX('Historical BMP Records'!AM:AM, MATCH($C22, 'Historical BMP Records'!$C:$C, 0)), 1, 0), IF(AM22&lt;&gt;INDEX('Planned and Progress BMPs'!AM:AM, MATCH($C22, 'Planned and Progress BMPs'!$C:$C, 0)), 1, 0)), "")</f>
        <v/>
      </c>
      <c r="DE22" s="87" t="str">
        <f>IFERROR(IF($F22="Historical", IF(AN22&lt;&gt;INDEX('Historical BMP Records'!AN:AN, MATCH($C22, 'Historical BMP Records'!$C:$C, 0)), 1, 0), IF(AN22&lt;&gt;INDEX('Planned and Progress BMPs'!AN:AN, MATCH($C22, 'Planned and Progress BMPs'!$C:$C, 0)), 1, 0)), "")</f>
        <v/>
      </c>
      <c r="DF22" s="87" t="str">
        <f>IFERROR(IF($F22="Historical", IF(AO22&lt;&gt;INDEX('Historical BMP Records'!AO:AO, MATCH($C22, 'Historical BMP Records'!$C:$C, 0)), 1, 0), IF(AO22&lt;&gt;INDEX('Planned and Progress BMPs'!AO:AO, MATCH($C22, 'Planned and Progress BMPs'!$C:$C, 0)), 1, 0)), "")</f>
        <v/>
      </c>
      <c r="DG22" s="87" t="str">
        <f>IFERROR(IF($F22="Historical", IF(AP22&lt;&gt;INDEX('Historical BMP Records'!AP:AP, MATCH($C22, 'Historical BMP Records'!$C:$C, 0)), 1, 0), IF(AP22&lt;&gt;INDEX('Planned and Progress BMPs'!AP:AP, MATCH($C22, 'Planned and Progress BMPs'!$C:$C, 0)), 1, 0)), "")</f>
        <v/>
      </c>
      <c r="DH22" s="87" t="str">
        <f>IFERROR(IF($F22="Historical", IF(AQ22&lt;&gt;INDEX('Historical BMP Records'!AQ:AQ, MATCH($C22, 'Historical BMP Records'!$C:$C, 0)), 1, 0), IF(AQ22&lt;&gt;INDEX('Planned and Progress BMPs'!AQ:AQ, MATCH($C22, 'Planned and Progress BMPs'!$C:$C, 0)), 1, 0)), "")</f>
        <v/>
      </c>
      <c r="DI22" s="87" t="str">
        <f>IFERROR(IF($F22="Historical", IF(AR22&lt;&gt;INDEX('Historical BMP Records'!AR:AR, MATCH($C22, 'Historical BMP Records'!$C:$C, 0)), 1, 0), IF(AR22&lt;&gt;INDEX('Planned and Progress BMPs'!AR:AR, MATCH($C22, 'Planned and Progress BMPs'!$C:$C, 0)), 1, 0)), "")</f>
        <v/>
      </c>
      <c r="DJ22" s="87" t="str">
        <f>IFERROR(IF($F22="Historical", IF(AS22&lt;&gt;INDEX('Historical BMP Records'!AS:AS, MATCH($C22, 'Historical BMP Records'!$C:$C, 0)), 1, 0), IF(AS22&lt;&gt;INDEX('Planned and Progress BMPs'!AS:AS, MATCH($C22, 'Planned and Progress BMPs'!$C:$C, 0)), 1, 0)), "")</f>
        <v/>
      </c>
      <c r="DK22" s="87" t="str">
        <f>IFERROR(IF($F22="Historical", IF(AT22&lt;&gt;INDEX('Historical BMP Records'!AT:AT, MATCH($C22, 'Historical BMP Records'!$C:$C, 0)), 1, 0), IF(AT22&lt;&gt;INDEX('Planned and Progress BMPs'!AT:AT, MATCH($C22, 'Planned and Progress BMPs'!$C:$C, 0)), 1, 0)), "")</f>
        <v/>
      </c>
      <c r="DL22" s="87" t="str">
        <f>IFERROR(IF($F22="Historical", IF(AU22&lt;&gt;INDEX('Historical BMP Records'!AU:AU, MATCH($C22, 'Historical BMP Records'!$C:$C, 0)), 1, 0), IF(AU22&lt;&gt;INDEX('Planned and Progress BMPs'!AU:AU, MATCH($C22, 'Planned and Progress BMPs'!$C:$C, 0)), 1, 0)), "")</f>
        <v/>
      </c>
      <c r="DM22" s="87" t="str">
        <f>IFERROR(IF($F22="Historical", IF(AV22&lt;&gt;INDEX('Historical BMP Records'!AV:AV, MATCH($C22, 'Historical BMP Records'!$C:$C, 0)), 1, 0), IF(AV22&lt;&gt;INDEX('Planned and Progress BMPs'!AV:AV, MATCH($C22, 'Planned and Progress BMPs'!$C:$C, 0)), 1, 0)), "")</f>
        <v/>
      </c>
      <c r="DN22" s="87" t="str">
        <f>IFERROR(IF($F22="Historical", IF(AW22&lt;&gt;INDEX('Historical BMP Records'!AW:AW, MATCH($C22, 'Historical BMP Records'!$C:$C, 0)), 1, 0), IF(AW22&lt;&gt;INDEX('Planned and Progress BMPs'!AW:AW, MATCH($C22, 'Planned and Progress BMPs'!$C:$C, 0)), 1, 0)), "")</f>
        <v/>
      </c>
      <c r="DO22" s="87" t="str">
        <f>IFERROR(IF($F22="Historical", IF(AX22&lt;&gt;INDEX('Historical BMP Records'!AX:AX, MATCH($C22, 'Historical BMP Records'!$C:$C, 0)), 1, 0), IF(AX22&lt;&gt;INDEX('Planned and Progress BMPs'!AX:AX, MATCH($C22, 'Planned and Progress BMPs'!$C:$C, 0)), 1, 0)), "")</f>
        <v/>
      </c>
      <c r="DP22" s="87" t="str">
        <f>IFERROR(IF($F22="Historical", IF(AY22&lt;&gt;INDEX('Historical BMP Records'!AY:AY, MATCH($C22, 'Historical BMP Records'!$C:$C, 0)), 1, 0), IF(AY22&lt;&gt;INDEX('Planned and Progress BMPs'!AY:AY, MATCH($C22, 'Planned and Progress BMPs'!$C:$C, 0)), 1, 0)), "")</f>
        <v/>
      </c>
      <c r="DQ22" s="87" t="str">
        <f>IFERROR(IF($F22="Historical", IF(AZ22&lt;&gt;INDEX('Historical BMP Records'!AZ:AZ, MATCH($C22, 'Historical BMP Records'!$C:$C, 0)), 1, 0), IF(AZ22&lt;&gt;INDEX('Planned and Progress BMPs'!AZ:AZ, MATCH($C22, 'Planned and Progress BMPs'!$C:$C, 0)), 1, 0)), "")</f>
        <v/>
      </c>
      <c r="DR22" s="87" t="str">
        <f>IFERROR(IF($F22="Historical", IF(BA22&lt;&gt;INDEX('Historical BMP Records'!BA:BA, MATCH($C22, 'Historical BMP Records'!$C:$C, 0)), 1, 0), IF(BA22&lt;&gt;INDEX('Planned and Progress BMPs'!BA:BA, MATCH($C22, 'Planned and Progress BMPs'!$C:$C, 0)), 1, 0)), "")</f>
        <v/>
      </c>
      <c r="DS22" s="87" t="str">
        <f>IFERROR(IF($F22="Historical", IF(BB22&lt;&gt;INDEX('Historical BMP Records'!BB:BB, MATCH($C22, 'Historical BMP Records'!$C:$C, 0)), 1, 0), IF(BB22&lt;&gt;INDEX('Planned and Progress BMPs'!BB:BB, MATCH($C22, 'Planned and Progress BMPs'!$C:$C, 0)), 1, 0)), "")</f>
        <v/>
      </c>
      <c r="DT22" s="87" t="str">
        <f>IFERROR(IF($F22="Historical", IF(BC22&lt;&gt;INDEX('Historical BMP Records'!BC:BC, MATCH($C22, 'Historical BMP Records'!$C:$C, 0)), 1, 0), IF(BC22&lt;&gt;INDEX('Planned and Progress BMPs'!BC:BC, MATCH($C22, 'Planned and Progress BMPs'!$C:$C, 0)), 1, 0)), "")</f>
        <v/>
      </c>
      <c r="DU22" s="87" t="str">
        <f>IFERROR(IF($F22="Historical", IF(BD22&lt;&gt;INDEX('Historical BMP Records'!BD:BD, MATCH($C22, 'Historical BMP Records'!$C:$C, 0)), 1, 0), IF(BD22&lt;&gt;INDEX('Planned and Progress BMPs'!BD:BD, MATCH($C22, 'Planned and Progress BMPs'!$C:$C, 0)), 1, 0)), "")</f>
        <v/>
      </c>
      <c r="DV22" s="87" t="str">
        <f>IFERROR(IF($F22="Historical", IF(BE22&lt;&gt;INDEX('Historical BMP Records'!BE:BE, MATCH($C22, 'Historical BMP Records'!$C:$C, 0)), 1, 0), IF(BE22&lt;&gt;INDEX('Planned and Progress BMPs'!BE:BE, MATCH($C22, 'Planned and Progress BMPs'!$C:$C, 0)), 1, 0)), "")</f>
        <v/>
      </c>
      <c r="DW22" s="87" t="str">
        <f>IFERROR(IF($F22="Historical", IF(BF22&lt;&gt;INDEX('Historical BMP Records'!BF:BF, MATCH($C22, 'Historical BMP Records'!$C:$C, 0)), 1, 0), IF(BF22&lt;&gt;INDEX('Planned and Progress BMPs'!BF:BF, MATCH($C22, 'Planned and Progress BMPs'!$C:$C, 0)), 1, 0)), "")</f>
        <v/>
      </c>
      <c r="DX22" s="87" t="str">
        <f>IFERROR(IF($F22="Historical", IF(BG22&lt;&gt;INDEX('Historical BMP Records'!BG:BG, MATCH($C22, 'Historical BMP Records'!$C:$C, 0)), 1, 0), IF(BG22&lt;&gt;INDEX('Planned and Progress BMPs'!BG:BG, MATCH($C22, 'Planned and Progress BMPs'!$C:$C, 0)), 1, 0)), "")</f>
        <v/>
      </c>
      <c r="DY22" s="87" t="str">
        <f>IFERROR(IF($F22="Historical", IF(BH22&lt;&gt;INDEX('Historical BMP Records'!BH:BH, MATCH($C22, 'Historical BMP Records'!$C:$C, 0)), 1, 0), IF(BH22&lt;&gt;INDEX('Planned and Progress BMPs'!BH:BH, MATCH($C22, 'Planned and Progress BMPs'!$C:$C, 0)), 1, 0)), "")</f>
        <v/>
      </c>
      <c r="DZ22" s="87" t="str">
        <f>IFERROR(IF($F22="Historical", IF(BI22&lt;&gt;INDEX('Historical BMP Records'!BI:BI, MATCH($C22, 'Historical BMP Records'!$C:$C, 0)), 1, 0), IF(BI22&lt;&gt;INDEX('Planned and Progress BMPs'!BI:BI, MATCH($C22, 'Planned and Progress BMPs'!$C:$C, 0)), 1, 0)), "")</f>
        <v/>
      </c>
      <c r="EA22" s="87" t="str">
        <f>IFERROR(IF($F22="Historical", IF(BJ22&lt;&gt;INDEX('Historical BMP Records'!BJ:BJ, MATCH($C22, 'Historical BMP Records'!$C:$C, 0)), 1, 0), IF(BJ22&lt;&gt;INDEX('Planned and Progress BMPs'!BJ:BJ, MATCH($C22, 'Planned and Progress BMPs'!$C:$C, 0)), 1, 0)), "")</f>
        <v/>
      </c>
      <c r="EB22" s="87" t="str">
        <f>IFERROR(IF($F22="Historical", IF(BK22&lt;&gt;INDEX('Historical BMP Records'!BK:BK, MATCH($C22, 'Historical BMP Records'!$C:$C, 0)), 1, 0), IF(BK22&lt;&gt;INDEX('Planned and Progress BMPs'!BK:BK, MATCH($C22, 'Planned and Progress BMPs'!$C:$C, 0)), 1, 0)), "")</f>
        <v/>
      </c>
      <c r="EC22" s="87" t="str">
        <f>IFERROR(IF($F22="Historical", IF(BL22&lt;&gt;INDEX('Historical BMP Records'!BL:BL, MATCH($C22, 'Historical BMP Records'!$C:$C, 0)), 1, 0), IF(BL22&lt;&gt;INDEX('Planned and Progress BMPs'!BL:BL, MATCH($C22, 'Planned and Progress BMPs'!$C:$C, 0)), 1, 0)), "")</f>
        <v/>
      </c>
      <c r="ED22" s="87" t="str">
        <f>IFERROR(IF($F22="Historical", IF(BM22&lt;&gt;INDEX('Historical BMP Records'!BM:BM, MATCH($C22, 'Historical BMP Records'!$C:$C, 0)), 1, 0), IF(BM22&lt;&gt;INDEX('Planned and Progress BMPs'!BM:BM, MATCH($C22, 'Planned and Progress BMPs'!$C:$C, 0)), 1, 0)), "")</f>
        <v/>
      </c>
      <c r="EE22" s="87" t="str">
        <f>IFERROR(IF($F22="Historical", IF(BN22&lt;&gt;INDEX('Historical BMP Records'!BN:BN, MATCH($C22, 'Historical BMP Records'!$C:$C, 0)), 1, 0), IF(BN22&lt;&gt;INDEX('Planned and Progress BMPs'!BN:BN, MATCH($C22, 'Planned and Progress BMPs'!$C:$C, 0)), 1, 0)), "")</f>
        <v/>
      </c>
      <c r="EF22" s="87" t="str">
        <f>IFERROR(IF($F22="Historical", IF(BO22&lt;&gt;INDEX('Historical BMP Records'!BO:BO, MATCH($C22, 'Historical BMP Records'!$C:$C, 0)), 1, 0), IF(BO22&lt;&gt;INDEX('Planned and Progress BMPs'!BO:BO, MATCH($C22, 'Planned and Progress BMPs'!$C:$C, 0)), 1, 0)), "")</f>
        <v/>
      </c>
      <c r="EG22" s="87" t="str">
        <f>IFERROR(IF($F22="Historical", IF(BP22&lt;&gt;INDEX('Historical BMP Records'!BP:BP, MATCH($C22, 'Historical BMP Records'!$C:$C, 0)), 1, 0), IF(BP22&lt;&gt;INDEX('Planned and Progress BMPs'!BP:BP, MATCH($C22, 'Planned and Progress BMPs'!$C:$C, 0)), 1, 0)), "")</f>
        <v/>
      </c>
      <c r="EH22" s="87">
        <f>SUM(DC_SW152[[#This Row],[FY17 Status Change]:[GIS ID Change]])</f>
        <v>0</v>
      </c>
    </row>
    <row r="23" spans="1:138" x14ac:dyDescent="0.25">
      <c r="A23" s="5" t="s">
        <v>388</v>
      </c>
      <c r="B23" s="5" t="s">
        <v>389</v>
      </c>
      <c r="C23" s="17" t="s">
        <v>580</v>
      </c>
      <c r="D23" s="17" t="s">
        <v>396</v>
      </c>
      <c r="E23" s="17" t="s">
        <v>275</v>
      </c>
      <c r="F23" s="18" t="s">
        <v>49</v>
      </c>
      <c r="G23" s="40"/>
      <c r="H23" s="20"/>
      <c r="I23" s="17">
        <f>INDEX(Table3[Site ID], MATCH(DC_SW152[[#This Row],[Facility Name]], Table3[Site Name], 0))</f>
        <v>1</v>
      </c>
      <c r="J23" s="17" t="s">
        <v>372</v>
      </c>
      <c r="K23" s="17" t="str">
        <f>INDEX(Table3[Site Address], MATCH(DC_SW152[[#This Row],[Facility Name]], Table3[Site Name], 0))</f>
        <v>370 Brookley Avenue SW</v>
      </c>
      <c r="L23" s="17" t="str">
        <f>INDEX(Table3[Site X Coordinate], MATCH(DC_SW152[[#This Row],[Facility Name]], Table3[Site Name], 0))</f>
        <v>399319.85</v>
      </c>
      <c r="M23" s="17" t="str">
        <f>INDEX(Table3[Site Y Coordinate], MATCH(DC_SW152[[#This Row],[Facility Name]], Table3[Site Name], 0))</f>
        <v>131674.01</v>
      </c>
      <c r="N23" s="17" t="str">
        <f>INDEX(Table3[Owner/Manager], MATCH(DC_SW152[[#This Row],[Facility Name]], Table3[Site Name], 0))</f>
        <v>Department of Defense</v>
      </c>
      <c r="O23" s="17" t="s">
        <v>218</v>
      </c>
      <c r="P23" s="17" t="s">
        <v>115</v>
      </c>
      <c r="Q23" s="17" t="s">
        <v>219</v>
      </c>
      <c r="R23" s="17" t="s">
        <v>84</v>
      </c>
      <c r="S23" s="17">
        <v>20032</v>
      </c>
      <c r="T23" s="27">
        <v>2024048204</v>
      </c>
      <c r="U23" s="17" t="s">
        <v>220</v>
      </c>
      <c r="V23" s="77">
        <v>7</v>
      </c>
      <c r="W23" s="18">
        <v>40817</v>
      </c>
      <c r="X23" s="17" t="s">
        <v>275</v>
      </c>
      <c r="Y23" s="83" t="s">
        <v>581</v>
      </c>
      <c r="Z23" s="83" t="s">
        <v>10</v>
      </c>
      <c r="AA23" s="83" t="s">
        <v>770</v>
      </c>
      <c r="AB23" s="83" t="s">
        <v>10</v>
      </c>
      <c r="AC23" s="17" t="s">
        <v>93</v>
      </c>
      <c r="AD23" s="17" t="s">
        <v>10</v>
      </c>
      <c r="AE23" s="17">
        <v>399481.04072599899</v>
      </c>
      <c r="AF23" s="17">
        <v>132054.508609999</v>
      </c>
      <c r="AG23" s="17">
        <v>38.856301999999999</v>
      </c>
      <c r="AH23" s="17">
        <v>-77.005978999999996</v>
      </c>
      <c r="AI23" s="17" t="s">
        <v>270</v>
      </c>
      <c r="AJ23" s="17" t="s">
        <v>84</v>
      </c>
      <c r="AK23" s="17">
        <v>20032</v>
      </c>
      <c r="AL23" s="17" t="s">
        <v>11</v>
      </c>
      <c r="AM23" s="17" t="s">
        <v>12</v>
      </c>
      <c r="AN23" s="17" t="s">
        <v>8</v>
      </c>
      <c r="AO23" s="62"/>
      <c r="AP23" s="62"/>
      <c r="AQ23" s="62"/>
      <c r="AR23" s="62">
        <f>IF(ISBLANK(DC_SW152[[#This Row],[Urban Acres]]), "", DC_SW152[[#This Row],[Urban Acres]]-DC_SW152[[#This Row],[Impervious Acres]]-DC_SW152[[#This Row],[Natural Acres]])</f>
        <v>0.28000000000000003</v>
      </c>
      <c r="AS23" s="62">
        <v>0.6</v>
      </c>
      <c r="AT23" s="62">
        <v>0.88</v>
      </c>
      <c r="AU23" s="62" t="str">
        <f>IF(ISBLANK(DC_SW152[[#This Row],[Natural Acres]]), "", DC_SW152[[#This Row],[Natural Acres]]*43560)</f>
        <v/>
      </c>
      <c r="AV23" s="62">
        <f>IFERROR(IF(ISBLANK(DC_SW152[[#This Row],[Compacted Acres]]), "", DC_SW152[[#This Row],[Compacted Acres]]*43560),"")</f>
        <v>12196.800000000001</v>
      </c>
      <c r="AW23" s="62">
        <f>IF(ISBLANK(DC_SW152[[#This Row],[Impervious Acres]]), "", DC_SW152[[#This Row],[Impervious Acres]]*43560)</f>
        <v>26136</v>
      </c>
      <c r="AX23" s="62">
        <f>IF(ISBLANK(DC_SW152[[#This Row],[Urban Acres]]), "", DC_SW152[[#This Row],[Urban Acres]]*43560)</f>
        <v>38332.800000000003</v>
      </c>
      <c r="AY23" s="62"/>
      <c r="AZ23" s="18">
        <v>41912</v>
      </c>
      <c r="BA23" s="19">
        <v>2014</v>
      </c>
      <c r="BB23" s="19"/>
      <c r="BC23" s="19"/>
      <c r="BD23" s="19"/>
      <c r="BE23" s="19"/>
      <c r="BF23" s="19"/>
      <c r="BG23" s="19"/>
      <c r="BH23" s="18" t="s">
        <v>9</v>
      </c>
      <c r="BI23" s="18">
        <v>41275</v>
      </c>
      <c r="BJ23" s="18"/>
      <c r="BK23" s="17" t="s">
        <v>8</v>
      </c>
      <c r="BL23" s="18"/>
      <c r="BM23" s="72"/>
      <c r="BN23" s="17"/>
      <c r="BO23" s="17" t="s">
        <v>16</v>
      </c>
      <c r="BP23" s="17"/>
      <c r="BQ23" s="17"/>
      <c r="BR23" s="87" t="str">
        <f>IFERROR(IF($F23="Historical", IF(A23&lt;&gt;INDEX('Historical BMP Records'!A:A, MATCH($C23, 'Historical BMP Records'!$C:$C, 0)), 1, 0), IF(A23&lt;&gt;INDEX('Planned and Progress BMPs'!A:A, MATCH($C23, 'Planned and Progress BMPs'!$C:$C, 0)), 1, 0)), "")</f>
        <v/>
      </c>
      <c r="BS23" s="87" t="str">
        <f>IFERROR(IF($F23="Historical", IF(B23&lt;&gt;INDEX('Historical BMP Records'!B:B, MATCH($C23, 'Historical BMP Records'!$C:$C, 0)), 1, 0), IF(B23&lt;&gt;INDEX('Planned and Progress BMPs'!B:B, MATCH($C23, 'Planned and Progress BMPs'!$C:$C, 0)), 1, 0)), "")</f>
        <v/>
      </c>
      <c r="BT23" s="87" t="str">
        <f>IFERROR(IF($F23="Historical", IF(C23&lt;&gt;INDEX('Historical BMP Records'!C:C, MATCH($C23, 'Historical BMP Records'!$C:$C, 0)), 1, 0), IF(C23&lt;&gt;INDEX('Planned and Progress BMPs'!C:C, MATCH($C23, 'Planned and Progress BMPs'!$C:$C, 0)), 1, 0)), "")</f>
        <v/>
      </c>
      <c r="BU23" s="87" t="str">
        <f>IFERROR(IF($F23="Historical", IF(D23&lt;&gt;INDEX('Historical BMP Records'!D:D, MATCH($C23, 'Historical BMP Records'!$C:$C, 0)), 1, 0), IF(D23&lt;&gt;INDEX('Planned and Progress BMPs'!D:D, MATCH($C23, 'Planned and Progress BMPs'!$C:$C, 0)), 1, 0)), "")</f>
        <v/>
      </c>
      <c r="BV23" s="87" t="str">
        <f>IFERROR(IF($F23="Historical", IF(E23&lt;&gt;INDEX('Historical BMP Records'!E:E, MATCH($C23, 'Historical BMP Records'!$C:$C, 0)), 1, 0), IF(E23&lt;&gt;INDEX('Planned and Progress BMPs'!E:E, MATCH($C23, 'Planned and Progress BMPs'!$C:$C, 0)), 1, 0)), "")</f>
        <v/>
      </c>
      <c r="BW23" s="87" t="str">
        <f>IFERROR(IF($F23="Historical", IF(F23&lt;&gt;INDEX('Historical BMP Records'!F:F, MATCH($C23, 'Historical BMP Records'!$C:$C, 0)), 1, 0), IF(F23&lt;&gt;INDEX('Planned and Progress BMPs'!F:F, MATCH($C23, 'Planned and Progress BMPs'!$C:$C, 0)), 1, 0)), "")</f>
        <v/>
      </c>
      <c r="BX23" s="87" t="str">
        <f>IFERROR(IF($F23="Historical", IF(G23&lt;&gt;INDEX('Historical BMP Records'!G:G, MATCH($C23, 'Historical BMP Records'!$C:$C, 0)), 1, 0), IF(G23&lt;&gt;INDEX('Planned and Progress BMPs'!G:G, MATCH($C23, 'Planned and Progress BMPs'!$C:$C, 0)), 1, 0)), "")</f>
        <v/>
      </c>
      <c r="BY23" s="87" t="str">
        <f>IFERROR(IF($F23="Historical", IF(H23&lt;&gt;INDEX('Historical BMP Records'!H:H, MATCH($C23, 'Historical BMP Records'!$C:$C, 0)), 1, 0), IF(H23&lt;&gt;INDEX('Planned and Progress BMPs'!H:H, MATCH($C23, 'Planned and Progress BMPs'!$C:$C, 0)), 1, 0)), "")</f>
        <v/>
      </c>
      <c r="BZ23" s="87" t="str">
        <f>IFERROR(IF($F23="Historical", IF(I23&lt;&gt;INDEX('Historical BMP Records'!I:I, MATCH($C23, 'Historical BMP Records'!$C:$C, 0)), 1, 0), IF(I23&lt;&gt;INDEX('Planned and Progress BMPs'!I:I, MATCH($C23, 'Planned and Progress BMPs'!$C:$C, 0)), 1, 0)), "")</f>
        <v/>
      </c>
      <c r="CA23" s="87" t="str">
        <f>IFERROR(IF($F23="Historical", IF(J23&lt;&gt;INDEX('Historical BMP Records'!J:J, MATCH($C23, 'Historical BMP Records'!$C:$C, 0)), 1, 0), IF(J23&lt;&gt;INDEX('Planned and Progress BMPs'!J:J, MATCH($C23, 'Planned and Progress BMPs'!$C:$C, 0)), 1, 0)), "")</f>
        <v/>
      </c>
      <c r="CB23" s="87" t="str">
        <f>IFERROR(IF($F23="Historical", IF(K23&lt;&gt;INDEX('Historical BMP Records'!K:K, MATCH($C23, 'Historical BMP Records'!$C:$C, 0)), 1, 0), IF(K23&lt;&gt;INDEX('Planned and Progress BMPs'!K:K, MATCH($C23, 'Planned and Progress BMPs'!$C:$C, 0)), 1, 0)), "")</f>
        <v/>
      </c>
      <c r="CC23" s="87" t="str">
        <f>IFERROR(IF($F23="Historical", IF(L23&lt;&gt;INDEX('Historical BMP Records'!L:L, MATCH($C23, 'Historical BMP Records'!$C:$C, 0)), 1, 0), IF(L23&lt;&gt;INDEX('Planned and Progress BMPs'!L:L, MATCH($C23, 'Planned and Progress BMPs'!$C:$C, 0)), 1, 0)), "")</f>
        <v/>
      </c>
      <c r="CD23" s="87" t="str">
        <f>IFERROR(IF($F23="Historical", IF(M23&lt;&gt;INDEX('Historical BMP Records'!M:M, MATCH($C23, 'Historical BMP Records'!$C:$C, 0)), 1, 0), IF(M23&lt;&gt;INDEX('Planned and Progress BMPs'!M:M, MATCH($C23, 'Planned and Progress BMPs'!$C:$C, 0)), 1, 0)), "")</f>
        <v/>
      </c>
      <c r="CE23" s="87" t="str">
        <f>IFERROR(IF($F23="Historical", IF(N23&lt;&gt;INDEX('Historical BMP Records'!N:N, MATCH($C23, 'Historical BMP Records'!$C:$C, 0)), 1, 0), IF(N23&lt;&gt;INDEX('Planned and Progress BMPs'!N:N, MATCH($C23, 'Planned and Progress BMPs'!$C:$C, 0)), 1, 0)), "")</f>
        <v/>
      </c>
      <c r="CF23" s="87" t="str">
        <f>IFERROR(IF($F23="Historical", IF(O23&lt;&gt;INDEX('Historical BMP Records'!O:O, MATCH($C23, 'Historical BMP Records'!$C:$C, 0)), 1, 0), IF(O23&lt;&gt;INDEX('Planned and Progress BMPs'!O:O, MATCH($C23, 'Planned and Progress BMPs'!$C:$C, 0)), 1, 0)), "")</f>
        <v/>
      </c>
      <c r="CG23" s="87" t="str">
        <f>IFERROR(IF($F23="Historical", IF(P23&lt;&gt;INDEX('Historical BMP Records'!P:P, MATCH($C23, 'Historical BMP Records'!$C:$C, 0)), 1, 0), IF(P23&lt;&gt;INDEX('Planned and Progress BMPs'!P:P, MATCH($C23, 'Planned and Progress BMPs'!$C:$C, 0)), 1, 0)), "")</f>
        <v/>
      </c>
      <c r="CH23" s="87" t="str">
        <f>IFERROR(IF($F23="Historical", IF(Q23&lt;&gt;INDEX('Historical BMP Records'!Q:Q, MATCH($C23, 'Historical BMP Records'!$C:$C, 0)), 1, 0), IF(Q23&lt;&gt;INDEX('Planned and Progress BMPs'!Q:Q, MATCH($C23, 'Planned and Progress BMPs'!$C:$C, 0)), 1, 0)), "")</f>
        <v/>
      </c>
      <c r="CI23" s="87" t="str">
        <f>IFERROR(IF($F23="Historical", IF(R23&lt;&gt;INDEX('Historical BMP Records'!R:R, MATCH($C23, 'Historical BMP Records'!$C:$C, 0)), 1, 0), IF(R23&lt;&gt;INDEX('Planned and Progress BMPs'!R:R, MATCH($C23, 'Planned and Progress BMPs'!$C:$C, 0)), 1, 0)), "")</f>
        <v/>
      </c>
      <c r="CJ23" s="87" t="str">
        <f>IFERROR(IF($F23="Historical", IF(S23&lt;&gt;INDEX('Historical BMP Records'!S:S, MATCH($C23, 'Historical BMP Records'!$C:$C, 0)), 1, 0), IF(S23&lt;&gt;INDEX('Planned and Progress BMPs'!S:S, MATCH($C23, 'Planned and Progress BMPs'!$C:$C, 0)), 1, 0)), "")</f>
        <v/>
      </c>
      <c r="CK23" s="87" t="str">
        <f>IFERROR(IF($F23="Historical", IF(T23&lt;&gt;INDEX('Historical BMP Records'!T:T, MATCH($C23, 'Historical BMP Records'!$C:$C, 0)), 1, 0), IF(T23&lt;&gt;INDEX('Planned and Progress BMPs'!T:T, MATCH($C23, 'Planned and Progress BMPs'!$C:$C, 0)), 1, 0)), "")</f>
        <v/>
      </c>
      <c r="CL23" s="87" t="str">
        <f>IFERROR(IF($F23="Historical", IF(U23&lt;&gt;INDEX('Historical BMP Records'!U:U, MATCH($C23, 'Historical BMP Records'!$C:$C, 0)), 1, 0), IF(U23&lt;&gt;INDEX('Planned and Progress BMPs'!U:U, MATCH($C23, 'Planned and Progress BMPs'!$C:$C, 0)), 1, 0)), "")</f>
        <v/>
      </c>
      <c r="CM23" s="87" t="str">
        <f>IFERROR(IF($F23="Historical", IF(V23&lt;&gt;INDEX('Historical BMP Records'!V:V, MATCH($C23, 'Historical BMP Records'!$C:$C, 0)), 1, 0), IF(V23&lt;&gt;INDEX('Planned and Progress BMPs'!V:V, MATCH($C23, 'Planned and Progress BMPs'!$C:$C, 0)), 1, 0)), "")</f>
        <v/>
      </c>
      <c r="CN23" s="87" t="str">
        <f>IFERROR(IF($F23="Historical", IF(W23&lt;&gt;INDEX('Historical BMP Records'!W:W, MATCH($C23, 'Historical BMP Records'!$C:$C, 0)), 1, 0), IF(W23&lt;&gt;INDEX('Planned and Progress BMPs'!W:W, MATCH($C23, 'Planned and Progress BMPs'!$C:$C, 0)), 1, 0)), "")</f>
        <v/>
      </c>
      <c r="CO23" s="87" t="str">
        <f>IFERROR(IF($F23="Historical", IF(X23&lt;&gt;INDEX('Historical BMP Records'!X:X, MATCH($C23, 'Historical BMP Records'!$C:$C, 0)), 1, 0), IF(X23&lt;&gt;INDEX('Planned and Progress BMPs'!X:X, MATCH($C23, 'Planned and Progress BMPs'!$C:$C, 0)), 1, 0)), "")</f>
        <v/>
      </c>
      <c r="CP23" s="87" t="str">
        <f>IFERROR(IF($F23="Historical", IF(Y23&lt;&gt;INDEX('Historical BMP Records'!Y:Y, MATCH($C23, 'Historical BMP Records'!$C:$C, 0)), 1, 0), IF(Y23&lt;&gt;INDEX('Planned and Progress BMPs'!Y:Y, MATCH($C23, 'Planned and Progress BMPs'!$C:$C, 0)), 1, 0)), "")</f>
        <v/>
      </c>
      <c r="CQ23" s="87" t="str">
        <f>IFERROR(IF($F23="Historical", IF(Z23&lt;&gt;INDEX('Historical BMP Records'!Z:Z, MATCH($C23, 'Historical BMP Records'!$C:$C, 0)), 1, 0), IF(Z23&lt;&gt;INDEX('Planned and Progress BMPs'!Z:Z, MATCH($C23, 'Planned and Progress BMPs'!$C:$C, 0)), 1, 0)), "")</f>
        <v/>
      </c>
      <c r="CR23" s="87" t="str">
        <f>IFERROR(IF($F23="Historical", IF(AA23&lt;&gt;INDEX('Historical BMP Records'!AA:AA, MATCH($C23, 'Historical BMP Records'!$C:$C, 0)), 1, 0), IF(AA23&lt;&gt;INDEX('Planned and Progress BMPs'!AA:AA, MATCH($C23, 'Planned and Progress BMPs'!$C:$C, 0)), 1, 0)), "")</f>
        <v/>
      </c>
      <c r="CS23" s="87" t="str">
        <f>IFERROR(IF($F23="Historical", IF(AB23&lt;&gt;INDEX('Historical BMP Records'!AB:AB, MATCH($C23, 'Historical BMP Records'!$C:$C, 0)), 1, 0), IF(AB23&lt;&gt;INDEX('Planned and Progress BMPs'!AB:AB, MATCH($C23, 'Planned and Progress BMPs'!$C:$C, 0)), 1, 0)), "")</f>
        <v/>
      </c>
      <c r="CT23" s="87" t="str">
        <f>IFERROR(IF($F23="Historical", IF(AC23&lt;&gt;INDEX('Historical BMP Records'!AC:AC, MATCH($C23, 'Historical BMP Records'!$C:$C, 0)), 1, 0), IF(AC23&lt;&gt;INDEX('Planned and Progress BMPs'!AC:AC, MATCH($C23, 'Planned and Progress BMPs'!$C:$C, 0)), 1, 0)), "")</f>
        <v/>
      </c>
      <c r="CU23" s="87" t="str">
        <f>IFERROR(IF($F23="Historical", IF(AD23&lt;&gt;INDEX('Historical BMP Records'!AD:AD, MATCH($C23, 'Historical BMP Records'!$C:$C, 0)), 1, 0), IF(AD23&lt;&gt;INDEX('Planned and Progress BMPs'!AD:AD, MATCH($C23, 'Planned and Progress BMPs'!$C:$C, 0)), 1, 0)), "")</f>
        <v/>
      </c>
      <c r="CV23" s="87" t="str">
        <f>IFERROR(IF($F23="Historical", IF(AE23&lt;&gt;INDEX('Historical BMP Records'!AE:AE, MATCH($C23, 'Historical BMP Records'!$C:$C, 0)), 1, 0), IF(AE23&lt;&gt;INDEX('Planned and Progress BMPs'!AE:AE, MATCH($C23, 'Planned and Progress BMPs'!$C:$C, 0)), 1, 0)), "")</f>
        <v/>
      </c>
      <c r="CW23" s="87" t="str">
        <f>IFERROR(IF($F23="Historical", IF(AF23&lt;&gt;INDEX('Historical BMP Records'!AF:AF, MATCH($C23, 'Historical BMP Records'!$C:$C, 0)), 1, 0), IF(AF23&lt;&gt;INDEX('Planned and Progress BMPs'!AF:AF, MATCH($C23, 'Planned and Progress BMPs'!$C:$C, 0)), 1, 0)), "")</f>
        <v/>
      </c>
      <c r="CX23" s="87" t="str">
        <f>IFERROR(IF($F23="Historical", IF(AG23&lt;&gt;INDEX('Historical BMP Records'!AG:AG, MATCH($C23, 'Historical BMP Records'!$C:$C, 0)), 1, 0), IF(AG23&lt;&gt;INDEX('Planned and Progress BMPs'!AG:AG, MATCH($C23, 'Planned and Progress BMPs'!$C:$C, 0)), 1, 0)), "")</f>
        <v/>
      </c>
      <c r="CY23" s="87" t="str">
        <f>IFERROR(IF($F23="Historical", IF(AH23&lt;&gt;INDEX('Historical BMP Records'!AH:AH, MATCH($C23, 'Historical BMP Records'!$C:$C, 0)), 1, 0), IF(AH23&lt;&gt;INDEX('Planned and Progress BMPs'!AH:AH, MATCH($C23, 'Planned and Progress BMPs'!$C:$C, 0)), 1, 0)), "")</f>
        <v/>
      </c>
      <c r="CZ23" s="87" t="str">
        <f>IFERROR(IF($F23="Historical", IF(AI23&lt;&gt;INDEX('Historical BMP Records'!AI:AI, MATCH($C23, 'Historical BMP Records'!$C:$C, 0)), 1, 0), IF(AI23&lt;&gt;INDEX('Planned and Progress BMPs'!AI:AI, MATCH($C23, 'Planned and Progress BMPs'!$C:$C, 0)), 1, 0)), "")</f>
        <v/>
      </c>
      <c r="DA23" s="87" t="str">
        <f>IFERROR(IF($F23="Historical", IF(AJ23&lt;&gt;INDEX('Historical BMP Records'!AJ:AJ, MATCH($C23, 'Historical BMP Records'!$C:$C, 0)), 1, 0), IF(AJ23&lt;&gt;INDEX('Planned and Progress BMPs'!AJ:AJ, MATCH($C23, 'Planned and Progress BMPs'!$C:$C, 0)), 1, 0)), "")</f>
        <v/>
      </c>
      <c r="DB23" s="87" t="str">
        <f>IFERROR(IF($F23="Historical", IF(AK23&lt;&gt;INDEX('Historical BMP Records'!AK:AK, MATCH($C23, 'Historical BMP Records'!$C:$C, 0)), 1, 0), IF(AK23&lt;&gt;INDEX('Planned and Progress BMPs'!AK:AK, MATCH($C23, 'Planned and Progress BMPs'!$C:$C, 0)), 1, 0)), "")</f>
        <v/>
      </c>
      <c r="DC23" s="87" t="str">
        <f>IFERROR(IF($F23="Historical", IF(AL23&lt;&gt;INDEX('Historical BMP Records'!AL:AL, MATCH($C23, 'Historical BMP Records'!$C:$C, 0)), 1, 0), IF(AL23&lt;&gt;INDEX('Planned and Progress BMPs'!AL:AL, MATCH($C23, 'Planned and Progress BMPs'!$C:$C, 0)), 1, 0)), "")</f>
        <v/>
      </c>
      <c r="DD23" s="87" t="str">
        <f>IFERROR(IF($F23="Historical", IF(AM23&lt;&gt;INDEX('Historical BMP Records'!AM:AM, MATCH($C23, 'Historical BMP Records'!$C:$C, 0)), 1, 0), IF(AM23&lt;&gt;INDEX('Planned and Progress BMPs'!AM:AM, MATCH($C23, 'Planned and Progress BMPs'!$C:$C, 0)), 1, 0)), "")</f>
        <v/>
      </c>
      <c r="DE23" s="87" t="str">
        <f>IFERROR(IF($F23="Historical", IF(AN23&lt;&gt;INDEX('Historical BMP Records'!AN:AN, MATCH($C23, 'Historical BMP Records'!$C:$C, 0)), 1, 0), IF(AN23&lt;&gt;INDEX('Planned and Progress BMPs'!AN:AN, MATCH($C23, 'Planned and Progress BMPs'!$C:$C, 0)), 1, 0)), "")</f>
        <v/>
      </c>
      <c r="DF23" s="87" t="str">
        <f>IFERROR(IF($F23="Historical", IF(AO23&lt;&gt;INDEX('Historical BMP Records'!AO:AO, MATCH($C23, 'Historical BMP Records'!$C:$C, 0)), 1, 0), IF(AO23&lt;&gt;INDEX('Planned and Progress BMPs'!AO:AO, MATCH($C23, 'Planned and Progress BMPs'!$C:$C, 0)), 1, 0)), "")</f>
        <v/>
      </c>
      <c r="DG23" s="87" t="str">
        <f>IFERROR(IF($F23="Historical", IF(AP23&lt;&gt;INDEX('Historical BMP Records'!AP:AP, MATCH($C23, 'Historical BMP Records'!$C:$C, 0)), 1, 0), IF(AP23&lt;&gt;INDEX('Planned and Progress BMPs'!AP:AP, MATCH($C23, 'Planned and Progress BMPs'!$C:$C, 0)), 1, 0)), "")</f>
        <v/>
      </c>
      <c r="DH23" s="87" t="str">
        <f>IFERROR(IF($F23="Historical", IF(AQ23&lt;&gt;INDEX('Historical BMP Records'!AQ:AQ, MATCH($C23, 'Historical BMP Records'!$C:$C, 0)), 1, 0), IF(AQ23&lt;&gt;INDEX('Planned and Progress BMPs'!AQ:AQ, MATCH($C23, 'Planned and Progress BMPs'!$C:$C, 0)), 1, 0)), "")</f>
        <v/>
      </c>
      <c r="DI23" s="87" t="str">
        <f>IFERROR(IF($F23="Historical", IF(AR23&lt;&gt;INDEX('Historical BMP Records'!AR:AR, MATCH($C23, 'Historical BMP Records'!$C:$C, 0)), 1, 0), IF(AR23&lt;&gt;INDEX('Planned and Progress BMPs'!AR:AR, MATCH($C23, 'Planned and Progress BMPs'!$C:$C, 0)), 1, 0)), "")</f>
        <v/>
      </c>
      <c r="DJ23" s="87" t="str">
        <f>IFERROR(IF($F23="Historical", IF(AS23&lt;&gt;INDEX('Historical BMP Records'!AS:AS, MATCH($C23, 'Historical BMP Records'!$C:$C, 0)), 1, 0), IF(AS23&lt;&gt;INDEX('Planned and Progress BMPs'!AS:AS, MATCH($C23, 'Planned and Progress BMPs'!$C:$C, 0)), 1, 0)), "")</f>
        <v/>
      </c>
      <c r="DK23" s="87" t="str">
        <f>IFERROR(IF($F23="Historical", IF(AT23&lt;&gt;INDEX('Historical BMP Records'!AT:AT, MATCH($C23, 'Historical BMP Records'!$C:$C, 0)), 1, 0), IF(AT23&lt;&gt;INDEX('Planned and Progress BMPs'!AT:AT, MATCH($C23, 'Planned and Progress BMPs'!$C:$C, 0)), 1, 0)), "")</f>
        <v/>
      </c>
      <c r="DL23" s="87" t="str">
        <f>IFERROR(IF($F23="Historical", IF(AU23&lt;&gt;INDEX('Historical BMP Records'!AU:AU, MATCH($C23, 'Historical BMP Records'!$C:$C, 0)), 1, 0), IF(AU23&lt;&gt;INDEX('Planned and Progress BMPs'!AU:AU, MATCH($C23, 'Planned and Progress BMPs'!$C:$C, 0)), 1, 0)), "")</f>
        <v/>
      </c>
      <c r="DM23" s="87" t="str">
        <f>IFERROR(IF($F23="Historical", IF(AV23&lt;&gt;INDEX('Historical BMP Records'!AV:AV, MATCH($C23, 'Historical BMP Records'!$C:$C, 0)), 1, 0), IF(AV23&lt;&gt;INDEX('Planned and Progress BMPs'!AV:AV, MATCH($C23, 'Planned and Progress BMPs'!$C:$C, 0)), 1, 0)), "")</f>
        <v/>
      </c>
      <c r="DN23" s="87" t="str">
        <f>IFERROR(IF($F23="Historical", IF(AW23&lt;&gt;INDEX('Historical BMP Records'!AW:AW, MATCH($C23, 'Historical BMP Records'!$C:$C, 0)), 1, 0), IF(AW23&lt;&gt;INDEX('Planned and Progress BMPs'!AW:AW, MATCH($C23, 'Planned and Progress BMPs'!$C:$C, 0)), 1, 0)), "")</f>
        <v/>
      </c>
      <c r="DO23" s="87" t="str">
        <f>IFERROR(IF($F23="Historical", IF(AX23&lt;&gt;INDEX('Historical BMP Records'!AX:AX, MATCH($C23, 'Historical BMP Records'!$C:$C, 0)), 1, 0), IF(AX23&lt;&gt;INDEX('Planned and Progress BMPs'!AX:AX, MATCH($C23, 'Planned and Progress BMPs'!$C:$C, 0)), 1, 0)), "")</f>
        <v/>
      </c>
      <c r="DP23" s="87" t="str">
        <f>IFERROR(IF($F23="Historical", IF(AY23&lt;&gt;INDEX('Historical BMP Records'!AY:AY, MATCH($C23, 'Historical BMP Records'!$C:$C, 0)), 1, 0), IF(AY23&lt;&gt;INDEX('Planned and Progress BMPs'!AY:AY, MATCH($C23, 'Planned and Progress BMPs'!$C:$C, 0)), 1, 0)), "")</f>
        <v/>
      </c>
      <c r="DQ23" s="87" t="str">
        <f>IFERROR(IF($F23="Historical", IF(AZ23&lt;&gt;INDEX('Historical BMP Records'!AZ:AZ, MATCH($C23, 'Historical BMP Records'!$C:$C, 0)), 1, 0), IF(AZ23&lt;&gt;INDEX('Planned and Progress BMPs'!AZ:AZ, MATCH($C23, 'Planned and Progress BMPs'!$C:$C, 0)), 1, 0)), "")</f>
        <v/>
      </c>
      <c r="DR23" s="87" t="str">
        <f>IFERROR(IF($F23="Historical", IF(BA23&lt;&gt;INDEX('Historical BMP Records'!BA:BA, MATCH($C23, 'Historical BMP Records'!$C:$C, 0)), 1, 0), IF(BA23&lt;&gt;INDEX('Planned and Progress BMPs'!BA:BA, MATCH($C23, 'Planned and Progress BMPs'!$C:$C, 0)), 1, 0)), "")</f>
        <v/>
      </c>
      <c r="DS23" s="87" t="str">
        <f>IFERROR(IF($F23="Historical", IF(BB23&lt;&gt;INDEX('Historical BMP Records'!BB:BB, MATCH($C23, 'Historical BMP Records'!$C:$C, 0)), 1, 0), IF(BB23&lt;&gt;INDEX('Planned and Progress BMPs'!BB:BB, MATCH($C23, 'Planned and Progress BMPs'!$C:$C, 0)), 1, 0)), "")</f>
        <v/>
      </c>
      <c r="DT23" s="87" t="str">
        <f>IFERROR(IF($F23="Historical", IF(BC23&lt;&gt;INDEX('Historical BMP Records'!BC:BC, MATCH($C23, 'Historical BMP Records'!$C:$C, 0)), 1, 0), IF(BC23&lt;&gt;INDEX('Planned and Progress BMPs'!BC:BC, MATCH($C23, 'Planned and Progress BMPs'!$C:$C, 0)), 1, 0)), "")</f>
        <v/>
      </c>
      <c r="DU23" s="87" t="str">
        <f>IFERROR(IF($F23="Historical", IF(BD23&lt;&gt;INDEX('Historical BMP Records'!BD:BD, MATCH($C23, 'Historical BMP Records'!$C:$C, 0)), 1, 0), IF(BD23&lt;&gt;INDEX('Planned and Progress BMPs'!BD:BD, MATCH($C23, 'Planned and Progress BMPs'!$C:$C, 0)), 1, 0)), "")</f>
        <v/>
      </c>
      <c r="DV23" s="87" t="str">
        <f>IFERROR(IF($F23="Historical", IF(BE23&lt;&gt;INDEX('Historical BMP Records'!BE:BE, MATCH($C23, 'Historical BMP Records'!$C:$C, 0)), 1, 0), IF(BE23&lt;&gt;INDEX('Planned and Progress BMPs'!BE:BE, MATCH($C23, 'Planned and Progress BMPs'!$C:$C, 0)), 1, 0)), "")</f>
        <v/>
      </c>
      <c r="DW23" s="87" t="str">
        <f>IFERROR(IF($F23="Historical", IF(BF23&lt;&gt;INDEX('Historical BMP Records'!BF:BF, MATCH($C23, 'Historical BMP Records'!$C:$C, 0)), 1, 0), IF(BF23&lt;&gt;INDEX('Planned and Progress BMPs'!BF:BF, MATCH($C23, 'Planned and Progress BMPs'!$C:$C, 0)), 1, 0)), "")</f>
        <v/>
      </c>
      <c r="DX23" s="87" t="str">
        <f>IFERROR(IF($F23="Historical", IF(BG23&lt;&gt;INDEX('Historical BMP Records'!BG:BG, MATCH($C23, 'Historical BMP Records'!$C:$C, 0)), 1, 0), IF(BG23&lt;&gt;INDEX('Planned and Progress BMPs'!BG:BG, MATCH($C23, 'Planned and Progress BMPs'!$C:$C, 0)), 1, 0)), "")</f>
        <v/>
      </c>
      <c r="DY23" s="87" t="str">
        <f>IFERROR(IF($F23="Historical", IF(BH23&lt;&gt;INDEX('Historical BMP Records'!BH:BH, MATCH($C23, 'Historical BMP Records'!$C:$C, 0)), 1, 0), IF(BH23&lt;&gt;INDEX('Planned and Progress BMPs'!BH:BH, MATCH($C23, 'Planned and Progress BMPs'!$C:$C, 0)), 1, 0)), "")</f>
        <v/>
      </c>
      <c r="DZ23" s="87" t="str">
        <f>IFERROR(IF($F23="Historical", IF(BI23&lt;&gt;INDEX('Historical BMP Records'!BI:BI, MATCH($C23, 'Historical BMP Records'!$C:$C, 0)), 1, 0), IF(BI23&lt;&gt;INDEX('Planned and Progress BMPs'!BI:BI, MATCH($C23, 'Planned and Progress BMPs'!$C:$C, 0)), 1, 0)), "")</f>
        <v/>
      </c>
      <c r="EA23" s="87" t="str">
        <f>IFERROR(IF($F23="Historical", IF(BJ23&lt;&gt;INDEX('Historical BMP Records'!BJ:BJ, MATCH($C23, 'Historical BMP Records'!$C:$C, 0)), 1, 0), IF(BJ23&lt;&gt;INDEX('Planned and Progress BMPs'!BJ:BJ, MATCH($C23, 'Planned and Progress BMPs'!$C:$C, 0)), 1, 0)), "")</f>
        <v/>
      </c>
      <c r="EB23" s="87" t="str">
        <f>IFERROR(IF($F23="Historical", IF(BK23&lt;&gt;INDEX('Historical BMP Records'!BK:BK, MATCH($C23, 'Historical BMP Records'!$C:$C, 0)), 1, 0), IF(BK23&lt;&gt;INDEX('Planned and Progress BMPs'!BK:BK, MATCH($C23, 'Planned and Progress BMPs'!$C:$C, 0)), 1, 0)), "")</f>
        <v/>
      </c>
      <c r="EC23" s="87" t="str">
        <f>IFERROR(IF($F23="Historical", IF(BL23&lt;&gt;INDEX('Historical BMP Records'!BL:BL, MATCH($C23, 'Historical BMP Records'!$C:$C, 0)), 1, 0), IF(BL23&lt;&gt;INDEX('Planned and Progress BMPs'!BL:BL, MATCH($C23, 'Planned and Progress BMPs'!$C:$C, 0)), 1, 0)), "")</f>
        <v/>
      </c>
      <c r="ED23" s="87" t="str">
        <f>IFERROR(IF($F23="Historical", IF(BM23&lt;&gt;INDEX('Historical BMP Records'!BM:BM, MATCH($C23, 'Historical BMP Records'!$C:$C, 0)), 1, 0), IF(BM23&lt;&gt;INDEX('Planned and Progress BMPs'!BM:BM, MATCH($C23, 'Planned and Progress BMPs'!$C:$C, 0)), 1, 0)), "")</f>
        <v/>
      </c>
      <c r="EE23" s="87" t="str">
        <f>IFERROR(IF($F23="Historical", IF(BN23&lt;&gt;INDEX('Historical BMP Records'!BN:BN, MATCH($C23, 'Historical BMP Records'!$C:$C, 0)), 1, 0), IF(BN23&lt;&gt;INDEX('Planned and Progress BMPs'!BN:BN, MATCH($C23, 'Planned and Progress BMPs'!$C:$C, 0)), 1, 0)), "")</f>
        <v/>
      </c>
      <c r="EF23" s="87" t="str">
        <f>IFERROR(IF($F23="Historical", IF(BO23&lt;&gt;INDEX('Historical BMP Records'!BO:BO, MATCH($C23, 'Historical BMP Records'!$C:$C, 0)), 1, 0), IF(BO23&lt;&gt;INDEX('Planned and Progress BMPs'!BO:BO, MATCH($C23, 'Planned and Progress BMPs'!$C:$C, 0)), 1, 0)), "")</f>
        <v/>
      </c>
      <c r="EG23" s="87" t="str">
        <f>IFERROR(IF($F23="Historical", IF(BP23&lt;&gt;INDEX('Historical BMP Records'!BP:BP, MATCH($C23, 'Historical BMP Records'!$C:$C, 0)), 1, 0), IF(BP23&lt;&gt;INDEX('Planned and Progress BMPs'!BP:BP, MATCH($C23, 'Planned and Progress BMPs'!$C:$C, 0)), 1, 0)), "")</f>
        <v/>
      </c>
      <c r="EH23" s="87">
        <f>SUM(DC_SW152[[#This Row],[FY17 Status Change]:[GIS ID Change]])</f>
        <v>0</v>
      </c>
    </row>
    <row r="24" spans="1:138" x14ac:dyDescent="0.25">
      <c r="A24" s="5" t="s">
        <v>388</v>
      </c>
      <c r="B24" s="5" t="s">
        <v>389</v>
      </c>
      <c r="C24" s="15" t="s">
        <v>696</v>
      </c>
      <c r="D24" s="15" t="s">
        <v>443</v>
      </c>
      <c r="E24" s="15" t="s">
        <v>522</v>
      </c>
      <c r="F24" s="33" t="s">
        <v>49</v>
      </c>
      <c r="G24" s="42"/>
      <c r="H24" s="37"/>
      <c r="I24" s="22">
        <f>INDEX(Table3[Site ID], MATCH(DC_SW152[[#This Row],[Facility Name]], Table3[Site Name], 0))</f>
        <v>1</v>
      </c>
      <c r="J24" s="22" t="s">
        <v>372</v>
      </c>
      <c r="K24" s="22" t="str">
        <f>INDEX(Table3[Site Address], MATCH(DC_SW152[[#This Row],[Facility Name]], Table3[Site Name], 0))</f>
        <v>370 Brookley Avenue SW</v>
      </c>
      <c r="L24" s="22" t="str">
        <f>INDEX(Table3[Site X Coordinate], MATCH(DC_SW152[[#This Row],[Facility Name]], Table3[Site Name], 0))</f>
        <v>399319.85</v>
      </c>
      <c r="M24" s="22" t="str">
        <f>INDEX(Table3[Site Y Coordinate], MATCH(DC_SW152[[#This Row],[Facility Name]], Table3[Site Name], 0))</f>
        <v>131674.01</v>
      </c>
      <c r="N24" s="22" t="str">
        <f>INDEX(Table3[Owner/Manager], MATCH(DC_SW152[[#This Row],[Facility Name]], Table3[Site Name], 0))</f>
        <v>Department of Defense</v>
      </c>
      <c r="O24" s="22" t="s">
        <v>218</v>
      </c>
      <c r="P24" s="22" t="s">
        <v>115</v>
      </c>
      <c r="Q24" s="22" t="s">
        <v>219</v>
      </c>
      <c r="R24" s="22" t="s">
        <v>84</v>
      </c>
      <c r="S24" s="22">
        <v>20032</v>
      </c>
      <c r="T24" s="29">
        <v>2024048204</v>
      </c>
      <c r="U24" s="22" t="s">
        <v>220</v>
      </c>
      <c r="V24" s="77">
        <v>8</v>
      </c>
      <c r="W24" s="33">
        <v>39814</v>
      </c>
      <c r="X24" s="22" t="s">
        <v>522</v>
      </c>
      <c r="Y24" s="83" t="s">
        <v>697</v>
      </c>
      <c r="Z24" s="83" t="s">
        <v>761</v>
      </c>
      <c r="AA24" s="83" t="s">
        <v>762</v>
      </c>
      <c r="AB24" s="83" t="s">
        <v>27</v>
      </c>
      <c r="AC24" s="22" t="s">
        <v>94</v>
      </c>
      <c r="AD24" s="22" t="s">
        <v>28</v>
      </c>
      <c r="AE24" s="22">
        <v>398874.511005999</v>
      </c>
      <c r="AF24" s="22">
        <v>130886.666014</v>
      </c>
      <c r="AG24" s="22">
        <v>38.845781000000002</v>
      </c>
      <c r="AH24" s="22">
        <v>-77.012964999999994</v>
      </c>
      <c r="AI24" s="22"/>
      <c r="AJ24" s="22" t="s">
        <v>84</v>
      </c>
      <c r="AK24" s="22">
        <v>20032</v>
      </c>
      <c r="AL24" s="17" t="s">
        <v>11</v>
      </c>
      <c r="AM24" s="22" t="s">
        <v>12</v>
      </c>
      <c r="AN24" s="22"/>
      <c r="AO24" s="64"/>
      <c r="AP24" s="64"/>
      <c r="AQ24" s="64"/>
      <c r="AR24" s="64" t="str">
        <f>IF(ISBLANK(DC_SW152[[#This Row],[Urban Acres]]), "", DC_SW152[[#This Row],[Urban Acres]]-DC_SW152[[#This Row],[Impervious Acres]]-DC_SW152[[#This Row],[Natural Acres]])</f>
        <v/>
      </c>
      <c r="AS24" s="64"/>
      <c r="AT24" s="64"/>
      <c r="AU24" s="64" t="str">
        <f>IF(ISBLANK(DC_SW152[[#This Row],[Natural Acres]]), "", DC_SW152[[#This Row],[Natural Acres]]*43560)</f>
        <v/>
      </c>
      <c r="AV24" s="64" t="str">
        <f>IFERROR(IF(ISBLANK(DC_SW152[[#This Row],[Compacted Acres]]), "", DC_SW152[[#This Row],[Compacted Acres]]*43560),"")</f>
        <v/>
      </c>
      <c r="AW24" s="64" t="str">
        <f>IF(ISBLANK(DC_SW152[[#This Row],[Impervious Acres]]), "", DC_SW152[[#This Row],[Impervious Acres]]*43560)</f>
        <v/>
      </c>
      <c r="AX24" s="64" t="str">
        <f>IF(ISBLANK(DC_SW152[[#This Row],[Urban Acres]]), "", DC_SW152[[#This Row],[Urban Acres]]*43560)</f>
        <v/>
      </c>
      <c r="AY24" s="67"/>
      <c r="AZ24" s="33">
        <v>42948</v>
      </c>
      <c r="BA24" s="19">
        <v>2017</v>
      </c>
      <c r="BB24" s="19"/>
      <c r="BC24" s="19"/>
      <c r="BD24" s="19"/>
      <c r="BE24" s="19"/>
      <c r="BF24" s="19"/>
      <c r="BG24" s="19"/>
      <c r="BH24" s="18"/>
      <c r="BI24" s="18"/>
      <c r="BJ24" s="18"/>
      <c r="BK24" s="22"/>
      <c r="BL24" s="18"/>
      <c r="BM24" s="72"/>
      <c r="BN24" s="22"/>
      <c r="BO24" s="17"/>
      <c r="BP24" s="17"/>
      <c r="BQ24" s="15" t="s">
        <v>541</v>
      </c>
      <c r="BR24" s="87" t="str">
        <f>IFERROR(IF($F24="Historical", IF(A24&lt;&gt;INDEX('Historical BMP Records'!A:A, MATCH($C24, 'Historical BMP Records'!$C:$C, 0)), 1, 0), IF(A24&lt;&gt;INDEX('Planned and Progress BMPs'!A:A, MATCH($C24, 'Planned and Progress BMPs'!$C:$C, 0)), 1, 0)), "")</f>
        <v/>
      </c>
      <c r="BS24" s="87" t="str">
        <f>IFERROR(IF($F24="Historical", IF(B24&lt;&gt;INDEX('Historical BMP Records'!B:B, MATCH($C24, 'Historical BMP Records'!$C:$C, 0)), 1, 0), IF(B24&lt;&gt;INDEX('Planned and Progress BMPs'!B:B, MATCH($C24, 'Planned and Progress BMPs'!$C:$C, 0)), 1, 0)), "")</f>
        <v/>
      </c>
      <c r="BT24" s="87" t="str">
        <f>IFERROR(IF($F24="Historical", IF(C24&lt;&gt;INDEX('Historical BMP Records'!C:C, MATCH($C24, 'Historical BMP Records'!$C:$C, 0)), 1, 0), IF(C24&lt;&gt;INDEX('Planned and Progress BMPs'!C:C, MATCH($C24, 'Planned and Progress BMPs'!$C:$C, 0)), 1, 0)), "")</f>
        <v/>
      </c>
      <c r="BU24" s="87" t="str">
        <f>IFERROR(IF($F24="Historical", IF(D24&lt;&gt;INDEX('Historical BMP Records'!D:D, MATCH($C24, 'Historical BMP Records'!$C:$C, 0)), 1, 0), IF(D24&lt;&gt;INDEX('Planned and Progress BMPs'!D:D, MATCH($C24, 'Planned and Progress BMPs'!$C:$C, 0)), 1, 0)), "")</f>
        <v/>
      </c>
      <c r="BV24" s="87" t="str">
        <f>IFERROR(IF($F24="Historical", IF(E24&lt;&gt;INDEX('Historical BMP Records'!E:E, MATCH($C24, 'Historical BMP Records'!$C:$C, 0)), 1, 0), IF(E24&lt;&gt;INDEX('Planned and Progress BMPs'!E:E, MATCH($C24, 'Planned and Progress BMPs'!$C:$C, 0)), 1, 0)), "")</f>
        <v/>
      </c>
      <c r="BW24" s="87" t="str">
        <f>IFERROR(IF($F24="Historical", IF(F24&lt;&gt;INDEX('Historical BMP Records'!F:F, MATCH($C24, 'Historical BMP Records'!$C:$C, 0)), 1, 0), IF(F24&lt;&gt;INDEX('Planned and Progress BMPs'!F:F, MATCH($C24, 'Planned and Progress BMPs'!$C:$C, 0)), 1, 0)), "")</f>
        <v/>
      </c>
      <c r="BX24" s="87" t="str">
        <f>IFERROR(IF($F24="Historical", IF(G24&lt;&gt;INDEX('Historical BMP Records'!G:G, MATCH($C24, 'Historical BMP Records'!$C:$C, 0)), 1, 0), IF(G24&lt;&gt;INDEX('Planned and Progress BMPs'!G:G, MATCH($C24, 'Planned and Progress BMPs'!$C:$C, 0)), 1, 0)), "")</f>
        <v/>
      </c>
      <c r="BY24" s="87" t="str">
        <f>IFERROR(IF($F24="Historical", IF(H24&lt;&gt;INDEX('Historical BMP Records'!H:H, MATCH($C24, 'Historical BMP Records'!$C:$C, 0)), 1, 0), IF(H24&lt;&gt;INDEX('Planned and Progress BMPs'!H:H, MATCH($C24, 'Planned and Progress BMPs'!$C:$C, 0)), 1, 0)), "")</f>
        <v/>
      </c>
      <c r="BZ24" s="87" t="str">
        <f>IFERROR(IF($F24="Historical", IF(I24&lt;&gt;INDEX('Historical BMP Records'!I:I, MATCH($C24, 'Historical BMP Records'!$C:$C, 0)), 1, 0), IF(I24&lt;&gt;INDEX('Planned and Progress BMPs'!I:I, MATCH($C24, 'Planned and Progress BMPs'!$C:$C, 0)), 1, 0)), "")</f>
        <v/>
      </c>
      <c r="CA24" s="87" t="str">
        <f>IFERROR(IF($F24="Historical", IF(J24&lt;&gt;INDEX('Historical BMP Records'!J:J, MATCH($C24, 'Historical BMP Records'!$C:$C, 0)), 1, 0), IF(J24&lt;&gt;INDEX('Planned and Progress BMPs'!J:J, MATCH($C24, 'Planned and Progress BMPs'!$C:$C, 0)), 1, 0)), "")</f>
        <v/>
      </c>
      <c r="CB24" s="87" t="str">
        <f>IFERROR(IF($F24="Historical", IF(K24&lt;&gt;INDEX('Historical BMP Records'!K:K, MATCH($C24, 'Historical BMP Records'!$C:$C, 0)), 1, 0), IF(K24&lt;&gt;INDEX('Planned and Progress BMPs'!K:K, MATCH($C24, 'Planned and Progress BMPs'!$C:$C, 0)), 1, 0)), "")</f>
        <v/>
      </c>
      <c r="CC24" s="87" t="str">
        <f>IFERROR(IF($F24="Historical", IF(L24&lt;&gt;INDEX('Historical BMP Records'!L:L, MATCH($C24, 'Historical BMP Records'!$C:$C, 0)), 1, 0), IF(L24&lt;&gt;INDEX('Planned and Progress BMPs'!L:L, MATCH($C24, 'Planned and Progress BMPs'!$C:$C, 0)), 1, 0)), "")</f>
        <v/>
      </c>
      <c r="CD24" s="87" t="str">
        <f>IFERROR(IF($F24="Historical", IF(M24&lt;&gt;INDEX('Historical BMP Records'!M:M, MATCH($C24, 'Historical BMP Records'!$C:$C, 0)), 1, 0), IF(M24&lt;&gt;INDEX('Planned and Progress BMPs'!M:M, MATCH($C24, 'Planned and Progress BMPs'!$C:$C, 0)), 1, 0)), "")</f>
        <v/>
      </c>
      <c r="CE24" s="87" t="str">
        <f>IFERROR(IF($F24="Historical", IF(N24&lt;&gt;INDEX('Historical BMP Records'!N:N, MATCH($C24, 'Historical BMP Records'!$C:$C, 0)), 1, 0), IF(N24&lt;&gt;INDEX('Planned and Progress BMPs'!N:N, MATCH($C24, 'Planned and Progress BMPs'!$C:$C, 0)), 1, 0)), "")</f>
        <v/>
      </c>
      <c r="CF24" s="87" t="str">
        <f>IFERROR(IF($F24="Historical", IF(O24&lt;&gt;INDEX('Historical BMP Records'!O:O, MATCH($C24, 'Historical BMP Records'!$C:$C, 0)), 1, 0), IF(O24&lt;&gt;INDEX('Planned and Progress BMPs'!O:O, MATCH($C24, 'Planned and Progress BMPs'!$C:$C, 0)), 1, 0)), "")</f>
        <v/>
      </c>
      <c r="CG24" s="87" t="str">
        <f>IFERROR(IF($F24="Historical", IF(P24&lt;&gt;INDEX('Historical BMP Records'!P:P, MATCH($C24, 'Historical BMP Records'!$C:$C, 0)), 1, 0), IF(P24&lt;&gt;INDEX('Planned and Progress BMPs'!P:P, MATCH($C24, 'Planned and Progress BMPs'!$C:$C, 0)), 1, 0)), "")</f>
        <v/>
      </c>
      <c r="CH24" s="87" t="str">
        <f>IFERROR(IF($F24="Historical", IF(Q24&lt;&gt;INDEX('Historical BMP Records'!Q:Q, MATCH($C24, 'Historical BMP Records'!$C:$C, 0)), 1, 0), IF(Q24&lt;&gt;INDEX('Planned and Progress BMPs'!Q:Q, MATCH($C24, 'Planned and Progress BMPs'!$C:$C, 0)), 1, 0)), "")</f>
        <v/>
      </c>
      <c r="CI24" s="87" t="str">
        <f>IFERROR(IF($F24="Historical", IF(R24&lt;&gt;INDEX('Historical BMP Records'!R:R, MATCH($C24, 'Historical BMP Records'!$C:$C, 0)), 1, 0), IF(R24&lt;&gt;INDEX('Planned and Progress BMPs'!R:R, MATCH($C24, 'Planned and Progress BMPs'!$C:$C, 0)), 1, 0)), "")</f>
        <v/>
      </c>
      <c r="CJ24" s="87" t="str">
        <f>IFERROR(IF($F24="Historical", IF(S24&lt;&gt;INDEX('Historical BMP Records'!S:S, MATCH($C24, 'Historical BMP Records'!$C:$C, 0)), 1, 0), IF(S24&lt;&gt;INDEX('Planned and Progress BMPs'!S:S, MATCH($C24, 'Planned and Progress BMPs'!$C:$C, 0)), 1, 0)), "")</f>
        <v/>
      </c>
      <c r="CK24" s="87" t="str">
        <f>IFERROR(IF($F24="Historical", IF(T24&lt;&gt;INDEX('Historical BMP Records'!T:T, MATCH($C24, 'Historical BMP Records'!$C:$C, 0)), 1, 0), IF(T24&lt;&gt;INDEX('Planned and Progress BMPs'!T:T, MATCH($C24, 'Planned and Progress BMPs'!$C:$C, 0)), 1, 0)), "")</f>
        <v/>
      </c>
      <c r="CL24" s="87" t="str">
        <f>IFERROR(IF($F24="Historical", IF(U24&lt;&gt;INDEX('Historical BMP Records'!U:U, MATCH($C24, 'Historical BMP Records'!$C:$C, 0)), 1, 0), IF(U24&lt;&gt;INDEX('Planned and Progress BMPs'!U:U, MATCH($C24, 'Planned and Progress BMPs'!$C:$C, 0)), 1, 0)), "")</f>
        <v/>
      </c>
      <c r="CM24" s="87" t="str">
        <f>IFERROR(IF($F24="Historical", IF(V24&lt;&gt;INDEX('Historical BMP Records'!V:V, MATCH($C24, 'Historical BMP Records'!$C:$C, 0)), 1, 0), IF(V24&lt;&gt;INDEX('Planned and Progress BMPs'!V:V, MATCH($C24, 'Planned and Progress BMPs'!$C:$C, 0)), 1, 0)), "")</f>
        <v/>
      </c>
      <c r="CN24" s="87" t="str">
        <f>IFERROR(IF($F24="Historical", IF(W24&lt;&gt;INDEX('Historical BMP Records'!W:W, MATCH($C24, 'Historical BMP Records'!$C:$C, 0)), 1, 0), IF(W24&lt;&gt;INDEX('Planned and Progress BMPs'!W:W, MATCH($C24, 'Planned and Progress BMPs'!$C:$C, 0)), 1, 0)), "")</f>
        <v/>
      </c>
      <c r="CO24" s="87" t="str">
        <f>IFERROR(IF($F24="Historical", IF(X24&lt;&gt;INDEX('Historical BMP Records'!X:X, MATCH($C24, 'Historical BMP Records'!$C:$C, 0)), 1, 0), IF(X24&lt;&gt;INDEX('Planned and Progress BMPs'!X:X, MATCH($C24, 'Planned and Progress BMPs'!$C:$C, 0)), 1, 0)), "")</f>
        <v/>
      </c>
      <c r="CP24" s="87" t="str">
        <f>IFERROR(IF($F24="Historical", IF(Y24&lt;&gt;INDEX('Historical BMP Records'!Y:Y, MATCH($C24, 'Historical BMP Records'!$C:$C, 0)), 1, 0), IF(Y24&lt;&gt;INDEX('Planned and Progress BMPs'!Y:Y, MATCH($C24, 'Planned and Progress BMPs'!$C:$C, 0)), 1, 0)), "")</f>
        <v/>
      </c>
      <c r="CQ24" s="87" t="str">
        <f>IFERROR(IF($F24="Historical", IF(Z24&lt;&gt;INDEX('Historical BMP Records'!Z:Z, MATCH($C24, 'Historical BMP Records'!$C:$C, 0)), 1, 0), IF(Z24&lt;&gt;INDEX('Planned and Progress BMPs'!Z:Z, MATCH($C24, 'Planned and Progress BMPs'!$C:$C, 0)), 1, 0)), "")</f>
        <v/>
      </c>
      <c r="CR24" s="87" t="str">
        <f>IFERROR(IF($F24="Historical", IF(AA24&lt;&gt;INDEX('Historical BMP Records'!AA:AA, MATCH($C24, 'Historical BMP Records'!$C:$C, 0)), 1, 0), IF(AA24&lt;&gt;INDEX('Planned and Progress BMPs'!AA:AA, MATCH($C24, 'Planned and Progress BMPs'!$C:$C, 0)), 1, 0)), "")</f>
        <v/>
      </c>
      <c r="CS24" s="87" t="str">
        <f>IFERROR(IF($F24="Historical", IF(AB24&lt;&gt;INDEX('Historical BMP Records'!AB:AB, MATCH($C24, 'Historical BMP Records'!$C:$C, 0)), 1, 0), IF(AB24&lt;&gt;INDEX('Planned and Progress BMPs'!AB:AB, MATCH($C24, 'Planned and Progress BMPs'!$C:$C, 0)), 1, 0)), "")</f>
        <v/>
      </c>
      <c r="CT24" s="87" t="str">
        <f>IFERROR(IF($F24="Historical", IF(AC24&lt;&gt;INDEX('Historical BMP Records'!AC:AC, MATCH($C24, 'Historical BMP Records'!$C:$C, 0)), 1, 0), IF(AC24&lt;&gt;INDEX('Planned and Progress BMPs'!AC:AC, MATCH($C24, 'Planned and Progress BMPs'!$C:$C, 0)), 1, 0)), "")</f>
        <v/>
      </c>
      <c r="CU24" s="87" t="str">
        <f>IFERROR(IF($F24="Historical", IF(AD24&lt;&gt;INDEX('Historical BMP Records'!AD:AD, MATCH($C24, 'Historical BMP Records'!$C:$C, 0)), 1, 0), IF(AD24&lt;&gt;INDEX('Planned and Progress BMPs'!AD:AD, MATCH($C24, 'Planned and Progress BMPs'!$C:$C, 0)), 1, 0)), "")</f>
        <v/>
      </c>
      <c r="CV24" s="87" t="str">
        <f>IFERROR(IF($F24="Historical", IF(AE24&lt;&gt;INDEX('Historical BMP Records'!AE:AE, MATCH($C24, 'Historical BMP Records'!$C:$C, 0)), 1, 0), IF(AE24&lt;&gt;INDEX('Planned and Progress BMPs'!AE:AE, MATCH($C24, 'Planned and Progress BMPs'!$C:$C, 0)), 1, 0)), "")</f>
        <v/>
      </c>
      <c r="CW24" s="87" t="str">
        <f>IFERROR(IF($F24="Historical", IF(AF24&lt;&gt;INDEX('Historical BMP Records'!AF:AF, MATCH($C24, 'Historical BMP Records'!$C:$C, 0)), 1, 0), IF(AF24&lt;&gt;INDEX('Planned and Progress BMPs'!AF:AF, MATCH($C24, 'Planned and Progress BMPs'!$C:$C, 0)), 1, 0)), "")</f>
        <v/>
      </c>
      <c r="CX24" s="87" t="str">
        <f>IFERROR(IF($F24="Historical", IF(AG24&lt;&gt;INDEX('Historical BMP Records'!AG:AG, MATCH($C24, 'Historical BMP Records'!$C:$C, 0)), 1, 0), IF(AG24&lt;&gt;INDEX('Planned and Progress BMPs'!AG:AG, MATCH($C24, 'Planned and Progress BMPs'!$C:$C, 0)), 1, 0)), "")</f>
        <v/>
      </c>
      <c r="CY24" s="87" t="str">
        <f>IFERROR(IF($F24="Historical", IF(AH24&lt;&gt;INDEX('Historical BMP Records'!AH:AH, MATCH($C24, 'Historical BMP Records'!$C:$C, 0)), 1, 0), IF(AH24&lt;&gt;INDEX('Planned and Progress BMPs'!AH:AH, MATCH($C24, 'Planned and Progress BMPs'!$C:$C, 0)), 1, 0)), "")</f>
        <v/>
      </c>
      <c r="CZ24" s="87" t="str">
        <f>IFERROR(IF($F24="Historical", IF(AI24&lt;&gt;INDEX('Historical BMP Records'!AI:AI, MATCH($C24, 'Historical BMP Records'!$C:$C, 0)), 1, 0), IF(AI24&lt;&gt;INDEX('Planned and Progress BMPs'!AI:AI, MATCH($C24, 'Planned and Progress BMPs'!$C:$C, 0)), 1, 0)), "")</f>
        <v/>
      </c>
      <c r="DA24" s="87" t="str">
        <f>IFERROR(IF($F24="Historical", IF(AJ24&lt;&gt;INDEX('Historical BMP Records'!AJ:AJ, MATCH($C24, 'Historical BMP Records'!$C:$C, 0)), 1, 0), IF(AJ24&lt;&gt;INDEX('Planned and Progress BMPs'!AJ:AJ, MATCH($C24, 'Planned and Progress BMPs'!$C:$C, 0)), 1, 0)), "")</f>
        <v/>
      </c>
      <c r="DB24" s="87" t="str">
        <f>IFERROR(IF($F24="Historical", IF(AK24&lt;&gt;INDEX('Historical BMP Records'!AK:AK, MATCH($C24, 'Historical BMP Records'!$C:$C, 0)), 1, 0), IF(AK24&lt;&gt;INDEX('Planned and Progress BMPs'!AK:AK, MATCH($C24, 'Planned and Progress BMPs'!$C:$C, 0)), 1, 0)), "")</f>
        <v/>
      </c>
      <c r="DC24" s="87" t="str">
        <f>IFERROR(IF($F24="Historical", IF(AL24&lt;&gt;INDEX('Historical BMP Records'!AL:AL, MATCH($C24, 'Historical BMP Records'!$C:$C, 0)), 1, 0), IF(AL24&lt;&gt;INDEX('Planned and Progress BMPs'!AL:AL, MATCH($C24, 'Planned and Progress BMPs'!$C:$C, 0)), 1, 0)), "")</f>
        <v/>
      </c>
      <c r="DD24" s="87" t="str">
        <f>IFERROR(IF($F24="Historical", IF(AM24&lt;&gt;INDEX('Historical BMP Records'!AM:AM, MATCH($C24, 'Historical BMP Records'!$C:$C, 0)), 1, 0), IF(AM24&lt;&gt;INDEX('Planned and Progress BMPs'!AM:AM, MATCH($C24, 'Planned and Progress BMPs'!$C:$C, 0)), 1, 0)), "")</f>
        <v/>
      </c>
      <c r="DE24" s="87" t="str">
        <f>IFERROR(IF($F24="Historical", IF(AN24&lt;&gt;INDEX('Historical BMP Records'!AN:AN, MATCH($C24, 'Historical BMP Records'!$C:$C, 0)), 1, 0), IF(AN24&lt;&gt;INDEX('Planned and Progress BMPs'!AN:AN, MATCH($C24, 'Planned and Progress BMPs'!$C:$C, 0)), 1, 0)), "")</f>
        <v/>
      </c>
      <c r="DF24" s="87" t="str">
        <f>IFERROR(IF($F24="Historical", IF(AO24&lt;&gt;INDEX('Historical BMP Records'!AO:AO, MATCH($C24, 'Historical BMP Records'!$C:$C, 0)), 1, 0), IF(AO24&lt;&gt;INDEX('Planned and Progress BMPs'!AO:AO, MATCH($C24, 'Planned and Progress BMPs'!$C:$C, 0)), 1, 0)), "")</f>
        <v/>
      </c>
      <c r="DG24" s="87" t="str">
        <f>IFERROR(IF($F24="Historical", IF(AP24&lt;&gt;INDEX('Historical BMP Records'!AP:AP, MATCH($C24, 'Historical BMP Records'!$C:$C, 0)), 1, 0), IF(AP24&lt;&gt;INDEX('Planned and Progress BMPs'!AP:AP, MATCH($C24, 'Planned and Progress BMPs'!$C:$C, 0)), 1, 0)), "")</f>
        <v/>
      </c>
      <c r="DH24" s="87" t="str">
        <f>IFERROR(IF($F24="Historical", IF(AQ24&lt;&gt;INDEX('Historical BMP Records'!AQ:AQ, MATCH($C24, 'Historical BMP Records'!$C:$C, 0)), 1, 0), IF(AQ24&lt;&gt;INDEX('Planned and Progress BMPs'!AQ:AQ, MATCH($C24, 'Planned and Progress BMPs'!$C:$C, 0)), 1, 0)), "")</f>
        <v/>
      </c>
      <c r="DI24" s="87" t="str">
        <f>IFERROR(IF($F24="Historical", IF(AR24&lt;&gt;INDEX('Historical BMP Records'!AR:AR, MATCH($C24, 'Historical BMP Records'!$C:$C, 0)), 1, 0), IF(AR24&lt;&gt;INDEX('Planned and Progress BMPs'!AR:AR, MATCH($C24, 'Planned and Progress BMPs'!$C:$C, 0)), 1, 0)), "")</f>
        <v/>
      </c>
      <c r="DJ24" s="87" t="str">
        <f>IFERROR(IF($F24="Historical", IF(AS24&lt;&gt;INDEX('Historical BMP Records'!AS:AS, MATCH($C24, 'Historical BMP Records'!$C:$C, 0)), 1, 0), IF(AS24&lt;&gt;INDEX('Planned and Progress BMPs'!AS:AS, MATCH($C24, 'Planned and Progress BMPs'!$C:$C, 0)), 1, 0)), "")</f>
        <v/>
      </c>
      <c r="DK24" s="87" t="str">
        <f>IFERROR(IF($F24="Historical", IF(AT24&lt;&gt;INDEX('Historical BMP Records'!AT:AT, MATCH($C24, 'Historical BMP Records'!$C:$C, 0)), 1, 0), IF(AT24&lt;&gt;INDEX('Planned and Progress BMPs'!AT:AT, MATCH($C24, 'Planned and Progress BMPs'!$C:$C, 0)), 1, 0)), "")</f>
        <v/>
      </c>
      <c r="DL24" s="87" t="str">
        <f>IFERROR(IF($F24="Historical", IF(AU24&lt;&gt;INDEX('Historical BMP Records'!AU:AU, MATCH($C24, 'Historical BMP Records'!$C:$C, 0)), 1, 0), IF(AU24&lt;&gt;INDEX('Planned and Progress BMPs'!AU:AU, MATCH($C24, 'Planned and Progress BMPs'!$C:$C, 0)), 1, 0)), "")</f>
        <v/>
      </c>
      <c r="DM24" s="87" t="str">
        <f>IFERROR(IF($F24="Historical", IF(AV24&lt;&gt;INDEX('Historical BMP Records'!AV:AV, MATCH($C24, 'Historical BMP Records'!$C:$C, 0)), 1, 0), IF(AV24&lt;&gt;INDEX('Planned and Progress BMPs'!AV:AV, MATCH($C24, 'Planned and Progress BMPs'!$C:$C, 0)), 1, 0)), "")</f>
        <v/>
      </c>
      <c r="DN24" s="87" t="str">
        <f>IFERROR(IF($F24="Historical", IF(AW24&lt;&gt;INDEX('Historical BMP Records'!AW:AW, MATCH($C24, 'Historical BMP Records'!$C:$C, 0)), 1, 0), IF(AW24&lt;&gt;INDEX('Planned and Progress BMPs'!AW:AW, MATCH($C24, 'Planned and Progress BMPs'!$C:$C, 0)), 1, 0)), "")</f>
        <v/>
      </c>
      <c r="DO24" s="87" t="str">
        <f>IFERROR(IF($F24="Historical", IF(AX24&lt;&gt;INDEX('Historical BMP Records'!AX:AX, MATCH($C24, 'Historical BMP Records'!$C:$C, 0)), 1, 0), IF(AX24&lt;&gt;INDEX('Planned and Progress BMPs'!AX:AX, MATCH($C24, 'Planned and Progress BMPs'!$C:$C, 0)), 1, 0)), "")</f>
        <v/>
      </c>
      <c r="DP24" s="87" t="str">
        <f>IFERROR(IF($F24="Historical", IF(AY24&lt;&gt;INDEX('Historical BMP Records'!AY:AY, MATCH($C24, 'Historical BMP Records'!$C:$C, 0)), 1, 0), IF(AY24&lt;&gt;INDEX('Planned and Progress BMPs'!AY:AY, MATCH($C24, 'Planned and Progress BMPs'!$C:$C, 0)), 1, 0)), "")</f>
        <v/>
      </c>
      <c r="DQ24" s="87" t="str">
        <f>IFERROR(IF($F24="Historical", IF(AZ24&lt;&gt;INDEX('Historical BMP Records'!AZ:AZ, MATCH($C24, 'Historical BMP Records'!$C:$C, 0)), 1, 0), IF(AZ24&lt;&gt;INDEX('Planned and Progress BMPs'!AZ:AZ, MATCH($C24, 'Planned and Progress BMPs'!$C:$C, 0)), 1, 0)), "")</f>
        <v/>
      </c>
      <c r="DR24" s="87" t="str">
        <f>IFERROR(IF($F24="Historical", IF(BA24&lt;&gt;INDEX('Historical BMP Records'!BA:BA, MATCH($C24, 'Historical BMP Records'!$C:$C, 0)), 1, 0), IF(BA24&lt;&gt;INDEX('Planned and Progress BMPs'!BA:BA, MATCH($C24, 'Planned and Progress BMPs'!$C:$C, 0)), 1, 0)), "")</f>
        <v/>
      </c>
      <c r="DS24" s="87" t="str">
        <f>IFERROR(IF($F24="Historical", IF(BB24&lt;&gt;INDEX('Historical BMP Records'!BB:BB, MATCH($C24, 'Historical BMP Records'!$C:$C, 0)), 1, 0), IF(BB24&lt;&gt;INDEX('Planned and Progress BMPs'!BB:BB, MATCH($C24, 'Planned and Progress BMPs'!$C:$C, 0)), 1, 0)), "")</f>
        <v/>
      </c>
      <c r="DT24" s="87" t="str">
        <f>IFERROR(IF($F24="Historical", IF(BC24&lt;&gt;INDEX('Historical BMP Records'!BC:BC, MATCH($C24, 'Historical BMP Records'!$C:$C, 0)), 1, 0), IF(BC24&lt;&gt;INDEX('Planned and Progress BMPs'!BC:BC, MATCH($C24, 'Planned and Progress BMPs'!$C:$C, 0)), 1, 0)), "")</f>
        <v/>
      </c>
      <c r="DU24" s="87" t="str">
        <f>IFERROR(IF($F24="Historical", IF(BD24&lt;&gt;INDEX('Historical BMP Records'!BD:BD, MATCH($C24, 'Historical BMP Records'!$C:$C, 0)), 1, 0), IF(BD24&lt;&gt;INDEX('Planned and Progress BMPs'!BD:BD, MATCH($C24, 'Planned and Progress BMPs'!$C:$C, 0)), 1, 0)), "")</f>
        <v/>
      </c>
      <c r="DV24" s="87" t="str">
        <f>IFERROR(IF($F24="Historical", IF(BE24&lt;&gt;INDEX('Historical BMP Records'!BE:BE, MATCH($C24, 'Historical BMP Records'!$C:$C, 0)), 1, 0), IF(BE24&lt;&gt;INDEX('Planned and Progress BMPs'!BE:BE, MATCH($C24, 'Planned and Progress BMPs'!$C:$C, 0)), 1, 0)), "")</f>
        <v/>
      </c>
      <c r="DW24" s="87" t="str">
        <f>IFERROR(IF($F24="Historical", IF(BF24&lt;&gt;INDEX('Historical BMP Records'!BF:BF, MATCH($C24, 'Historical BMP Records'!$C:$C, 0)), 1, 0), IF(BF24&lt;&gt;INDEX('Planned and Progress BMPs'!BF:BF, MATCH($C24, 'Planned and Progress BMPs'!$C:$C, 0)), 1, 0)), "")</f>
        <v/>
      </c>
      <c r="DX24" s="87" t="str">
        <f>IFERROR(IF($F24="Historical", IF(BG24&lt;&gt;INDEX('Historical BMP Records'!BG:BG, MATCH($C24, 'Historical BMP Records'!$C:$C, 0)), 1, 0), IF(BG24&lt;&gt;INDEX('Planned and Progress BMPs'!BG:BG, MATCH($C24, 'Planned and Progress BMPs'!$C:$C, 0)), 1, 0)), "")</f>
        <v/>
      </c>
      <c r="DY24" s="87" t="str">
        <f>IFERROR(IF($F24="Historical", IF(BH24&lt;&gt;INDEX('Historical BMP Records'!BH:BH, MATCH($C24, 'Historical BMP Records'!$C:$C, 0)), 1, 0), IF(BH24&lt;&gt;INDEX('Planned and Progress BMPs'!BH:BH, MATCH($C24, 'Planned and Progress BMPs'!$C:$C, 0)), 1, 0)), "")</f>
        <v/>
      </c>
      <c r="DZ24" s="87" t="str">
        <f>IFERROR(IF($F24="Historical", IF(BI24&lt;&gt;INDEX('Historical BMP Records'!BI:BI, MATCH($C24, 'Historical BMP Records'!$C:$C, 0)), 1, 0), IF(BI24&lt;&gt;INDEX('Planned and Progress BMPs'!BI:BI, MATCH($C24, 'Planned and Progress BMPs'!$C:$C, 0)), 1, 0)), "")</f>
        <v/>
      </c>
      <c r="EA24" s="87" t="str">
        <f>IFERROR(IF($F24="Historical", IF(BJ24&lt;&gt;INDEX('Historical BMP Records'!BJ:BJ, MATCH($C24, 'Historical BMP Records'!$C:$C, 0)), 1, 0), IF(BJ24&lt;&gt;INDEX('Planned and Progress BMPs'!BJ:BJ, MATCH($C24, 'Planned and Progress BMPs'!$C:$C, 0)), 1, 0)), "")</f>
        <v/>
      </c>
      <c r="EB24" s="87" t="str">
        <f>IFERROR(IF($F24="Historical", IF(BK24&lt;&gt;INDEX('Historical BMP Records'!BK:BK, MATCH($C24, 'Historical BMP Records'!$C:$C, 0)), 1, 0), IF(BK24&lt;&gt;INDEX('Planned and Progress BMPs'!BK:BK, MATCH($C24, 'Planned and Progress BMPs'!$C:$C, 0)), 1, 0)), "")</f>
        <v/>
      </c>
      <c r="EC24" s="87" t="str">
        <f>IFERROR(IF($F24="Historical", IF(BL24&lt;&gt;INDEX('Historical BMP Records'!BL:BL, MATCH($C24, 'Historical BMP Records'!$C:$C, 0)), 1, 0), IF(BL24&lt;&gt;INDEX('Planned and Progress BMPs'!BL:BL, MATCH($C24, 'Planned and Progress BMPs'!$C:$C, 0)), 1, 0)), "")</f>
        <v/>
      </c>
      <c r="ED24" s="87" t="str">
        <f>IFERROR(IF($F24="Historical", IF(BM24&lt;&gt;INDEX('Historical BMP Records'!BM:BM, MATCH($C24, 'Historical BMP Records'!$C:$C, 0)), 1, 0), IF(BM24&lt;&gt;INDEX('Planned and Progress BMPs'!BM:BM, MATCH($C24, 'Planned and Progress BMPs'!$C:$C, 0)), 1, 0)), "")</f>
        <v/>
      </c>
      <c r="EE24" s="87" t="str">
        <f>IFERROR(IF($F24="Historical", IF(BN24&lt;&gt;INDEX('Historical BMP Records'!BN:BN, MATCH($C24, 'Historical BMP Records'!$C:$C, 0)), 1, 0), IF(BN24&lt;&gt;INDEX('Planned and Progress BMPs'!BN:BN, MATCH($C24, 'Planned and Progress BMPs'!$C:$C, 0)), 1, 0)), "")</f>
        <v/>
      </c>
      <c r="EF24" s="87" t="str">
        <f>IFERROR(IF($F24="Historical", IF(BO24&lt;&gt;INDEX('Historical BMP Records'!BO:BO, MATCH($C24, 'Historical BMP Records'!$C:$C, 0)), 1, 0), IF(BO24&lt;&gt;INDEX('Planned and Progress BMPs'!BO:BO, MATCH($C24, 'Planned and Progress BMPs'!$C:$C, 0)), 1, 0)), "")</f>
        <v/>
      </c>
      <c r="EG24" s="87" t="str">
        <f>IFERROR(IF($F24="Historical", IF(BP24&lt;&gt;INDEX('Historical BMP Records'!BP:BP, MATCH($C24, 'Historical BMP Records'!$C:$C, 0)), 1, 0), IF(BP24&lt;&gt;INDEX('Planned and Progress BMPs'!BP:BP, MATCH($C24, 'Planned and Progress BMPs'!$C:$C, 0)), 1, 0)), "")</f>
        <v/>
      </c>
      <c r="EH24" s="87">
        <f>SUM(DC_SW152[[#This Row],[FY17 Status Change]:[GIS ID Change]])</f>
        <v>0</v>
      </c>
    </row>
    <row r="25" spans="1:138" x14ac:dyDescent="0.25">
      <c r="A25" s="5" t="s">
        <v>388</v>
      </c>
      <c r="B25" s="5" t="s">
        <v>389</v>
      </c>
      <c r="C25" s="17" t="s">
        <v>582</v>
      </c>
      <c r="D25" s="17" t="s">
        <v>397</v>
      </c>
      <c r="E25" s="17" t="s">
        <v>276</v>
      </c>
      <c r="F25" s="18" t="s">
        <v>49</v>
      </c>
      <c r="G25" s="40"/>
      <c r="H25" s="20"/>
      <c r="I25" s="17">
        <f>INDEX(Table3[Site ID], MATCH(DC_SW152[[#This Row],[Facility Name]], Table3[Site Name], 0))</f>
        <v>1</v>
      </c>
      <c r="J25" s="17" t="s">
        <v>372</v>
      </c>
      <c r="K25" s="17" t="str">
        <f>INDEX(Table3[Site Address], MATCH(DC_SW152[[#This Row],[Facility Name]], Table3[Site Name], 0))</f>
        <v>370 Brookley Avenue SW</v>
      </c>
      <c r="L25" s="17" t="str">
        <f>INDEX(Table3[Site X Coordinate], MATCH(DC_SW152[[#This Row],[Facility Name]], Table3[Site Name], 0))</f>
        <v>399319.85</v>
      </c>
      <c r="M25" s="17" t="str">
        <f>INDEX(Table3[Site Y Coordinate], MATCH(DC_SW152[[#This Row],[Facility Name]], Table3[Site Name], 0))</f>
        <v>131674.01</v>
      </c>
      <c r="N25" s="17" t="str">
        <f>INDEX(Table3[Owner/Manager], MATCH(DC_SW152[[#This Row],[Facility Name]], Table3[Site Name], 0))</f>
        <v>Department of Defense</v>
      </c>
      <c r="O25" s="17" t="s">
        <v>218</v>
      </c>
      <c r="P25" s="17" t="s">
        <v>115</v>
      </c>
      <c r="Q25" s="17" t="s">
        <v>219</v>
      </c>
      <c r="R25" s="17" t="s">
        <v>84</v>
      </c>
      <c r="S25" s="17">
        <v>20032</v>
      </c>
      <c r="T25" s="27">
        <v>2024048204</v>
      </c>
      <c r="U25" s="17" t="s">
        <v>220</v>
      </c>
      <c r="V25" s="77">
        <v>9</v>
      </c>
      <c r="W25" s="18">
        <v>40817</v>
      </c>
      <c r="X25" s="17" t="s">
        <v>276</v>
      </c>
      <c r="Y25" s="83" t="s">
        <v>583</v>
      </c>
      <c r="Z25" s="83" t="s">
        <v>10</v>
      </c>
      <c r="AA25" s="83" t="s">
        <v>770</v>
      </c>
      <c r="AB25" s="83" t="s">
        <v>10</v>
      </c>
      <c r="AC25" s="17" t="s">
        <v>93</v>
      </c>
      <c r="AD25" s="17" t="s">
        <v>10</v>
      </c>
      <c r="AE25" s="17">
        <v>399149.05827799899</v>
      </c>
      <c r="AF25" s="17">
        <v>132204.286010999</v>
      </c>
      <c r="AG25" s="17">
        <v>38.857650999999997</v>
      </c>
      <c r="AH25" s="17">
        <v>-77.009804000000003</v>
      </c>
      <c r="AI25" s="17" t="s">
        <v>277</v>
      </c>
      <c r="AJ25" s="17" t="s">
        <v>84</v>
      </c>
      <c r="AK25" s="17">
        <v>20032</v>
      </c>
      <c r="AL25" s="17" t="s">
        <v>11</v>
      </c>
      <c r="AM25" s="17" t="s">
        <v>12</v>
      </c>
      <c r="AN25" s="17" t="s">
        <v>8</v>
      </c>
      <c r="AO25" s="62"/>
      <c r="AP25" s="62"/>
      <c r="AQ25" s="62"/>
      <c r="AR25" s="62">
        <f>IF(ISBLANK(DC_SW152[[#This Row],[Urban Acres]]), "", DC_SW152[[#This Row],[Urban Acres]]-DC_SW152[[#This Row],[Impervious Acres]]-DC_SW152[[#This Row],[Natural Acres]])</f>
        <v>0.18999999999999995</v>
      </c>
      <c r="AS25" s="62">
        <v>1</v>
      </c>
      <c r="AT25" s="62">
        <v>1.19</v>
      </c>
      <c r="AU25" s="62" t="str">
        <f>IF(ISBLANK(DC_SW152[[#This Row],[Natural Acres]]), "", DC_SW152[[#This Row],[Natural Acres]]*43560)</f>
        <v/>
      </c>
      <c r="AV25" s="62">
        <f>IFERROR(IF(ISBLANK(DC_SW152[[#This Row],[Compacted Acres]]), "", DC_SW152[[#This Row],[Compacted Acres]]*43560),"")</f>
        <v>8276.3999999999978</v>
      </c>
      <c r="AW25" s="62">
        <f>IF(ISBLANK(DC_SW152[[#This Row],[Impervious Acres]]), "", DC_SW152[[#This Row],[Impervious Acres]]*43560)</f>
        <v>43560</v>
      </c>
      <c r="AX25" s="62">
        <f>IF(ISBLANK(DC_SW152[[#This Row],[Urban Acres]]), "", DC_SW152[[#This Row],[Urban Acres]]*43560)</f>
        <v>51836.399999999994</v>
      </c>
      <c r="AY25" s="62"/>
      <c r="AZ25" s="18">
        <v>41912</v>
      </c>
      <c r="BA25" s="19">
        <v>2014</v>
      </c>
      <c r="BB25" s="19"/>
      <c r="BC25" s="19"/>
      <c r="BD25" s="19"/>
      <c r="BE25" s="19"/>
      <c r="BF25" s="19"/>
      <c r="BG25" s="19"/>
      <c r="BH25" s="18" t="s">
        <v>9</v>
      </c>
      <c r="BI25" s="18">
        <v>41275</v>
      </c>
      <c r="BJ25" s="18"/>
      <c r="BK25" s="17" t="s">
        <v>8</v>
      </c>
      <c r="BL25" s="18"/>
      <c r="BM25" s="72"/>
      <c r="BN25" s="17"/>
      <c r="BO25" s="17" t="s">
        <v>16</v>
      </c>
      <c r="BP25" s="17"/>
      <c r="BQ25" s="17"/>
      <c r="BR25" s="87" t="str">
        <f>IFERROR(IF($F25="Historical", IF(A25&lt;&gt;INDEX('Historical BMP Records'!A:A, MATCH($C25, 'Historical BMP Records'!$C:$C, 0)), 1, 0), IF(A25&lt;&gt;INDEX('Planned and Progress BMPs'!A:A, MATCH($C25, 'Planned and Progress BMPs'!$C:$C, 0)), 1, 0)), "")</f>
        <v/>
      </c>
      <c r="BS25" s="87" t="str">
        <f>IFERROR(IF($F25="Historical", IF(B25&lt;&gt;INDEX('Historical BMP Records'!B:B, MATCH($C25, 'Historical BMP Records'!$C:$C, 0)), 1, 0), IF(B25&lt;&gt;INDEX('Planned and Progress BMPs'!B:B, MATCH($C25, 'Planned and Progress BMPs'!$C:$C, 0)), 1, 0)), "")</f>
        <v/>
      </c>
      <c r="BT25" s="87" t="str">
        <f>IFERROR(IF($F25="Historical", IF(C25&lt;&gt;INDEX('Historical BMP Records'!C:C, MATCH($C25, 'Historical BMP Records'!$C:$C, 0)), 1, 0), IF(C25&lt;&gt;INDEX('Planned and Progress BMPs'!C:C, MATCH($C25, 'Planned and Progress BMPs'!$C:$C, 0)), 1, 0)), "")</f>
        <v/>
      </c>
      <c r="BU25" s="87" t="str">
        <f>IFERROR(IF($F25="Historical", IF(D25&lt;&gt;INDEX('Historical BMP Records'!D:D, MATCH($C25, 'Historical BMP Records'!$C:$C, 0)), 1, 0), IF(D25&lt;&gt;INDEX('Planned and Progress BMPs'!D:D, MATCH($C25, 'Planned and Progress BMPs'!$C:$C, 0)), 1, 0)), "")</f>
        <v/>
      </c>
      <c r="BV25" s="87" t="str">
        <f>IFERROR(IF($F25="Historical", IF(E25&lt;&gt;INDEX('Historical BMP Records'!E:E, MATCH($C25, 'Historical BMP Records'!$C:$C, 0)), 1, 0), IF(E25&lt;&gt;INDEX('Planned and Progress BMPs'!E:E, MATCH($C25, 'Planned and Progress BMPs'!$C:$C, 0)), 1, 0)), "")</f>
        <v/>
      </c>
      <c r="BW25" s="87" t="str">
        <f>IFERROR(IF($F25="Historical", IF(F25&lt;&gt;INDEX('Historical BMP Records'!F:F, MATCH($C25, 'Historical BMP Records'!$C:$C, 0)), 1, 0), IF(F25&lt;&gt;INDEX('Planned and Progress BMPs'!F:F, MATCH($C25, 'Planned and Progress BMPs'!$C:$C, 0)), 1, 0)), "")</f>
        <v/>
      </c>
      <c r="BX25" s="87" t="str">
        <f>IFERROR(IF($F25="Historical", IF(G25&lt;&gt;INDEX('Historical BMP Records'!G:G, MATCH($C25, 'Historical BMP Records'!$C:$C, 0)), 1, 0), IF(G25&lt;&gt;INDEX('Planned and Progress BMPs'!G:G, MATCH($C25, 'Planned and Progress BMPs'!$C:$C, 0)), 1, 0)), "")</f>
        <v/>
      </c>
      <c r="BY25" s="87" t="str">
        <f>IFERROR(IF($F25="Historical", IF(H25&lt;&gt;INDEX('Historical BMP Records'!H:H, MATCH($C25, 'Historical BMP Records'!$C:$C, 0)), 1, 0), IF(H25&lt;&gt;INDEX('Planned and Progress BMPs'!H:H, MATCH($C25, 'Planned and Progress BMPs'!$C:$C, 0)), 1, 0)), "")</f>
        <v/>
      </c>
      <c r="BZ25" s="87" t="str">
        <f>IFERROR(IF($F25="Historical", IF(I25&lt;&gt;INDEX('Historical BMP Records'!I:I, MATCH($C25, 'Historical BMP Records'!$C:$C, 0)), 1, 0), IF(I25&lt;&gt;INDEX('Planned and Progress BMPs'!I:I, MATCH($C25, 'Planned and Progress BMPs'!$C:$C, 0)), 1, 0)), "")</f>
        <v/>
      </c>
      <c r="CA25" s="87" t="str">
        <f>IFERROR(IF($F25="Historical", IF(J25&lt;&gt;INDEX('Historical BMP Records'!J:J, MATCH($C25, 'Historical BMP Records'!$C:$C, 0)), 1, 0), IF(J25&lt;&gt;INDEX('Planned and Progress BMPs'!J:J, MATCH($C25, 'Planned and Progress BMPs'!$C:$C, 0)), 1, 0)), "")</f>
        <v/>
      </c>
      <c r="CB25" s="87" t="str">
        <f>IFERROR(IF($F25="Historical", IF(K25&lt;&gt;INDEX('Historical BMP Records'!K:K, MATCH($C25, 'Historical BMP Records'!$C:$C, 0)), 1, 0), IF(K25&lt;&gt;INDEX('Planned and Progress BMPs'!K:K, MATCH($C25, 'Planned and Progress BMPs'!$C:$C, 0)), 1, 0)), "")</f>
        <v/>
      </c>
      <c r="CC25" s="87" t="str">
        <f>IFERROR(IF($F25="Historical", IF(L25&lt;&gt;INDEX('Historical BMP Records'!L:L, MATCH($C25, 'Historical BMP Records'!$C:$C, 0)), 1, 0), IF(L25&lt;&gt;INDEX('Planned and Progress BMPs'!L:L, MATCH($C25, 'Planned and Progress BMPs'!$C:$C, 0)), 1, 0)), "")</f>
        <v/>
      </c>
      <c r="CD25" s="87" t="str">
        <f>IFERROR(IF($F25="Historical", IF(M25&lt;&gt;INDEX('Historical BMP Records'!M:M, MATCH($C25, 'Historical BMP Records'!$C:$C, 0)), 1, 0), IF(M25&lt;&gt;INDEX('Planned and Progress BMPs'!M:M, MATCH($C25, 'Planned and Progress BMPs'!$C:$C, 0)), 1, 0)), "")</f>
        <v/>
      </c>
      <c r="CE25" s="87" t="str">
        <f>IFERROR(IF($F25="Historical", IF(N25&lt;&gt;INDEX('Historical BMP Records'!N:N, MATCH($C25, 'Historical BMP Records'!$C:$C, 0)), 1, 0), IF(N25&lt;&gt;INDEX('Planned and Progress BMPs'!N:N, MATCH($C25, 'Planned and Progress BMPs'!$C:$C, 0)), 1, 0)), "")</f>
        <v/>
      </c>
      <c r="CF25" s="87" t="str">
        <f>IFERROR(IF($F25="Historical", IF(O25&lt;&gt;INDEX('Historical BMP Records'!O:O, MATCH($C25, 'Historical BMP Records'!$C:$C, 0)), 1, 0), IF(O25&lt;&gt;INDEX('Planned and Progress BMPs'!O:O, MATCH($C25, 'Planned and Progress BMPs'!$C:$C, 0)), 1, 0)), "")</f>
        <v/>
      </c>
      <c r="CG25" s="87" t="str">
        <f>IFERROR(IF($F25="Historical", IF(P25&lt;&gt;INDEX('Historical BMP Records'!P:P, MATCH($C25, 'Historical BMP Records'!$C:$C, 0)), 1, 0), IF(P25&lt;&gt;INDEX('Planned and Progress BMPs'!P:P, MATCH($C25, 'Planned and Progress BMPs'!$C:$C, 0)), 1, 0)), "")</f>
        <v/>
      </c>
      <c r="CH25" s="87" t="str">
        <f>IFERROR(IF($F25="Historical", IF(Q25&lt;&gt;INDEX('Historical BMP Records'!Q:Q, MATCH($C25, 'Historical BMP Records'!$C:$C, 0)), 1, 0), IF(Q25&lt;&gt;INDEX('Planned and Progress BMPs'!Q:Q, MATCH($C25, 'Planned and Progress BMPs'!$C:$C, 0)), 1, 0)), "")</f>
        <v/>
      </c>
      <c r="CI25" s="87" t="str">
        <f>IFERROR(IF($F25="Historical", IF(R25&lt;&gt;INDEX('Historical BMP Records'!R:R, MATCH($C25, 'Historical BMP Records'!$C:$C, 0)), 1, 0), IF(R25&lt;&gt;INDEX('Planned and Progress BMPs'!R:R, MATCH($C25, 'Planned and Progress BMPs'!$C:$C, 0)), 1, 0)), "")</f>
        <v/>
      </c>
      <c r="CJ25" s="87" t="str">
        <f>IFERROR(IF($F25="Historical", IF(S25&lt;&gt;INDEX('Historical BMP Records'!S:S, MATCH($C25, 'Historical BMP Records'!$C:$C, 0)), 1, 0), IF(S25&lt;&gt;INDEX('Planned and Progress BMPs'!S:S, MATCH($C25, 'Planned and Progress BMPs'!$C:$C, 0)), 1, 0)), "")</f>
        <v/>
      </c>
      <c r="CK25" s="87" t="str">
        <f>IFERROR(IF($F25="Historical", IF(T25&lt;&gt;INDEX('Historical BMP Records'!T:T, MATCH($C25, 'Historical BMP Records'!$C:$C, 0)), 1, 0), IF(T25&lt;&gt;INDEX('Planned and Progress BMPs'!T:T, MATCH($C25, 'Planned and Progress BMPs'!$C:$C, 0)), 1, 0)), "")</f>
        <v/>
      </c>
      <c r="CL25" s="87" t="str">
        <f>IFERROR(IF($F25="Historical", IF(U25&lt;&gt;INDEX('Historical BMP Records'!U:U, MATCH($C25, 'Historical BMP Records'!$C:$C, 0)), 1, 0), IF(U25&lt;&gt;INDEX('Planned and Progress BMPs'!U:U, MATCH($C25, 'Planned and Progress BMPs'!$C:$C, 0)), 1, 0)), "")</f>
        <v/>
      </c>
      <c r="CM25" s="87" t="str">
        <f>IFERROR(IF($F25="Historical", IF(V25&lt;&gt;INDEX('Historical BMP Records'!V:V, MATCH($C25, 'Historical BMP Records'!$C:$C, 0)), 1, 0), IF(V25&lt;&gt;INDEX('Planned and Progress BMPs'!V:V, MATCH($C25, 'Planned and Progress BMPs'!$C:$C, 0)), 1, 0)), "")</f>
        <v/>
      </c>
      <c r="CN25" s="87" t="str">
        <f>IFERROR(IF($F25="Historical", IF(W25&lt;&gt;INDEX('Historical BMP Records'!W:W, MATCH($C25, 'Historical BMP Records'!$C:$C, 0)), 1, 0), IF(W25&lt;&gt;INDEX('Planned and Progress BMPs'!W:W, MATCH($C25, 'Planned and Progress BMPs'!$C:$C, 0)), 1, 0)), "")</f>
        <v/>
      </c>
      <c r="CO25" s="87" t="str">
        <f>IFERROR(IF($F25="Historical", IF(X25&lt;&gt;INDEX('Historical BMP Records'!X:X, MATCH($C25, 'Historical BMP Records'!$C:$C, 0)), 1, 0), IF(X25&lt;&gt;INDEX('Planned and Progress BMPs'!X:X, MATCH($C25, 'Planned and Progress BMPs'!$C:$C, 0)), 1, 0)), "")</f>
        <v/>
      </c>
      <c r="CP25" s="87" t="str">
        <f>IFERROR(IF($F25="Historical", IF(Y25&lt;&gt;INDEX('Historical BMP Records'!Y:Y, MATCH($C25, 'Historical BMP Records'!$C:$C, 0)), 1, 0), IF(Y25&lt;&gt;INDEX('Planned and Progress BMPs'!Y:Y, MATCH($C25, 'Planned and Progress BMPs'!$C:$C, 0)), 1, 0)), "")</f>
        <v/>
      </c>
      <c r="CQ25" s="87" t="str">
        <f>IFERROR(IF($F25="Historical", IF(Z25&lt;&gt;INDEX('Historical BMP Records'!Z:Z, MATCH($C25, 'Historical BMP Records'!$C:$C, 0)), 1, 0), IF(Z25&lt;&gt;INDEX('Planned and Progress BMPs'!Z:Z, MATCH($C25, 'Planned and Progress BMPs'!$C:$C, 0)), 1, 0)), "")</f>
        <v/>
      </c>
      <c r="CR25" s="87" t="str">
        <f>IFERROR(IF($F25="Historical", IF(AA25&lt;&gt;INDEX('Historical BMP Records'!AA:AA, MATCH($C25, 'Historical BMP Records'!$C:$C, 0)), 1, 0), IF(AA25&lt;&gt;INDEX('Planned and Progress BMPs'!AA:AA, MATCH($C25, 'Planned and Progress BMPs'!$C:$C, 0)), 1, 0)), "")</f>
        <v/>
      </c>
      <c r="CS25" s="87" t="str">
        <f>IFERROR(IF($F25="Historical", IF(AB25&lt;&gt;INDEX('Historical BMP Records'!AB:AB, MATCH($C25, 'Historical BMP Records'!$C:$C, 0)), 1, 0), IF(AB25&lt;&gt;INDEX('Planned and Progress BMPs'!AB:AB, MATCH($C25, 'Planned and Progress BMPs'!$C:$C, 0)), 1, 0)), "")</f>
        <v/>
      </c>
      <c r="CT25" s="87" t="str">
        <f>IFERROR(IF($F25="Historical", IF(AC25&lt;&gt;INDEX('Historical BMP Records'!AC:AC, MATCH($C25, 'Historical BMP Records'!$C:$C, 0)), 1, 0), IF(AC25&lt;&gt;INDEX('Planned and Progress BMPs'!AC:AC, MATCH($C25, 'Planned and Progress BMPs'!$C:$C, 0)), 1, 0)), "")</f>
        <v/>
      </c>
      <c r="CU25" s="87" t="str">
        <f>IFERROR(IF($F25="Historical", IF(AD25&lt;&gt;INDEX('Historical BMP Records'!AD:AD, MATCH($C25, 'Historical BMP Records'!$C:$C, 0)), 1, 0), IF(AD25&lt;&gt;INDEX('Planned and Progress BMPs'!AD:AD, MATCH($C25, 'Planned and Progress BMPs'!$C:$C, 0)), 1, 0)), "")</f>
        <v/>
      </c>
      <c r="CV25" s="87" t="str">
        <f>IFERROR(IF($F25="Historical", IF(AE25&lt;&gt;INDEX('Historical BMP Records'!AE:AE, MATCH($C25, 'Historical BMP Records'!$C:$C, 0)), 1, 0), IF(AE25&lt;&gt;INDEX('Planned and Progress BMPs'!AE:AE, MATCH($C25, 'Planned and Progress BMPs'!$C:$C, 0)), 1, 0)), "")</f>
        <v/>
      </c>
      <c r="CW25" s="87" t="str">
        <f>IFERROR(IF($F25="Historical", IF(AF25&lt;&gt;INDEX('Historical BMP Records'!AF:AF, MATCH($C25, 'Historical BMP Records'!$C:$C, 0)), 1, 0), IF(AF25&lt;&gt;INDEX('Planned and Progress BMPs'!AF:AF, MATCH($C25, 'Planned and Progress BMPs'!$C:$C, 0)), 1, 0)), "")</f>
        <v/>
      </c>
      <c r="CX25" s="87" t="str">
        <f>IFERROR(IF($F25="Historical", IF(AG25&lt;&gt;INDEX('Historical BMP Records'!AG:AG, MATCH($C25, 'Historical BMP Records'!$C:$C, 0)), 1, 0), IF(AG25&lt;&gt;INDEX('Planned and Progress BMPs'!AG:AG, MATCH($C25, 'Planned and Progress BMPs'!$C:$C, 0)), 1, 0)), "")</f>
        <v/>
      </c>
      <c r="CY25" s="87" t="str">
        <f>IFERROR(IF($F25="Historical", IF(AH25&lt;&gt;INDEX('Historical BMP Records'!AH:AH, MATCH($C25, 'Historical BMP Records'!$C:$C, 0)), 1, 0), IF(AH25&lt;&gt;INDEX('Planned and Progress BMPs'!AH:AH, MATCH($C25, 'Planned and Progress BMPs'!$C:$C, 0)), 1, 0)), "")</f>
        <v/>
      </c>
      <c r="CZ25" s="87" t="str">
        <f>IFERROR(IF($F25="Historical", IF(AI25&lt;&gt;INDEX('Historical BMP Records'!AI:AI, MATCH($C25, 'Historical BMP Records'!$C:$C, 0)), 1, 0), IF(AI25&lt;&gt;INDEX('Planned and Progress BMPs'!AI:AI, MATCH($C25, 'Planned and Progress BMPs'!$C:$C, 0)), 1, 0)), "")</f>
        <v/>
      </c>
      <c r="DA25" s="87" t="str">
        <f>IFERROR(IF($F25="Historical", IF(AJ25&lt;&gt;INDEX('Historical BMP Records'!AJ:AJ, MATCH($C25, 'Historical BMP Records'!$C:$C, 0)), 1, 0), IF(AJ25&lt;&gt;INDEX('Planned and Progress BMPs'!AJ:AJ, MATCH($C25, 'Planned and Progress BMPs'!$C:$C, 0)), 1, 0)), "")</f>
        <v/>
      </c>
      <c r="DB25" s="87" t="str">
        <f>IFERROR(IF($F25="Historical", IF(AK25&lt;&gt;INDEX('Historical BMP Records'!AK:AK, MATCH($C25, 'Historical BMP Records'!$C:$C, 0)), 1, 0), IF(AK25&lt;&gt;INDEX('Planned and Progress BMPs'!AK:AK, MATCH($C25, 'Planned and Progress BMPs'!$C:$C, 0)), 1, 0)), "")</f>
        <v/>
      </c>
      <c r="DC25" s="87" t="str">
        <f>IFERROR(IF($F25="Historical", IF(AL25&lt;&gt;INDEX('Historical BMP Records'!AL:AL, MATCH($C25, 'Historical BMP Records'!$C:$C, 0)), 1, 0), IF(AL25&lt;&gt;INDEX('Planned and Progress BMPs'!AL:AL, MATCH($C25, 'Planned and Progress BMPs'!$C:$C, 0)), 1, 0)), "")</f>
        <v/>
      </c>
      <c r="DD25" s="87" t="str">
        <f>IFERROR(IF($F25="Historical", IF(AM25&lt;&gt;INDEX('Historical BMP Records'!AM:AM, MATCH($C25, 'Historical BMP Records'!$C:$C, 0)), 1, 0), IF(AM25&lt;&gt;INDEX('Planned and Progress BMPs'!AM:AM, MATCH($C25, 'Planned and Progress BMPs'!$C:$C, 0)), 1, 0)), "")</f>
        <v/>
      </c>
      <c r="DE25" s="87" t="str">
        <f>IFERROR(IF($F25="Historical", IF(AN25&lt;&gt;INDEX('Historical BMP Records'!AN:AN, MATCH($C25, 'Historical BMP Records'!$C:$C, 0)), 1, 0), IF(AN25&lt;&gt;INDEX('Planned and Progress BMPs'!AN:AN, MATCH($C25, 'Planned and Progress BMPs'!$C:$C, 0)), 1, 0)), "")</f>
        <v/>
      </c>
      <c r="DF25" s="87" t="str">
        <f>IFERROR(IF($F25="Historical", IF(AO25&lt;&gt;INDEX('Historical BMP Records'!AO:AO, MATCH($C25, 'Historical BMP Records'!$C:$C, 0)), 1, 0), IF(AO25&lt;&gt;INDEX('Planned and Progress BMPs'!AO:AO, MATCH($C25, 'Planned and Progress BMPs'!$C:$C, 0)), 1, 0)), "")</f>
        <v/>
      </c>
      <c r="DG25" s="87" t="str">
        <f>IFERROR(IF($F25="Historical", IF(AP25&lt;&gt;INDEX('Historical BMP Records'!AP:AP, MATCH($C25, 'Historical BMP Records'!$C:$C, 0)), 1, 0), IF(AP25&lt;&gt;INDEX('Planned and Progress BMPs'!AP:AP, MATCH($C25, 'Planned and Progress BMPs'!$C:$C, 0)), 1, 0)), "")</f>
        <v/>
      </c>
      <c r="DH25" s="87" t="str">
        <f>IFERROR(IF($F25="Historical", IF(AQ25&lt;&gt;INDEX('Historical BMP Records'!AQ:AQ, MATCH($C25, 'Historical BMP Records'!$C:$C, 0)), 1, 0), IF(AQ25&lt;&gt;INDEX('Planned and Progress BMPs'!AQ:AQ, MATCH($C25, 'Planned and Progress BMPs'!$C:$C, 0)), 1, 0)), "")</f>
        <v/>
      </c>
      <c r="DI25" s="87" t="str">
        <f>IFERROR(IF($F25="Historical", IF(AR25&lt;&gt;INDEX('Historical BMP Records'!AR:AR, MATCH($C25, 'Historical BMP Records'!$C:$C, 0)), 1, 0), IF(AR25&lt;&gt;INDEX('Planned and Progress BMPs'!AR:AR, MATCH($C25, 'Planned and Progress BMPs'!$C:$C, 0)), 1, 0)), "")</f>
        <v/>
      </c>
      <c r="DJ25" s="87" t="str">
        <f>IFERROR(IF($F25="Historical", IF(AS25&lt;&gt;INDEX('Historical BMP Records'!AS:AS, MATCH($C25, 'Historical BMP Records'!$C:$C, 0)), 1, 0), IF(AS25&lt;&gt;INDEX('Planned and Progress BMPs'!AS:AS, MATCH($C25, 'Planned and Progress BMPs'!$C:$C, 0)), 1, 0)), "")</f>
        <v/>
      </c>
      <c r="DK25" s="87" t="str">
        <f>IFERROR(IF($F25="Historical", IF(AT25&lt;&gt;INDEX('Historical BMP Records'!AT:AT, MATCH($C25, 'Historical BMP Records'!$C:$C, 0)), 1, 0), IF(AT25&lt;&gt;INDEX('Planned and Progress BMPs'!AT:AT, MATCH($C25, 'Planned and Progress BMPs'!$C:$C, 0)), 1, 0)), "")</f>
        <v/>
      </c>
      <c r="DL25" s="87" t="str">
        <f>IFERROR(IF($F25="Historical", IF(AU25&lt;&gt;INDEX('Historical BMP Records'!AU:AU, MATCH($C25, 'Historical BMP Records'!$C:$C, 0)), 1, 0), IF(AU25&lt;&gt;INDEX('Planned and Progress BMPs'!AU:AU, MATCH($C25, 'Planned and Progress BMPs'!$C:$C, 0)), 1, 0)), "")</f>
        <v/>
      </c>
      <c r="DM25" s="87" t="str">
        <f>IFERROR(IF($F25="Historical", IF(AV25&lt;&gt;INDEX('Historical BMP Records'!AV:AV, MATCH($C25, 'Historical BMP Records'!$C:$C, 0)), 1, 0), IF(AV25&lt;&gt;INDEX('Planned and Progress BMPs'!AV:AV, MATCH($C25, 'Planned and Progress BMPs'!$C:$C, 0)), 1, 0)), "")</f>
        <v/>
      </c>
      <c r="DN25" s="87" t="str">
        <f>IFERROR(IF($F25="Historical", IF(AW25&lt;&gt;INDEX('Historical BMP Records'!AW:AW, MATCH($C25, 'Historical BMP Records'!$C:$C, 0)), 1, 0), IF(AW25&lt;&gt;INDEX('Planned and Progress BMPs'!AW:AW, MATCH($C25, 'Planned and Progress BMPs'!$C:$C, 0)), 1, 0)), "")</f>
        <v/>
      </c>
      <c r="DO25" s="87" t="str">
        <f>IFERROR(IF($F25="Historical", IF(AX25&lt;&gt;INDEX('Historical BMP Records'!AX:AX, MATCH($C25, 'Historical BMP Records'!$C:$C, 0)), 1, 0), IF(AX25&lt;&gt;INDEX('Planned and Progress BMPs'!AX:AX, MATCH($C25, 'Planned and Progress BMPs'!$C:$C, 0)), 1, 0)), "")</f>
        <v/>
      </c>
      <c r="DP25" s="87" t="str">
        <f>IFERROR(IF($F25="Historical", IF(AY25&lt;&gt;INDEX('Historical BMP Records'!AY:AY, MATCH($C25, 'Historical BMP Records'!$C:$C, 0)), 1, 0), IF(AY25&lt;&gt;INDEX('Planned and Progress BMPs'!AY:AY, MATCH($C25, 'Planned and Progress BMPs'!$C:$C, 0)), 1, 0)), "")</f>
        <v/>
      </c>
      <c r="DQ25" s="87" t="str">
        <f>IFERROR(IF($F25="Historical", IF(AZ25&lt;&gt;INDEX('Historical BMP Records'!AZ:AZ, MATCH($C25, 'Historical BMP Records'!$C:$C, 0)), 1, 0), IF(AZ25&lt;&gt;INDEX('Planned and Progress BMPs'!AZ:AZ, MATCH($C25, 'Planned and Progress BMPs'!$C:$C, 0)), 1, 0)), "")</f>
        <v/>
      </c>
      <c r="DR25" s="87" t="str">
        <f>IFERROR(IF($F25="Historical", IF(BA25&lt;&gt;INDEX('Historical BMP Records'!BA:BA, MATCH($C25, 'Historical BMP Records'!$C:$C, 0)), 1, 0), IF(BA25&lt;&gt;INDEX('Planned and Progress BMPs'!BA:BA, MATCH($C25, 'Planned and Progress BMPs'!$C:$C, 0)), 1, 0)), "")</f>
        <v/>
      </c>
      <c r="DS25" s="87" t="str">
        <f>IFERROR(IF($F25="Historical", IF(BB25&lt;&gt;INDEX('Historical BMP Records'!BB:BB, MATCH($C25, 'Historical BMP Records'!$C:$C, 0)), 1, 0), IF(BB25&lt;&gt;INDEX('Planned and Progress BMPs'!BB:BB, MATCH($C25, 'Planned and Progress BMPs'!$C:$C, 0)), 1, 0)), "")</f>
        <v/>
      </c>
      <c r="DT25" s="87" t="str">
        <f>IFERROR(IF($F25="Historical", IF(BC25&lt;&gt;INDEX('Historical BMP Records'!BC:BC, MATCH($C25, 'Historical BMP Records'!$C:$C, 0)), 1, 0), IF(BC25&lt;&gt;INDEX('Planned and Progress BMPs'!BC:BC, MATCH($C25, 'Planned and Progress BMPs'!$C:$C, 0)), 1, 0)), "")</f>
        <v/>
      </c>
      <c r="DU25" s="87" t="str">
        <f>IFERROR(IF($F25="Historical", IF(BD25&lt;&gt;INDEX('Historical BMP Records'!BD:BD, MATCH($C25, 'Historical BMP Records'!$C:$C, 0)), 1, 0), IF(BD25&lt;&gt;INDEX('Planned and Progress BMPs'!BD:BD, MATCH($C25, 'Planned and Progress BMPs'!$C:$C, 0)), 1, 0)), "")</f>
        <v/>
      </c>
      <c r="DV25" s="87" t="str">
        <f>IFERROR(IF($F25="Historical", IF(BE25&lt;&gt;INDEX('Historical BMP Records'!BE:BE, MATCH($C25, 'Historical BMP Records'!$C:$C, 0)), 1, 0), IF(BE25&lt;&gt;INDEX('Planned and Progress BMPs'!BE:BE, MATCH($C25, 'Planned and Progress BMPs'!$C:$C, 0)), 1, 0)), "")</f>
        <v/>
      </c>
      <c r="DW25" s="87" t="str">
        <f>IFERROR(IF($F25="Historical", IF(BF25&lt;&gt;INDEX('Historical BMP Records'!BF:BF, MATCH($C25, 'Historical BMP Records'!$C:$C, 0)), 1, 0), IF(BF25&lt;&gt;INDEX('Planned and Progress BMPs'!BF:BF, MATCH($C25, 'Planned and Progress BMPs'!$C:$C, 0)), 1, 0)), "")</f>
        <v/>
      </c>
      <c r="DX25" s="87" t="str">
        <f>IFERROR(IF($F25="Historical", IF(BG25&lt;&gt;INDEX('Historical BMP Records'!BG:BG, MATCH($C25, 'Historical BMP Records'!$C:$C, 0)), 1, 0), IF(BG25&lt;&gt;INDEX('Planned and Progress BMPs'!BG:BG, MATCH($C25, 'Planned and Progress BMPs'!$C:$C, 0)), 1, 0)), "")</f>
        <v/>
      </c>
      <c r="DY25" s="87" t="str">
        <f>IFERROR(IF($F25="Historical", IF(BH25&lt;&gt;INDEX('Historical BMP Records'!BH:BH, MATCH($C25, 'Historical BMP Records'!$C:$C, 0)), 1, 0), IF(BH25&lt;&gt;INDEX('Planned and Progress BMPs'!BH:BH, MATCH($C25, 'Planned and Progress BMPs'!$C:$C, 0)), 1, 0)), "")</f>
        <v/>
      </c>
      <c r="DZ25" s="87" t="str">
        <f>IFERROR(IF($F25="Historical", IF(BI25&lt;&gt;INDEX('Historical BMP Records'!BI:BI, MATCH($C25, 'Historical BMP Records'!$C:$C, 0)), 1, 0), IF(BI25&lt;&gt;INDEX('Planned and Progress BMPs'!BI:BI, MATCH($C25, 'Planned and Progress BMPs'!$C:$C, 0)), 1, 0)), "")</f>
        <v/>
      </c>
      <c r="EA25" s="87" t="str">
        <f>IFERROR(IF($F25="Historical", IF(BJ25&lt;&gt;INDEX('Historical BMP Records'!BJ:BJ, MATCH($C25, 'Historical BMP Records'!$C:$C, 0)), 1, 0), IF(BJ25&lt;&gt;INDEX('Planned and Progress BMPs'!BJ:BJ, MATCH($C25, 'Planned and Progress BMPs'!$C:$C, 0)), 1, 0)), "")</f>
        <v/>
      </c>
      <c r="EB25" s="87" t="str">
        <f>IFERROR(IF($F25="Historical", IF(BK25&lt;&gt;INDEX('Historical BMP Records'!BK:BK, MATCH($C25, 'Historical BMP Records'!$C:$C, 0)), 1, 0), IF(BK25&lt;&gt;INDEX('Planned and Progress BMPs'!BK:BK, MATCH($C25, 'Planned and Progress BMPs'!$C:$C, 0)), 1, 0)), "")</f>
        <v/>
      </c>
      <c r="EC25" s="87" t="str">
        <f>IFERROR(IF($F25="Historical", IF(BL25&lt;&gt;INDEX('Historical BMP Records'!BL:BL, MATCH($C25, 'Historical BMP Records'!$C:$C, 0)), 1, 0), IF(BL25&lt;&gt;INDEX('Planned and Progress BMPs'!BL:BL, MATCH($C25, 'Planned and Progress BMPs'!$C:$C, 0)), 1, 0)), "")</f>
        <v/>
      </c>
      <c r="ED25" s="87" t="str">
        <f>IFERROR(IF($F25="Historical", IF(BM25&lt;&gt;INDEX('Historical BMP Records'!BM:BM, MATCH($C25, 'Historical BMP Records'!$C:$C, 0)), 1, 0), IF(BM25&lt;&gt;INDEX('Planned and Progress BMPs'!BM:BM, MATCH($C25, 'Planned and Progress BMPs'!$C:$C, 0)), 1, 0)), "")</f>
        <v/>
      </c>
      <c r="EE25" s="87" t="str">
        <f>IFERROR(IF($F25="Historical", IF(BN25&lt;&gt;INDEX('Historical BMP Records'!BN:BN, MATCH($C25, 'Historical BMP Records'!$C:$C, 0)), 1, 0), IF(BN25&lt;&gt;INDEX('Planned and Progress BMPs'!BN:BN, MATCH($C25, 'Planned and Progress BMPs'!$C:$C, 0)), 1, 0)), "")</f>
        <v/>
      </c>
      <c r="EF25" s="87" t="str">
        <f>IFERROR(IF($F25="Historical", IF(BO25&lt;&gt;INDEX('Historical BMP Records'!BO:BO, MATCH($C25, 'Historical BMP Records'!$C:$C, 0)), 1, 0), IF(BO25&lt;&gt;INDEX('Planned and Progress BMPs'!BO:BO, MATCH($C25, 'Planned and Progress BMPs'!$C:$C, 0)), 1, 0)), "")</f>
        <v/>
      </c>
      <c r="EG25" s="87" t="str">
        <f>IFERROR(IF($F25="Historical", IF(BP25&lt;&gt;INDEX('Historical BMP Records'!BP:BP, MATCH($C25, 'Historical BMP Records'!$C:$C, 0)), 1, 0), IF(BP25&lt;&gt;INDEX('Planned and Progress BMPs'!BP:BP, MATCH($C25, 'Planned and Progress BMPs'!$C:$C, 0)), 1, 0)), "")</f>
        <v/>
      </c>
      <c r="EH25" s="87">
        <f>SUM(DC_SW152[[#This Row],[FY17 Status Change]:[GIS ID Change]])</f>
        <v>0</v>
      </c>
    </row>
    <row r="26" spans="1:138" x14ac:dyDescent="0.25">
      <c r="A26" s="5" t="s">
        <v>388</v>
      </c>
      <c r="B26" s="5" t="s">
        <v>389</v>
      </c>
      <c r="C26" s="15" t="s">
        <v>584</v>
      </c>
      <c r="D26" s="15" t="s">
        <v>444</v>
      </c>
      <c r="E26" s="15" t="s">
        <v>278</v>
      </c>
      <c r="F26" s="33" t="s">
        <v>49</v>
      </c>
      <c r="G26" s="42"/>
      <c r="H26" s="37"/>
      <c r="I26" s="22">
        <f>INDEX(Table3[Site ID], MATCH(DC_SW152[[#This Row],[Facility Name]], Table3[Site Name], 0))</f>
        <v>1</v>
      </c>
      <c r="J26" s="22" t="s">
        <v>372</v>
      </c>
      <c r="K26" s="22" t="str">
        <f>INDEX(Table3[Site Address], MATCH(DC_SW152[[#This Row],[Facility Name]], Table3[Site Name], 0))</f>
        <v>370 Brookley Avenue SW</v>
      </c>
      <c r="L26" s="22" t="str">
        <f>INDEX(Table3[Site X Coordinate], MATCH(DC_SW152[[#This Row],[Facility Name]], Table3[Site Name], 0))</f>
        <v>399319.85</v>
      </c>
      <c r="M26" s="22" t="str">
        <f>INDEX(Table3[Site Y Coordinate], MATCH(DC_SW152[[#This Row],[Facility Name]], Table3[Site Name], 0))</f>
        <v>131674.01</v>
      </c>
      <c r="N26" s="22" t="str">
        <f>INDEX(Table3[Owner/Manager], MATCH(DC_SW152[[#This Row],[Facility Name]], Table3[Site Name], 0))</f>
        <v>Department of Defense</v>
      </c>
      <c r="O26" s="22" t="s">
        <v>218</v>
      </c>
      <c r="P26" s="22" t="s">
        <v>115</v>
      </c>
      <c r="Q26" s="22" t="s">
        <v>219</v>
      </c>
      <c r="R26" s="22" t="s">
        <v>84</v>
      </c>
      <c r="S26" s="22">
        <v>20032</v>
      </c>
      <c r="T26" s="29">
        <v>2024048204</v>
      </c>
      <c r="U26" s="22" t="s">
        <v>220</v>
      </c>
      <c r="V26" s="77">
        <v>10</v>
      </c>
      <c r="W26" s="33">
        <v>40817</v>
      </c>
      <c r="X26" s="22" t="s">
        <v>278</v>
      </c>
      <c r="Y26" s="83" t="s">
        <v>585</v>
      </c>
      <c r="Z26" s="83" t="s">
        <v>761</v>
      </c>
      <c r="AA26" s="83" t="s">
        <v>32</v>
      </c>
      <c r="AB26" s="83" t="s">
        <v>771</v>
      </c>
      <c r="AC26" s="22" t="s">
        <v>94</v>
      </c>
      <c r="AD26" s="22" t="s">
        <v>76</v>
      </c>
      <c r="AE26" s="22">
        <v>398364.49126400001</v>
      </c>
      <c r="AF26" s="22">
        <v>129986.266747</v>
      </c>
      <c r="AG26" s="22">
        <v>38.837668999999998</v>
      </c>
      <c r="AH26" s="22">
        <v>-77.018838000000002</v>
      </c>
      <c r="AI26" s="22" t="s">
        <v>279</v>
      </c>
      <c r="AJ26" s="22" t="s">
        <v>84</v>
      </c>
      <c r="AK26" s="22">
        <v>20032</v>
      </c>
      <c r="AL26" s="17" t="s">
        <v>11</v>
      </c>
      <c r="AM26" s="22" t="s">
        <v>12</v>
      </c>
      <c r="AN26" s="22" t="s">
        <v>8</v>
      </c>
      <c r="AO26" s="64"/>
      <c r="AP26" s="64"/>
      <c r="AQ26" s="64"/>
      <c r="AR26" s="64">
        <f>IF(ISBLANK(DC_SW152[[#This Row],[Urban Acres]]), "", DC_SW152[[#This Row],[Urban Acres]]-DC_SW152[[#This Row],[Impervious Acres]]-DC_SW152[[#This Row],[Natural Acres]])</f>
        <v>0.63</v>
      </c>
      <c r="AS26" s="64">
        <v>0.6</v>
      </c>
      <c r="AT26" s="64">
        <v>1.23</v>
      </c>
      <c r="AU26" s="64" t="str">
        <f>IF(ISBLANK(DC_SW152[[#This Row],[Natural Acres]]), "", DC_SW152[[#This Row],[Natural Acres]]*43560)</f>
        <v/>
      </c>
      <c r="AV26" s="64">
        <f>IFERROR(IF(ISBLANK(DC_SW152[[#This Row],[Compacted Acres]]), "", DC_SW152[[#This Row],[Compacted Acres]]*43560),"")</f>
        <v>27442.799999999999</v>
      </c>
      <c r="AW26" s="64">
        <f>IF(ISBLANK(DC_SW152[[#This Row],[Impervious Acres]]), "", DC_SW152[[#This Row],[Impervious Acres]]*43560)</f>
        <v>26136</v>
      </c>
      <c r="AX26" s="64">
        <f>IF(ISBLANK(DC_SW152[[#This Row],[Urban Acres]]), "", DC_SW152[[#This Row],[Urban Acres]]*43560)</f>
        <v>53578.799999999996</v>
      </c>
      <c r="AY26" s="67"/>
      <c r="AZ26" s="33">
        <v>41912</v>
      </c>
      <c r="BA26" s="19">
        <v>2014</v>
      </c>
      <c r="BB26" s="19"/>
      <c r="BC26" s="19"/>
      <c r="BD26" s="19"/>
      <c r="BE26" s="19"/>
      <c r="BF26" s="19"/>
      <c r="BG26" s="19"/>
      <c r="BH26" s="18" t="s">
        <v>9</v>
      </c>
      <c r="BI26" s="18">
        <v>41275</v>
      </c>
      <c r="BJ26" s="18"/>
      <c r="BK26" s="22" t="s">
        <v>8</v>
      </c>
      <c r="BL26" s="18"/>
      <c r="BM26" s="72"/>
      <c r="BN26" s="22"/>
      <c r="BO26" s="17" t="s">
        <v>16</v>
      </c>
      <c r="BP26" s="17"/>
      <c r="BQ26" s="15"/>
      <c r="BR26" s="87" t="str">
        <f>IFERROR(IF($F26="Historical", IF(A26&lt;&gt;INDEX('Historical BMP Records'!A:A, MATCH($C26, 'Historical BMP Records'!$C:$C, 0)), 1, 0), IF(A26&lt;&gt;INDEX('Planned and Progress BMPs'!A:A, MATCH($C26, 'Planned and Progress BMPs'!$C:$C, 0)), 1, 0)), "")</f>
        <v/>
      </c>
      <c r="BS26" s="87" t="str">
        <f>IFERROR(IF($F26="Historical", IF(B26&lt;&gt;INDEX('Historical BMP Records'!B:B, MATCH($C26, 'Historical BMP Records'!$C:$C, 0)), 1, 0), IF(B26&lt;&gt;INDEX('Planned and Progress BMPs'!B:B, MATCH($C26, 'Planned and Progress BMPs'!$C:$C, 0)), 1, 0)), "")</f>
        <v/>
      </c>
      <c r="BT26" s="87" t="str">
        <f>IFERROR(IF($F26="Historical", IF(C26&lt;&gt;INDEX('Historical BMP Records'!C:C, MATCH($C26, 'Historical BMP Records'!$C:$C, 0)), 1, 0), IF(C26&lt;&gt;INDEX('Planned and Progress BMPs'!C:C, MATCH($C26, 'Planned and Progress BMPs'!$C:$C, 0)), 1, 0)), "")</f>
        <v/>
      </c>
      <c r="BU26" s="87" t="str">
        <f>IFERROR(IF($F26="Historical", IF(D26&lt;&gt;INDEX('Historical BMP Records'!D:D, MATCH($C26, 'Historical BMP Records'!$C:$C, 0)), 1, 0), IF(D26&lt;&gt;INDEX('Planned and Progress BMPs'!D:D, MATCH($C26, 'Planned and Progress BMPs'!$C:$C, 0)), 1, 0)), "")</f>
        <v/>
      </c>
      <c r="BV26" s="87" t="str">
        <f>IFERROR(IF($F26="Historical", IF(E26&lt;&gt;INDEX('Historical BMP Records'!E:E, MATCH($C26, 'Historical BMP Records'!$C:$C, 0)), 1, 0), IF(E26&lt;&gt;INDEX('Planned and Progress BMPs'!E:E, MATCH($C26, 'Planned and Progress BMPs'!$C:$C, 0)), 1, 0)), "")</f>
        <v/>
      </c>
      <c r="BW26" s="87" t="str">
        <f>IFERROR(IF($F26="Historical", IF(F26&lt;&gt;INDEX('Historical BMP Records'!F:F, MATCH($C26, 'Historical BMP Records'!$C:$C, 0)), 1, 0), IF(F26&lt;&gt;INDEX('Planned and Progress BMPs'!F:F, MATCH($C26, 'Planned and Progress BMPs'!$C:$C, 0)), 1, 0)), "")</f>
        <v/>
      </c>
      <c r="BX26" s="87" t="str">
        <f>IFERROR(IF($F26="Historical", IF(G26&lt;&gt;INDEX('Historical BMP Records'!G:G, MATCH($C26, 'Historical BMP Records'!$C:$C, 0)), 1, 0), IF(G26&lt;&gt;INDEX('Planned and Progress BMPs'!G:G, MATCH($C26, 'Planned and Progress BMPs'!$C:$C, 0)), 1, 0)), "")</f>
        <v/>
      </c>
      <c r="BY26" s="87" t="str">
        <f>IFERROR(IF($F26="Historical", IF(H26&lt;&gt;INDEX('Historical BMP Records'!H:H, MATCH($C26, 'Historical BMP Records'!$C:$C, 0)), 1, 0), IF(H26&lt;&gt;INDEX('Planned and Progress BMPs'!H:H, MATCH($C26, 'Planned and Progress BMPs'!$C:$C, 0)), 1, 0)), "")</f>
        <v/>
      </c>
      <c r="BZ26" s="87" t="str">
        <f>IFERROR(IF($F26="Historical", IF(I26&lt;&gt;INDEX('Historical BMP Records'!I:I, MATCH($C26, 'Historical BMP Records'!$C:$C, 0)), 1, 0), IF(I26&lt;&gt;INDEX('Planned and Progress BMPs'!I:I, MATCH($C26, 'Planned and Progress BMPs'!$C:$C, 0)), 1, 0)), "")</f>
        <v/>
      </c>
      <c r="CA26" s="87" t="str">
        <f>IFERROR(IF($F26="Historical", IF(J26&lt;&gt;INDEX('Historical BMP Records'!J:J, MATCH($C26, 'Historical BMP Records'!$C:$C, 0)), 1, 0), IF(J26&lt;&gt;INDEX('Planned and Progress BMPs'!J:J, MATCH($C26, 'Planned and Progress BMPs'!$C:$C, 0)), 1, 0)), "")</f>
        <v/>
      </c>
      <c r="CB26" s="87" t="str">
        <f>IFERROR(IF($F26="Historical", IF(K26&lt;&gt;INDEX('Historical BMP Records'!K:K, MATCH($C26, 'Historical BMP Records'!$C:$C, 0)), 1, 0), IF(K26&lt;&gt;INDEX('Planned and Progress BMPs'!K:K, MATCH($C26, 'Planned and Progress BMPs'!$C:$C, 0)), 1, 0)), "")</f>
        <v/>
      </c>
      <c r="CC26" s="87" t="str">
        <f>IFERROR(IF($F26="Historical", IF(L26&lt;&gt;INDEX('Historical BMP Records'!L:L, MATCH($C26, 'Historical BMP Records'!$C:$C, 0)), 1, 0), IF(L26&lt;&gt;INDEX('Planned and Progress BMPs'!L:L, MATCH($C26, 'Planned and Progress BMPs'!$C:$C, 0)), 1, 0)), "")</f>
        <v/>
      </c>
      <c r="CD26" s="87" t="str">
        <f>IFERROR(IF($F26="Historical", IF(M26&lt;&gt;INDEX('Historical BMP Records'!M:M, MATCH($C26, 'Historical BMP Records'!$C:$C, 0)), 1, 0), IF(M26&lt;&gt;INDEX('Planned and Progress BMPs'!M:M, MATCH($C26, 'Planned and Progress BMPs'!$C:$C, 0)), 1, 0)), "")</f>
        <v/>
      </c>
      <c r="CE26" s="87" t="str">
        <f>IFERROR(IF($F26="Historical", IF(N26&lt;&gt;INDEX('Historical BMP Records'!N:N, MATCH($C26, 'Historical BMP Records'!$C:$C, 0)), 1, 0), IF(N26&lt;&gt;INDEX('Planned and Progress BMPs'!N:N, MATCH($C26, 'Planned and Progress BMPs'!$C:$C, 0)), 1, 0)), "")</f>
        <v/>
      </c>
      <c r="CF26" s="87" t="str">
        <f>IFERROR(IF($F26="Historical", IF(O26&lt;&gt;INDEX('Historical BMP Records'!O:O, MATCH($C26, 'Historical BMP Records'!$C:$C, 0)), 1, 0), IF(O26&lt;&gt;INDEX('Planned and Progress BMPs'!O:O, MATCH($C26, 'Planned and Progress BMPs'!$C:$C, 0)), 1, 0)), "")</f>
        <v/>
      </c>
      <c r="CG26" s="87" t="str">
        <f>IFERROR(IF($F26="Historical", IF(P26&lt;&gt;INDEX('Historical BMP Records'!P:P, MATCH($C26, 'Historical BMP Records'!$C:$C, 0)), 1, 0), IF(P26&lt;&gt;INDEX('Planned and Progress BMPs'!P:P, MATCH($C26, 'Planned and Progress BMPs'!$C:$C, 0)), 1, 0)), "")</f>
        <v/>
      </c>
      <c r="CH26" s="87" t="str">
        <f>IFERROR(IF($F26="Historical", IF(Q26&lt;&gt;INDEX('Historical BMP Records'!Q:Q, MATCH($C26, 'Historical BMP Records'!$C:$C, 0)), 1, 0), IF(Q26&lt;&gt;INDEX('Planned and Progress BMPs'!Q:Q, MATCH($C26, 'Planned and Progress BMPs'!$C:$C, 0)), 1, 0)), "")</f>
        <v/>
      </c>
      <c r="CI26" s="87" t="str">
        <f>IFERROR(IF($F26="Historical", IF(R26&lt;&gt;INDEX('Historical BMP Records'!R:R, MATCH($C26, 'Historical BMP Records'!$C:$C, 0)), 1, 0), IF(R26&lt;&gt;INDEX('Planned and Progress BMPs'!R:R, MATCH($C26, 'Planned and Progress BMPs'!$C:$C, 0)), 1, 0)), "")</f>
        <v/>
      </c>
      <c r="CJ26" s="87" t="str">
        <f>IFERROR(IF($F26="Historical", IF(S26&lt;&gt;INDEX('Historical BMP Records'!S:S, MATCH($C26, 'Historical BMP Records'!$C:$C, 0)), 1, 0), IF(S26&lt;&gt;INDEX('Planned and Progress BMPs'!S:S, MATCH($C26, 'Planned and Progress BMPs'!$C:$C, 0)), 1, 0)), "")</f>
        <v/>
      </c>
      <c r="CK26" s="87" t="str">
        <f>IFERROR(IF($F26="Historical", IF(T26&lt;&gt;INDEX('Historical BMP Records'!T:T, MATCH($C26, 'Historical BMP Records'!$C:$C, 0)), 1, 0), IF(T26&lt;&gt;INDEX('Planned and Progress BMPs'!T:T, MATCH($C26, 'Planned and Progress BMPs'!$C:$C, 0)), 1, 0)), "")</f>
        <v/>
      </c>
      <c r="CL26" s="87" t="str">
        <f>IFERROR(IF($F26="Historical", IF(U26&lt;&gt;INDEX('Historical BMP Records'!U:U, MATCH($C26, 'Historical BMP Records'!$C:$C, 0)), 1, 0), IF(U26&lt;&gt;INDEX('Planned and Progress BMPs'!U:U, MATCH($C26, 'Planned and Progress BMPs'!$C:$C, 0)), 1, 0)), "")</f>
        <v/>
      </c>
      <c r="CM26" s="87" t="str">
        <f>IFERROR(IF($F26="Historical", IF(V26&lt;&gt;INDEX('Historical BMP Records'!V:V, MATCH($C26, 'Historical BMP Records'!$C:$C, 0)), 1, 0), IF(V26&lt;&gt;INDEX('Planned and Progress BMPs'!V:V, MATCH($C26, 'Planned and Progress BMPs'!$C:$C, 0)), 1, 0)), "")</f>
        <v/>
      </c>
      <c r="CN26" s="87" t="str">
        <f>IFERROR(IF($F26="Historical", IF(W26&lt;&gt;INDEX('Historical BMP Records'!W:W, MATCH($C26, 'Historical BMP Records'!$C:$C, 0)), 1, 0), IF(W26&lt;&gt;INDEX('Planned and Progress BMPs'!W:W, MATCH($C26, 'Planned and Progress BMPs'!$C:$C, 0)), 1, 0)), "")</f>
        <v/>
      </c>
      <c r="CO26" s="87" t="str">
        <f>IFERROR(IF($F26="Historical", IF(X26&lt;&gt;INDEX('Historical BMP Records'!X:X, MATCH($C26, 'Historical BMP Records'!$C:$C, 0)), 1, 0), IF(X26&lt;&gt;INDEX('Planned and Progress BMPs'!X:X, MATCH($C26, 'Planned and Progress BMPs'!$C:$C, 0)), 1, 0)), "")</f>
        <v/>
      </c>
      <c r="CP26" s="87" t="str">
        <f>IFERROR(IF($F26="Historical", IF(Y26&lt;&gt;INDEX('Historical BMP Records'!Y:Y, MATCH($C26, 'Historical BMP Records'!$C:$C, 0)), 1, 0), IF(Y26&lt;&gt;INDEX('Planned and Progress BMPs'!Y:Y, MATCH($C26, 'Planned and Progress BMPs'!$C:$C, 0)), 1, 0)), "")</f>
        <v/>
      </c>
      <c r="CQ26" s="87" t="str">
        <f>IFERROR(IF($F26="Historical", IF(Z26&lt;&gt;INDEX('Historical BMP Records'!Z:Z, MATCH($C26, 'Historical BMP Records'!$C:$C, 0)), 1, 0), IF(Z26&lt;&gt;INDEX('Planned and Progress BMPs'!Z:Z, MATCH($C26, 'Planned and Progress BMPs'!$C:$C, 0)), 1, 0)), "")</f>
        <v/>
      </c>
      <c r="CR26" s="87" t="str">
        <f>IFERROR(IF($F26="Historical", IF(AA26&lt;&gt;INDEX('Historical BMP Records'!AA:AA, MATCH($C26, 'Historical BMP Records'!$C:$C, 0)), 1, 0), IF(AA26&lt;&gt;INDEX('Planned and Progress BMPs'!AA:AA, MATCH($C26, 'Planned and Progress BMPs'!$C:$C, 0)), 1, 0)), "")</f>
        <v/>
      </c>
      <c r="CS26" s="87" t="str">
        <f>IFERROR(IF($F26="Historical", IF(AB26&lt;&gt;INDEX('Historical BMP Records'!AB:AB, MATCH($C26, 'Historical BMP Records'!$C:$C, 0)), 1, 0), IF(AB26&lt;&gt;INDEX('Planned and Progress BMPs'!AB:AB, MATCH($C26, 'Planned and Progress BMPs'!$C:$C, 0)), 1, 0)), "")</f>
        <v/>
      </c>
      <c r="CT26" s="87" t="str">
        <f>IFERROR(IF($F26="Historical", IF(AC26&lt;&gt;INDEX('Historical BMP Records'!AC:AC, MATCH($C26, 'Historical BMP Records'!$C:$C, 0)), 1, 0), IF(AC26&lt;&gt;INDEX('Planned and Progress BMPs'!AC:AC, MATCH($C26, 'Planned and Progress BMPs'!$C:$C, 0)), 1, 0)), "")</f>
        <v/>
      </c>
      <c r="CU26" s="87" t="str">
        <f>IFERROR(IF($F26="Historical", IF(AD26&lt;&gt;INDEX('Historical BMP Records'!AD:AD, MATCH($C26, 'Historical BMP Records'!$C:$C, 0)), 1, 0), IF(AD26&lt;&gt;INDEX('Planned and Progress BMPs'!AD:AD, MATCH($C26, 'Planned and Progress BMPs'!$C:$C, 0)), 1, 0)), "")</f>
        <v/>
      </c>
      <c r="CV26" s="87" t="str">
        <f>IFERROR(IF($F26="Historical", IF(AE26&lt;&gt;INDEX('Historical BMP Records'!AE:AE, MATCH($C26, 'Historical BMP Records'!$C:$C, 0)), 1, 0), IF(AE26&lt;&gt;INDEX('Planned and Progress BMPs'!AE:AE, MATCH($C26, 'Planned and Progress BMPs'!$C:$C, 0)), 1, 0)), "")</f>
        <v/>
      </c>
      <c r="CW26" s="87" t="str">
        <f>IFERROR(IF($F26="Historical", IF(AF26&lt;&gt;INDEX('Historical BMP Records'!AF:AF, MATCH($C26, 'Historical BMP Records'!$C:$C, 0)), 1, 0), IF(AF26&lt;&gt;INDEX('Planned and Progress BMPs'!AF:AF, MATCH($C26, 'Planned and Progress BMPs'!$C:$C, 0)), 1, 0)), "")</f>
        <v/>
      </c>
      <c r="CX26" s="87" t="str">
        <f>IFERROR(IF($F26="Historical", IF(AG26&lt;&gt;INDEX('Historical BMP Records'!AG:AG, MATCH($C26, 'Historical BMP Records'!$C:$C, 0)), 1, 0), IF(AG26&lt;&gt;INDEX('Planned and Progress BMPs'!AG:AG, MATCH($C26, 'Planned and Progress BMPs'!$C:$C, 0)), 1, 0)), "")</f>
        <v/>
      </c>
      <c r="CY26" s="87" t="str">
        <f>IFERROR(IF($F26="Historical", IF(AH26&lt;&gt;INDEX('Historical BMP Records'!AH:AH, MATCH($C26, 'Historical BMP Records'!$C:$C, 0)), 1, 0), IF(AH26&lt;&gt;INDEX('Planned and Progress BMPs'!AH:AH, MATCH($C26, 'Planned and Progress BMPs'!$C:$C, 0)), 1, 0)), "")</f>
        <v/>
      </c>
      <c r="CZ26" s="87" t="str">
        <f>IFERROR(IF($F26="Historical", IF(AI26&lt;&gt;INDEX('Historical BMP Records'!AI:AI, MATCH($C26, 'Historical BMP Records'!$C:$C, 0)), 1, 0), IF(AI26&lt;&gt;INDEX('Planned and Progress BMPs'!AI:AI, MATCH($C26, 'Planned and Progress BMPs'!$C:$C, 0)), 1, 0)), "")</f>
        <v/>
      </c>
      <c r="DA26" s="87" t="str">
        <f>IFERROR(IF($F26="Historical", IF(AJ26&lt;&gt;INDEX('Historical BMP Records'!AJ:AJ, MATCH($C26, 'Historical BMP Records'!$C:$C, 0)), 1, 0), IF(AJ26&lt;&gt;INDEX('Planned and Progress BMPs'!AJ:AJ, MATCH($C26, 'Planned and Progress BMPs'!$C:$C, 0)), 1, 0)), "")</f>
        <v/>
      </c>
      <c r="DB26" s="87" t="str">
        <f>IFERROR(IF($F26="Historical", IF(AK26&lt;&gt;INDEX('Historical BMP Records'!AK:AK, MATCH($C26, 'Historical BMP Records'!$C:$C, 0)), 1, 0), IF(AK26&lt;&gt;INDEX('Planned and Progress BMPs'!AK:AK, MATCH($C26, 'Planned and Progress BMPs'!$C:$C, 0)), 1, 0)), "")</f>
        <v/>
      </c>
      <c r="DC26" s="87" t="str">
        <f>IFERROR(IF($F26="Historical", IF(AL26&lt;&gt;INDEX('Historical BMP Records'!AL:AL, MATCH($C26, 'Historical BMP Records'!$C:$C, 0)), 1, 0), IF(AL26&lt;&gt;INDEX('Planned and Progress BMPs'!AL:AL, MATCH($C26, 'Planned and Progress BMPs'!$C:$C, 0)), 1, 0)), "")</f>
        <v/>
      </c>
      <c r="DD26" s="87" t="str">
        <f>IFERROR(IF($F26="Historical", IF(AM26&lt;&gt;INDEX('Historical BMP Records'!AM:AM, MATCH($C26, 'Historical BMP Records'!$C:$C, 0)), 1, 0), IF(AM26&lt;&gt;INDEX('Planned and Progress BMPs'!AM:AM, MATCH($C26, 'Planned and Progress BMPs'!$C:$C, 0)), 1, 0)), "")</f>
        <v/>
      </c>
      <c r="DE26" s="87" t="str">
        <f>IFERROR(IF($F26="Historical", IF(AN26&lt;&gt;INDEX('Historical BMP Records'!AN:AN, MATCH($C26, 'Historical BMP Records'!$C:$C, 0)), 1, 0), IF(AN26&lt;&gt;INDEX('Planned and Progress BMPs'!AN:AN, MATCH($C26, 'Planned and Progress BMPs'!$C:$C, 0)), 1, 0)), "")</f>
        <v/>
      </c>
      <c r="DF26" s="87" t="str">
        <f>IFERROR(IF($F26="Historical", IF(AO26&lt;&gt;INDEX('Historical BMP Records'!AO:AO, MATCH($C26, 'Historical BMP Records'!$C:$C, 0)), 1, 0), IF(AO26&lt;&gt;INDEX('Planned and Progress BMPs'!AO:AO, MATCH($C26, 'Planned and Progress BMPs'!$C:$C, 0)), 1, 0)), "")</f>
        <v/>
      </c>
      <c r="DG26" s="87" t="str">
        <f>IFERROR(IF($F26="Historical", IF(AP26&lt;&gt;INDEX('Historical BMP Records'!AP:AP, MATCH($C26, 'Historical BMP Records'!$C:$C, 0)), 1, 0), IF(AP26&lt;&gt;INDEX('Planned and Progress BMPs'!AP:AP, MATCH($C26, 'Planned and Progress BMPs'!$C:$C, 0)), 1, 0)), "")</f>
        <v/>
      </c>
      <c r="DH26" s="87" t="str">
        <f>IFERROR(IF($F26="Historical", IF(AQ26&lt;&gt;INDEX('Historical BMP Records'!AQ:AQ, MATCH($C26, 'Historical BMP Records'!$C:$C, 0)), 1, 0), IF(AQ26&lt;&gt;INDEX('Planned and Progress BMPs'!AQ:AQ, MATCH($C26, 'Planned and Progress BMPs'!$C:$C, 0)), 1, 0)), "")</f>
        <v/>
      </c>
      <c r="DI26" s="87" t="str">
        <f>IFERROR(IF($F26="Historical", IF(AR26&lt;&gt;INDEX('Historical BMP Records'!AR:AR, MATCH($C26, 'Historical BMP Records'!$C:$C, 0)), 1, 0), IF(AR26&lt;&gt;INDEX('Planned and Progress BMPs'!AR:AR, MATCH($C26, 'Planned and Progress BMPs'!$C:$C, 0)), 1, 0)), "")</f>
        <v/>
      </c>
      <c r="DJ26" s="87" t="str">
        <f>IFERROR(IF($F26="Historical", IF(AS26&lt;&gt;INDEX('Historical BMP Records'!AS:AS, MATCH($C26, 'Historical BMP Records'!$C:$C, 0)), 1, 0), IF(AS26&lt;&gt;INDEX('Planned and Progress BMPs'!AS:AS, MATCH($C26, 'Planned and Progress BMPs'!$C:$C, 0)), 1, 0)), "")</f>
        <v/>
      </c>
      <c r="DK26" s="87" t="str">
        <f>IFERROR(IF($F26="Historical", IF(AT26&lt;&gt;INDEX('Historical BMP Records'!AT:AT, MATCH($C26, 'Historical BMP Records'!$C:$C, 0)), 1, 0), IF(AT26&lt;&gt;INDEX('Planned and Progress BMPs'!AT:AT, MATCH($C26, 'Planned and Progress BMPs'!$C:$C, 0)), 1, 0)), "")</f>
        <v/>
      </c>
      <c r="DL26" s="87" t="str">
        <f>IFERROR(IF($F26="Historical", IF(AU26&lt;&gt;INDEX('Historical BMP Records'!AU:AU, MATCH($C26, 'Historical BMP Records'!$C:$C, 0)), 1, 0), IF(AU26&lt;&gt;INDEX('Planned and Progress BMPs'!AU:AU, MATCH($C26, 'Planned and Progress BMPs'!$C:$C, 0)), 1, 0)), "")</f>
        <v/>
      </c>
      <c r="DM26" s="87" t="str">
        <f>IFERROR(IF($F26="Historical", IF(AV26&lt;&gt;INDEX('Historical BMP Records'!AV:AV, MATCH($C26, 'Historical BMP Records'!$C:$C, 0)), 1, 0), IF(AV26&lt;&gt;INDEX('Planned and Progress BMPs'!AV:AV, MATCH($C26, 'Planned and Progress BMPs'!$C:$C, 0)), 1, 0)), "")</f>
        <v/>
      </c>
      <c r="DN26" s="87" t="str">
        <f>IFERROR(IF($F26="Historical", IF(AW26&lt;&gt;INDEX('Historical BMP Records'!AW:AW, MATCH($C26, 'Historical BMP Records'!$C:$C, 0)), 1, 0), IF(AW26&lt;&gt;INDEX('Planned and Progress BMPs'!AW:AW, MATCH($C26, 'Planned and Progress BMPs'!$C:$C, 0)), 1, 0)), "")</f>
        <v/>
      </c>
      <c r="DO26" s="87" t="str">
        <f>IFERROR(IF($F26="Historical", IF(AX26&lt;&gt;INDEX('Historical BMP Records'!AX:AX, MATCH($C26, 'Historical BMP Records'!$C:$C, 0)), 1, 0), IF(AX26&lt;&gt;INDEX('Planned and Progress BMPs'!AX:AX, MATCH($C26, 'Planned and Progress BMPs'!$C:$C, 0)), 1, 0)), "")</f>
        <v/>
      </c>
      <c r="DP26" s="87" t="str">
        <f>IFERROR(IF($F26="Historical", IF(AY26&lt;&gt;INDEX('Historical BMP Records'!AY:AY, MATCH($C26, 'Historical BMP Records'!$C:$C, 0)), 1, 0), IF(AY26&lt;&gt;INDEX('Planned and Progress BMPs'!AY:AY, MATCH($C26, 'Planned and Progress BMPs'!$C:$C, 0)), 1, 0)), "")</f>
        <v/>
      </c>
      <c r="DQ26" s="87" t="str">
        <f>IFERROR(IF($F26="Historical", IF(AZ26&lt;&gt;INDEX('Historical BMP Records'!AZ:AZ, MATCH($C26, 'Historical BMP Records'!$C:$C, 0)), 1, 0), IF(AZ26&lt;&gt;INDEX('Planned and Progress BMPs'!AZ:AZ, MATCH($C26, 'Planned and Progress BMPs'!$C:$C, 0)), 1, 0)), "")</f>
        <v/>
      </c>
      <c r="DR26" s="87" t="str">
        <f>IFERROR(IF($F26="Historical", IF(BA26&lt;&gt;INDEX('Historical BMP Records'!BA:BA, MATCH($C26, 'Historical BMP Records'!$C:$C, 0)), 1, 0), IF(BA26&lt;&gt;INDEX('Planned and Progress BMPs'!BA:BA, MATCH($C26, 'Planned and Progress BMPs'!$C:$C, 0)), 1, 0)), "")</f>
        <v/>
      </c>
      <c r="DS26" s="87" t="str">
        <f>IFERROR(IF($F26="Historical", IF(BB26&lt;&gt;INDEX('Historical BMP Records'!BB:BB, MATCH($C26, 'Historical BMP Records'!$C:$C, 0)), 1, 0), IF(BB26&lt;&gt;INDEX('Planned and Progress BMPs'!BB:BB, MATCH($C26, 'Planned and Progress BMPs'!$C:$C, 0)), 1, 0)), "")</f>
        <v/>
      </c>
      <c r="DT26" s="87" t="str">
        <f>IFERROR(IF($F26="Historical", IF(BC26&lt;&gt;INDEX('Historical BMP Records'!BC:BC, MATCH($C26, 'Historical BMP Records'!$C:$C, 0)), 1, 0), IF(BC26&lt;&gt;INDEX('Planned and Progress BMPs'!BC:BC, MATCH($C26, 'Planned and Progress BMPs'!$C:$C, 0)), 1, 0)), "")</f>
        <v/>
      </c>
      <c r="DU26" s="87" t="str">
        <f>IFERROR(IF($F26="Historical", IF(BD26&lt;&gt;INDEX('Historical BMP Records'!BD:BD, MATCH($C26, 'Historical BMP Records'!$C:$C, 0)), 1, 0), IF(BD26&lt;&gt;INDEX('Planned and Progress BMPs'!BD:BD, MATCH($C26, 'Planned and Progress BMPs'!$C:$C, 0)), 1, 0)), "")</f>
        <v/>
      </c>
      <c r="DV26" s="87" t="str">
        <f>IFERROR(IF($F26="Historical", IF(BE26&lt;&gt;INDEX('Historical BMP Records'!BE:BE, MATCH($C26, 'Historical BMP Records'!$C:$C, 0)), 1, 0), IF(BE26&lt;&gt;INDEX('Planned and Progress BMPs'!BE:BE, MATCH($C26, 'Planned and Progress BMPs'!$C:$C, 0)), 1, 0)), "")</f>
        <v/>
      </c>
      <c r="DW26" s="87" t="str">
        <f>IFERROR(IF($F26="Historical", IF(BF26&lt;&gt;INDEX('Historical BMP Records'!BF:BF, MATCH($C26, 'Historical BMP Records'!$C:$C, 0)), 1, 0), IF(BF26&lt;&gt;INDEX('Planned and Progress BMPs'!BF:BF, MATCH($C26, 'Planned and Progress BMPs'!$C:$C, 0)), 1, 0)), "")</f>
        <v/>
      </c>
      <c r="DX26" s="87" t="str">
        <f>IFERROR(IF($F26="Historical", IF(BG26&lt;&gt;INDEX('Historical BMP Records'!BG:BG, MATCH($C26, 'Historical BMP Records'!$C:$C, 0)), 1, 0), IF(BG26&lt;&gt;INDEX('Planned and Progress BMPs'!BG:BG, MATCH($C26, 'Planned and Progress BMPs'!$C:$C, 0)), 1, 0)), "")</f>
        <v/>
      </c>
      <c r="DY26" s="87" t="str">
        <f>IFERROR(IF($F26="Historical", IF(BH26&lt;&gt;INDEX('Historical BMP Records'!BH:BH, MATCH($C26, 'Historical BMP Records'!$C:$C, 0)), 1, 0), IF(BH26&lt;&gt;INDEX('Planned and Progress BMPs'!BH:BH, MATCH($C26, 'Planned and Progress BMPs'!$C:$C, 0)), 1, 0)), "")</f>
        <v/>
      </c>
      <c r="DZ26" s="87" t="str">
        <f>IFERROR(IF($F26="Historical", IF(BI26&lt;&gt;INDEX('Historical BMP Records'!BI:BI, MATCH($C26, 'Historical BMP Records'!$C:$C, 0)), 1, 0), IF(BI26&lt;&gt;INDEX('Planned and Progress BMPs'!BI:BI, MATCH($C26, 'Planned and Progress BMPs'!$C:$C, 0)), 1, 0)), "")</f>
        <v/>
      </c>
      <c r="EA26" s="87" t="str">
        <f>IFERROR(IF($F26="Historical", IF(BJ26&lt;&gt;INDEX('Historical BMP Records'!BJ:BJ, MATCH($C26, 'Historical BMP Records'!$C:$C, 0)), 1, 0), IF(BJ26&lt;&gt;INDEX('Planned and Progress BMPs'!BJ:BJ, MATCH($C26, 'Planned and Progress BMPs'!$C:$C, 0)), 1, 0)), "")</f>
        <v/>
      </c>
      <c r="EB26" s="87" t="str">
        <f>IFERROR(IF($F26="Historical", IF(BK26&lt;&gt;INDEX('Historical BMP Records'!BK:BK, MATCH($C26, 'Historical BMP Records'!$C:$C, 0)), 1, 0), IF(BK26&lt;&gt;INDEX('Planned and Progress BMPs'!BK:BK, MATCH($C26, 'Planned and Progress BMPs'!$C:$C, 0)), 1, 0)), "")</f>
        <v/>
      </c>
      <c r="EC26" s="87" t="str">
        <f>IFERROR(IF($F26="Historical", IF(BL26&lt;&gt;INDEX('Historical BMP Records'!BL:BL, MATCH($C26, 'Historical BMP Records'!$C:$C, 0)), 1, 0), IF(BL26&lt;&gt;INDEX('Planned and Progress BMPs'!BL:BL, MATCH($C26, 'Planned and Progress BMPs'!$C:$C, 0)), 1, 0)), "")</f>
        <v/>
      </c>
      <c r="ED26" s="87" t="str">
        <f>IFERROR(IF($F26="Historical", IF(BM26&lt;&gt;INDEX('Historical BMP Records'!BM:BM, MATCH($C26, 'Historical BMP Records'!$C:$C, 0)), 1, 0), IF(BM26&lt;&gt;INDEX('Planned and Progress BMPs'!BM:BM, MATCH($C26, 'Planned and Progress BMPs'!$C:$C, 0)), 1, 0)), "")</f>
        <v/>
      </c>
      <c r="EE26" s="87" t="str">
        <f>IFERROR(IF($F26="Historical", IF(BN26&lt;&gt;INDEX('Historical BMP Records'!BN:BN, MATCH($C26, 'Historical BMP Records'!$C:$C, 0)), 1, 0), IF(BN26&lt;&gt;INDEX('Planned and Progress BMPs'!BN:BN, MATCH($C26, 'Planned and Progress BMPs'!$C:$C, 0)), 1, 0)), "")</f>
        <v/>
      </c>
      <c r="EF26" s="87" t="str">
        <f>IFERROR(IF($F26="Historical", IF(BO26&lt;&gt;INDEX('Historical BMP Records'!BO:BO, MATCH($C26, 'Historical BMP Records'!$C:$C, 0)), 1, 0), IF(BO26&lt;&gt;INDEX('Planned and Progress BMPs'!BO:BO, MATCH($C26, 'Planned and Progress BMPs'!$C:$C, 0)), 1, 0)), "")</f>
        <v/>
      </c>
      <c r="EG26" s="87" t="str">
        <f>IFERROR(IF($F26="Historical", IF(BP26&lt;&gt;INDEX('Historical BMP Records'!BP:BP, MATCH($C26, 'Historical BMP Records'!$C:$C, 0)), 1, 0), IF(BP26&lt;&gt;INDEX('Planned and Progress BMPs'!BP:BP, MATCH($C26, 'Planned and Progress BMPs'!$C:$C, 0)), 1, 0)), "")</f>
        <v/>
      </c>
      <c r="EH26" s="87">
        <f>SUM(DC_SW152[[#This Row],[FY17 Status Change]:[GIS ID Change]])</f>
        <v>0</v>
      </c>
    </row>
    <row r="27" spans="1:138" x14ac:dyDescent="0.25">
      <c r="A27" s="5" t="s">
        <v>388</v>
      </c>
      <c r="B27" s="5" t="s">
        <v>389</v>
      </c>
      <c r="C27" s="15" t="s">
        <v>586</v>
      </c>
      <c r="D27" s="15" t="s">
        <v>445</v>
      </c>
      <c r="E27" s="15" t="s">
        <v>283</v>
      </c>
      <c r="F27" s="33" t="s">
        <v>49</v>
      </c>
      <c r="G27" s="42"/>
      <c r="H27" s="37"/>
      <c r="I27" s="22">
        <f>INDEX(Table3[Site ID], MATCH(DC_SW152[[#This Row],[Facility Name]], Table3[Site Name], 0))</f>
        <v>1</v>
      </c>
      <c r="J27" s="22" t="s">
        <v>372</v>
      </c>
      <c r="K27" s="22" t="str">
        <f>INDEX(Table3[Site Address], MATCH(DC_SW152[[#This Row],[Facility Name]], Table3[Site Name], 0))</f>
        <v>370 Brookley Avenue SW</v>
      </c>
      <c r="L27" s="22" t="str">
        <f>INDEX(Table3[Site X Coordinate], MATCH(DC_SW152[[#This Row],[Facility Name]], Table3[Site Name], 0))</f>
        <v>399319.85</v>
      </c>
      <c r="M27" s="22" t="str">
        <f>INDEX(Table3[Site Y Coordinate], MATCH(DC_SW152[[#This Row],[Facility Name]], Table3[Site Name], 0))</f>
        <v>131674.01</v>
      </c>
      <c r="N27" s="22" t="str">
        <f>INDEX(Table3[Owner/Manager], MATCH(DC_SW152[[#This Row],[Facility Name]], Table3[Site Name], 0))</f>
        <v>Department of Defense</v>
      </c>
      <c r="O27" s="22" t="s">
        <v>218</v>
      </c>
      <c r="P27" s="22" t="s">
        <v>115</v>
      </c>
      <c r="Q27" s="22" t="s">
        <v>219</v>
      </c>
      <c r="R27" s="22" t="s">
        <v>84</v>
      </c>
      <c r="S27" s="22">
        <v>20032</v>
      </c>
      <c r="T27" s="29">
        <v>2024048204</v>
      </c>
      <c r="U27" s="22" t="s">
        <v>220</v>
      </c>
      <c r="V27" s="77">
        <v>11</v>
      </c>
      <c r="W27" s="33">
        <v>41183</v>
      </c>
      <c r="X27" s="22" t="s">
        <v>283</v>
      </c>
      <c r="Y27" s="83" t="s">
        <v>587</v>
      </c>
      <c r="Z27" s="83" t="s">
        <v>772</v>
      </c>
      <c r="AA27" s="83" t="s">
        <v>772</v>
      </c>
      <c r="AB27" s="83" t="s">
        <v>773</v>
      </c>
      <c r="AC27" s="22" t="s">
        <v>93</v>
      </c>
      <c r="AD27" s="22" t="s">
        <v>78</v>
      </c>
      <c r="AE27" s="22">
        <v>399373.39865300001</v>
      </c>
      <c r="AF27" s="22">
        <v>131880.12413400001</v>
      </c>
      <c r="AG27" s="22">
        <v>38.854731000000001</v>
      </c>
      <c r="AH27" s="22">
        <v>-77.007219000000006</v>
      </c>
      <c r="AI27" s="22" t="s">
        <v>284</v>
      </c>
      <c r="AJ27" s="22" t="s">
        <v>84</v>
      </c>
      <c r="AK27" s="22">
        <v>20032</v>
      </c>
      <c r="AL27" s="17" t="s">
        <v>11</v>
      </c>
      <c r="AM27" s="22" t="s">
        <v>12</v>
      </c>
      <c r="AN27" s="22" t="s">
        <v>8</v>
      </c>
      <c r="AO27" s="64"/>
      <c r="AP27" s="64"/>
      <c r="AQ27" s="64"/>
      <c r="AR27" s="64">
        <f>IF(ISBLANK(DC_SW152[[#This Row],[Urban Acres]]), "", DC_SW152[[#This Row],[Urban Acres]]-DC_SW152[[#This Row],[Impervious Acres]]-DC_SW152[[#This Row],[Natural Acres]])</f>
        <v>2.8200000000000003</v>
      </c>
      <c r="AS27" s="64">
        <v>8</v>
      </c>
      <c r="AT27" s="64">
        <v>10.82</v>
      </c>
      <c r="AU27" s="64" t="str">
        <f>IF(ISBLANK(DC_SW152[[#This Row],[Natural Acres]]), "", DC_SW152[[#This Row],[Natural Acres]]*43560)</f>
        <v/>
      </c>
      <c r="AV27" s="64">
        <f>IFERROR(IF(ISBLANK(DC_SW152[[#This Row],[Compacted Acres]]), "", DC_SW152[[#This Row],[Compacted Acres]]*43560),"")</f>
        <v>122839.20000000001</v>
      </c>
      <c r="AW27" s="64">
        <f>IF(ISBLANK(DC_SW152[[#This Row],[Impervious Acres]]), "", DC_SW152[[#This Row],[Impervious Acres]]*43560)</f>
        <v>348480</v>
      </c>
      <c r="AX27" s="64">
        <f>IF(ISBLANK(DC_SW152[[#This Row],[Urban Acres]]), "", DC_SW152[[#This Row],[Urban Acres]]*43560)</f>
        <v>471319.2</v>
      </c>
      <c r="AY27" s="67"/>
      <c r="AZ27" s="33">
        <v>41912</v>
      </c>
      <c r="BA27" s="19">
        <v>2014</v>
      </c>
      <c r="BB27" s="19"/>
      <c r="BC27" s="19"/>
      <c r="BD27" s="19"/>
      <c r="BE27" s="19"/>
      <c r="BF27" s="19"/>
      <c r="BG27" s="19"/>
      <c r="BH27" s="18" t="s">
        <v>9</v>
      </c>
      <c r="BI27" s="18">
        <v>41275</v>
      </c>
      <c r="BJ27" s="18"/>
      <c r="BK27" s="22" t="s">
        <v>8</v>
      </c>
      <c r="BL27" s="18"/>
      <c r="BM27" s="72"/>
      <c r="BN27" s="22"/>
      <c r="BO27" s="17" t="s">
        <v>16</v>
      </c>
      <c r="BP27" s="17"/>
      <c r="BQ27" s="15"/>
      <c r="BR27" s="87" t="str">
        <f>IFERROR(IF($F27="Historical", IF(A27&lt;&gt;INDEX('Historical BMP Records'!A:A, MATCH($C27, 'Historical BMP Records'!$C:$C, 0)), 1, 0), IF(A27&lt;&gt;INDEX('Planned and Progress BMPs'!A:A, MATCH($C27, 'Planned and Progress BMPs'!$C:$C, 0)), 1, 0)), "")</f>
        <v/>
      </c>
      <c r="BS27" s="87" t="str">
        <f>IFERROR(IF($F27="Historical", IF(B27&lt;&gt;INDEX('Historical BMP Records'!B:B, MATCH($C27, 'Historical BMP Records'!$C:$C, 0)), 1, 0), IF(B27&lt;&gt;INDEX('Planned and Progress BMPs'!B:B, MATCH($C27, 'Planned and Progress BMPs'!$C:$C, 0)), 1, 0)), "")</f>
        <v/>
      </c>
      <c r="BT27" s="87" t="str">
        <f>IFERROR(IF($F27="Historical", IF(C27&lt;&gt;INDEX('Historical BMP Records'!C:C, MATCH($C27, 'Historical BMP Records'!$C:$C, 0)), 1, 0), IF(C27&lt;&gt;INDEX('Planned and Progress BMPs'!C:C, MATCH($C27, 'Planned and Progress BMPs'!$C:$C, 0)), 1, 0)), "")</f>
        <v/>
      </c>
      <c r="BU27" s="87" t="str">
        <f>IFERROR(IF($F27="Historical", IF(D27&lt;&gt;INDEX('Historical BMP Records'!D:D, MATCH($C27, 'Historical BMP Records'!$C:$C, 0)), 1, 0), IF(D27&lt;&gt;INDEX('Planned and Progress BMPs'!D:D, MATCH($C27, 'Planned and Progress BMPs'!$C:$C, 0)), 1, 0)), "")</f>
        <v/>
      </c>
      <c r="BV27" s="87" t="str">
        <f>IFERROR(IF($F27="Historical", IF(E27&lt;&gt;INDEX('Historical BMP Records'!E:E, MATCH($C27, 'Historical BMP Records'!$C:$C, 0)), 1, 0), IF(E27&lt;&gt;INDEX('Planned and Progress BMPs'!E:E, MATCH($C27, 'Planned and Progress BMPs'!$C:$C, 0)), 1, 0)), "")</f>
        <v/>
      </c>
      <c r="BW27" s="87" t="str">
        <f>IFERROR(IF($F27="Historical", IF(F27&lt;&gt;INDEX('Historical BMP Records'!F:F, MATCH($C27, 'Historical BMP Records'!$C:$C, 0)), 1, 0), IF(F27&lt;&gt;INDEX('Planned and Progress BMPs'!F:F, MATCH($C27, 'Planned and Progress BMPs'!$C:$C, 0)), 1, 0)), "")</f>
        <v/>
      </c>
      <c r="BX27" s="87" t="str">
        <f>IFERROR(IF($F27="Historical", IF(G27&lt;&gt;INDEX('Historical BMP Records'!G:G, MATCH($C27, 'Historical BMP Records'!$C:$C, 0)), 1, 0), IF(G27&lt;&gt;INDEX('Planned and Progress BMPs'!G:G, MATCH($C27, 'Planned and Progress BMPs'!$C:$C, 0)), 1, 0)), "")</f>
        <v/>
      </c>
      <c r="BY27" s="87" t="str">
        <f>IFERROR(IF($F27="Historical", IF(H27&lt;&gt;INDEX('Historical BMP Records'!H:H, MATCH($C27, 'Historical BMP Records'!$C:$C, 0)), 1, 0), IF(H27&lt;&gt;INDEX('Planned and Progress BMPs'!H:H, MATCH($C27, 'Planned and Progress BMPs'!$C:$C, 0)), 1, 0)), "")</f>
        <v/>
      </c>
      <c r="BZ27" s="87" t="str">
        <f>IFERROR(IF($F27="Historical", IF(I27&lt;&gt;INDEX('Historical BMP Records'!I:I, MATCH($C27, 'Historical BMP Records'!$C:$C, 0)), 1, 0), IF(I27&lt;&gt;INDEX('Planned and Progress BMPs'!I:I, MATCH($C27, 'Planned and Progress BMPs'!$C:$C, 0)), 1, 0)), "")</f>
        <v/>
      </c>
      <c r="CA27" s="87" t="str">
        <f>IFERROR(IF($F27="Historical", IF(J27&lt;&gt;INDEX('Historical BMP Records'!J:J, MATCH($C27, 'Historical BMP Records'!$C:$C, 0)), 1, 0), IF(J27&lt;&gt;INDEX('Planned and Progress BMPs'!J:J, MATCH($C27, 'Planned and Progress BMPs'!$C:$C, 0)), 1, 0)), "")</f>
        <v/>
      </c>
      <c r="CB27" s="87" t="str">
        <f>IFERROR(IF($F27="Historical", IF(K27&lt;&gt;INDEX('Historical BMP Records'!K:K, MATCH($C27, 'Historical BMP Records'!$C:$C, 0)), 1, 0), IF(K27&lt;&gt;INDEX('Planned and Progress BMPs'!K:K, MATCH($C27, 'Planned and Progress BMPs'!$C:$C, 0)), 1, 0)), "")</f>
        <v/>
      </c>
      <c r="CC27" s="87" t="str">
        <f>IFERROR(IF($F27="Historical", IF(L27&lt;&gt;INDEX('Historical BMP Records'!L:L, MATCH($C27, 'Historical BMP Records'!$C:$C, 0)), 1, 0), IF(L27&lt;&gt;INDEX('Planned and Progress BMPs'!L:L, MATCH($C27, 'Planned and Progress BMPs'!$C:$C, 0)), 1, 0)), "")</f>
        <v/>
      </c>
      <c r="CD27" s="87" t="str">
        <f>IFERROR(IF($F27="Historical", IF(M27&lt;&gt;INDEX('Historical BMP Records'!M:M, MATCH($C27, 'Historical BMP Records'!$C:$C, 0)), 1, 0), IF(M27&lt;&gt;INDEX('Planned and Progress BMPs'!M:M, MATCH($C27, 'Planned and Progress BMPs'!$C:$C, 0)), 1, 0)), "")</f>
        <v/>
      </c>
      <c r="CE27" s="87" t="str">
        <f>IFERROR(IF($F27="Historical", IF(N27&lt;&gt;INDEX('Historical BMP Records'!N:N, MATCH($C27, 'Historical BMP Records'!$C:$C, 0)), 1, 0), IF(N27&lt;&gt;INDEX('Planned and Progress BMPs'!N:N, MATCH($C27, 'Planned and Progress BMPs'!$C:$C, 0)), 1, 0)), "")</f>
        <v/>
      </c>
      <c r="CF27" s="87" t="str">
        <f>IFERROR(IF($F27="Historical", IF(O27&lt;&gt;INDEX('Historical BMP Records'!O:O, MATCH($C27, 'Historical BMP Records'!$C:$C, 0)), 1, 0), IF(O27&lt;&gt;INDEX('Planned and Progress BMPs'!O:O, MATCH($C27, 'Planned and Progress BMPs'!$C:$C, 0)), 1, 0)), "")</f>
        <v/>
      </c>
      <c r="CG27" s="87" t="str">
        <f>IFERROR(IF($F27="Historical", IF(P27&lt;&gt;INDEX('Historical BMP Records'!P:P, MATCH($C27, 'Historical BMP Records'!$C:$C, 0)), 1, 0), IF(P27&lt;&gt;INDEX('Planned and Progress BMPs'!P:P, MATCH($C27, 'Planned and Progress BMPs'!$C:$C, 0)), 1, 0)), "")</f>
        <v/>
      </c>
      <c r="CH27" s="87" t="str">
        <f>IFERROR(IF($F27="Historical", IF(Q27&lt;&gt;INDEX('Historical BMP Records'!Q:Q, MATCH($C27, 'Historical BMP Records'!$C:$C, 0)), 1, 0), IF(Q27&lt;&gt;INDEX('Planned and Progress BMPs'!Q:Q, MATCH($C27, 'Planned and Progress BMPs'!$C:$C, 0)), 1, 0)), "")</f>
        <v/>
      </c>
      <c r="CI27" s="87" t="str">
        <f>IFERROR(IF($F27="Historical", IF(R27&lt;&gt;INDEX('Historical BMP Records'!R:R, MATCH($C27, 'Historical BMP Records'!$C:$C, 0)), 1, 0), IF(R27&lt;&gt;INDEX('Planned and Progress BMPs'!R:R, MATCH($C27, 'Planned and Progress BMPs'!$C:$C, 0)), 1, 0)), "")</f>
        <v/>
      </c>
      <c r="CJ27" s="87" t="str">
        <f>IFERROR(IF($F27="Historical", IF(S27&lt;&gt;INDEX('Historical BMP Records'!S:S, MATCH($C27, 'Historical BMP Records'!$C:$C, 0)), 1, 0), IF(S27&lt;&gt;INDEX('Planned and Progress BMPs'!S:S, MATCH($C27, 'Planned and Progress BMPs'!$C:$C, 0)), 1, 0)), "")</f>
        <v/>
      </c>
      <c r="CK27" s="87" t="str">
        <f>IFERROR(IF($F27="Historical", IF(T27&lt;&gt;INDEX('Historical BMP Records'!T:T, MATCH($C27, 'Historical BMP Records'!$C:$C, 0)), 1, 0), IF(T27&lt;&gt;INDEX('Planned and Progress BMPs'!T:T, MATCH($C27, 'Planned and Progress BMPs'!$C:$C, 0)), 1, 0)), "")</f>
        <v/>
      </c>
      <c r="CL27" s="87" t="str">
        <f>IFERROR(IF($F27="Historical", IF(U27&lt;&gt;INDEX('Historical BMP Records'!U:U, MATCH($C27, 'Historical BMP Records'!$C:$C, 0)), 1, 0), IF(U27&lt;&gt;INDEX('Planned and Progress BMPs'!U:U, MATCH($C27, 'Planned and Progress BMPs'!$C:$C, 0)), 1, 0)), "")</f>
        <v/>
      </c>
      <c r="CM27" s="87" t="str">
        <f>IFERROR(IF($F27="Historical", IF(V27&lt;&gt;INDEX('Historical BMP Records'!V:V, MATCH($C27, 'Historical BMP Records'!$C:$C, 0)), 1, 0), IF(V27&lt;&gt;INDEX('Planned and Progress BMPs'!V:V, MATCH($C27, 'Planned and Progress BMPs'!$C:$C, 0)), 1, 0)), "")</f>
        <v/>
      </c>
      <c r="CN27" s="87" t="str">
        <f>IFERROR(IF($F27="Historical", IF(W27&lt;&gt;INDEX('Historical BMP Records'!W:W, MATCH($C27, 'Historical BMP Records'!$C:$C, 0)), 1, 0), IF(W27&lt;&gt;INDEX('Planned and Progress BMPs'!W:W, MATCH($C27, 'Planned and Progress BMPs'!$C:$C, 0)), 1, 0)), "")</f>
        <v/>
      </c>
      <c r="CO27" s="87" t="str">
        <f>IFERROR(IF($F27="Historical", IF(X27&lt;&gt;INDEX('Historical BMP Records'!X:X, MATCH($C27, 'Historical BMP Records'!$C:$C, 0)), 1, 0), IF(X27&lt;&gt;INDEX('Planned and Progress BMPs'!X:X, MATCH($C27, 'Planned and Progress BMPs'!$C:$C, 0)), 1, 0)), "")</f>
        <v/>
      </c>
      <c r="CP27" s="87" t="str">
        <f>IFERROR(IF($F27="Historical", IF(Y27&lt;&gt;INDEX('Historical BMP Records'!Y:Y, MATCH($C27, 'Historical BMP Records'!$C:$C, 0)), 1, 0), IF(Y27&lt;&gt;INDEX('Planned and Progress BMPs'!Y:Y, MATCH($C27, 'Planned and Progress BMPs'!$C:$C, 0)), 1, 0)), "")</f>
        <v/>
      </c>
      <c r="CQ27" s="87" t="str">
        <f>IFERROR(IF($F27="Historical", IF(Z27&lt;&gt;INDEX('Historical BMP Records'!Z:Z, MATCH($C27, 'Historical BMP Records'!$C:$C, 0)), 1, 0), IF(Z27&lt;&gt;INDEX('Planned and Progress BMPs'!Z:Z, MATCH($C27, 'Planned and Progress BMPs'!$C:$C, 0)), 1, 0)), "")</f>
        <v/>
      </c>
      <c r="CR27" s="87" t="str">
        <f>IFERROR(IF($F27="Historical", IF(AA27&lt;&gt;INDEX('Historical BMP Records'!AA:AA, MATCH($C27, 'Historical BMP Records'!$C:$C, 0)), 1, 0), IF(AA27&lt;&gt;INDEX('Planned and Progress BMPs'!AA:AA, MATCH($C27, 'Planned and Progress BMPs'!$C:$C, 0)), 1, 0)), "")</f>
        <v/>
      </c>
      <c r="CS27" s="87" t="str">
        <f>IFERROR(IF($F27="Historical", IF(AB27&lt;&gt;INDEX('Historical BMP Records'!AB:AB, MATCH($C27, 'Historical BMP Records'!$C:$C, 0)), 1, 0), IF(AB27&lt;&gt;INDEX('Planned and Progress BMPs'!AB:AB, MATCH($C27, 'Planned and Progress BMPs'!$C:$C, 0)), 1, 0)), "")</f>
        <v/>
      </c>
      <c r="CT27" s="87" t="str">
        <f>IFERROR(IF($F27="Historical", IF(AC27&lt;&gt;INDEX('Historical BMP Records'!AC:AC, MATCH($C27, 'Historical BMP Records'!$C:$C, 0)), 1, 0), IF(AC27&lt;&gt;INDEX('Planned and Progress BMPs'!AC:AC, MATCH($C27, 'Planned and Progress BMPs'!$C:$C, 0)), 1, 0)), "")</f>
        <v/>
      </c>
      <c r="CU27" s="87" t="str">
        <f>IFERROR(IF($F27="Historical", IF(AD27&lt;&gt;INDEX('Historical BMP Records'!AD:AD, MATCH($C27, 'Historical BMP Records'!$C:$C, 0)), 1, 0), IF(AD27&lt;&gt;INDEX('Planned and Progress BMPs'!AD:AD, MATCH($C27, 'Planned and Progress BMPs'!$C:$C, 0)), 1, 0)), "")</f>
        <v/>
      </c>
      <c r="CV27" s="87" t="str">
        <f>IFERROR(IF($F27="Historical", IF(AE27&lt;&gt;INDEX('Historical BMP Records'!AE:AE, MATCH($C27, 'Historical BMP Records'!$C:$C, 0)), 1, 0), IF(AE27&lt;&gt;INDEX('Planned and Progress BMPs'!AE:AE, MATCH($C27, 'Planned and Progress BMPs'!$C:$C, 0)), 1, 0)), "")</f>
        <v/>
      </c>
      <c r="CW27" s="87" t="str">
        <f>IFERROR(IF($F27="Historical", IF(AF27&lt;&gt;INDEX('Historical BMP Records'!AF:AF, MATCH($C27, 'Historical BMP Records'!$C:$C, 0)), 1, 0), IF(AF27&lt;&gt;INDEX('Planned and Progress BMPs'!AF:AF, MATCH($C27, 'Planned and Progress BMPs'!$C:$C, 0)), 1, 0)), "")</f>
        <v/>
      </c>
      <c r="CX27" s="87" t="str">
        <f>IFERROR(IF($F27="Historical", IF(AG27&lt;&gt;INDEX('Historical BMP Records'!AG:AG, MATCH($C27, 'Historical BMP Records'!$C:$C, 0)), 1, 0), IF(AG27&lt;&gt;INDEX('Planned and Progress BMPs'!AG:AG, MATCH($C27, 'Planned and Progress BMPs'!$C:$C, 0)), 1, 0)), "")</f>
        <v/>
      </c>
      <c r="CY27" s="87" t="str">
        <f>IFERROR(IF($F27="Historical", IF(AH27&lt;&gt;INDEX('Historical BMP Records'!AH:AH, MATCH($C27, 'Historical BMP Records'!$C:$C, 0)), 1, 0), IF(AH27&lt;&gt;INDEX('Planned and Progress BMPs'!AH:AH, MATCH($C27, 'Planned and Progress BMPs'!$C:$C, 0)), 1, 0)), "")</f>
        <v/>
      </c>
      <c r="CZ27" s="87" t="str">
        <f>IFERROR(IF($F27="Historical", IF(AI27&lt;&gt;INDEX('Historical BMP Records'!AI:AI, MATCH($C27, 'Historical BMP Records'!$C:$C, 0)), 1, 0), IF(AI27&lt;&gt;INDEX('Planned and Progress BMPs'!AI:AI, MATCH($C27, 'Planned and Progress BMPs'!$C:$C, 0)), 1, 0)), "")</f>
        <v/>
      </c>
      <c r="DA27" s="87" t="str">
        <f>IFERROR(IF($F27="Historical", IF(AJ27&lt;&gt;INDEX('Historical BMP Records'!AJ:AJ, MATCH($C27, 'Historical BMP Records'!$C:$C, 0)), 1, 0), IF(AJ27&lt;&gt;INDEX('Planned and Progress BMPs'!AJ:AJ, MATCH($C27, 'Planned and Progress BMPs'!$C:$C, 0)), 1, 0)), "")</f>
        <v/>
      </c>
      <c r="DB27" s="87" t="str">
        <f>IFERROR(IF($F27="Historical", IF(AK27&lt;&gt;INDEX('Historical BMP Records'!AK:AK, MATCH($C27, 'Historical BMP Records'!$C:$C, 0)), 1, 0), IF(AK27&lt;&gt;INDEX('Planned and Progress BMPs'!AK:AK, MATCH($C27, 'Planned and Progress BMPs'!$C:$C, 0)), 1, 0)), "")</f>
        <v/>
      </c>
      <c r="DC27" s="87" t="str">
        <f>IFERROR(IF($F27="Historical", IF(AL27&lt;&gt;INDEX('Historical BMP Records'!AL:AL, MATCH($C27, 'Historical BMP Records'!$C:$C, 0)), 1, 0), IF(AL27&lt;&gt;INDEX('Planned and Progress BMPs'!AL:AL, MATCH($C27, 'Planned and Progress BMPs'!$C:$C, 0)), 1, 0)), "")</f>
        <v/>
      </c>
      <c r="DD27" s="87" t="str">
        <f>IFERROR(IF($F27="Historical", IF(AM27&lt;&gt;INDEX('Historical BMP Records'!AM:AM, MATCH($C27, 'Historical BMP Records'!$C:$C, 0)), 1, 0), IF(AM27&lt;&gt;INDEX('Planned and Progress BMPs'!AM:AM, MATCH($C27, 'Planned and Progress BMPs'!$C:$C, 0)), 1, 0)), "")</f>
        <v/>
      </c>
      <c r="DE27" s="87" t="str">
        <f>IFERROR(IF($F27="Historical", IF(AN27&lt;&gt;INDEX('Historical BMP Records'!AN:AN, MATCH($C27, 'Historical BMP Records'!$C:$C, 0)), 1, 0), IF(AN27&lt;&gt;INDEX('Planned and Progress BMPs'!AN:AN, MATCH($C27, 'Planned and Progress BMPs'!$C:$C, 0)), 1, 0)), "")</f>
        <v/>
      </c>
      <c r="DF27" s="87" t="str">
        <f>IFERROR(IF($F27="Historical", IF(AO27&lt;&gt;INDEX('Historical BMP Records'!AO:AO, MATCH($C27, 'Historical BMP Records'!$C:$C, 0)), 1, 0), IF(AO27&lt;&gt;INDEX('Planned and Progress BMPs'!AO:AO, MATCH($C27, 'Planned and Progress BMPs'!$C:$C, 0)), 1, 0)), "")</f>
        <v/>
      </c>
      <c r="DG27" s="87" t="str">
        <f>IFERROR(IF($F27="Historical", IF(AP27&lt;&gt;INDEX('Historical BMP Records'!AP:AP, MATCH($C27, 'Historical BMP Records'!$C:$C, 0)), 1, 0), IF(AP27&lt;&gt;INDEX('Planned and Progress BMPs'!AP:AP, MATCH($C27, 'Planned and Progress BMPs'!$C:$C, 0)), 1, 0)), "")</f>
        <v/>
      </c>
      <c r="DH27" s="87" t="str">
        <f>IFERROR(IF($F27="Historical", IF(AQ27&lt;&gt;INDEX('Historical BMP Records'!AQ:AQ, MATCH($C27, 'Historical BMP Records'!$C:$C, 0)), 1, 0), IF(AQ27&lt;&gt;INDEX('Planned and Progress BMPs'!AQ:AQ, MATCH($C27, 'Planned and Progress BMPs'!$C:$C, 0)), 1, 0)), "")</f>
        <v/>
      </c>
      <c r="DI27" s="87" t="str">
        <f>IFERROR(IF($F27="Historical", IF(AR27&lt;&gt;INDEX('Historical BMP Records'!AR:AR, MATCH($C27, 'Historical BMP Records'!$C:$C, 0)), 1, 0), IF(AR27&lt;&gt;INDEX('Planned and Progress BMPs'!AR:AR, MATCH($C27, 'Planned and Progress BMPs'!$C:$C, 0)), 1, 0)), "")</f>
        <v/>
      </c>
      <c r="DJ27" s="87" t="str">
        <f>IFERROR(IF($F27="Historical", IF(AS27&lt;&gt;INDEX('Historical BMP Records'!AS:AS, MATCH($C27, 'Historical BMP Records'!$C:$C, 0)), 1, 0), IF(AS27&lt;&gt;INDEX('Planned and Progress BMPs'!AS:AS, MATCH($C27, 'Planned and Progress BMPs'!$C:$C, 0)), 1, 0)), "")</f>
        <v/>
      </c>
      <c r="DK27" s="87" t="str">
        <f>IFERROR(IF($F27="Historical", IF(AT27&lt;&gt;INDEX('Historical BMP Records'!AT:AT, MATCH($C27, 'Historical BMP Records'!$C:$C, 0)), 1, 0), IF(AT27&lt;&gt;INDEX('Planned and Progress BMPs'!AT:AT, MATCH($C27, 'Planned and Progress BMPs'!$C:$C, 0)), 1, 0)), "")</f>
        <v/>
      </c>
      <c r="DL27" s="87" t="str">
        <f>IFERROR(IF($F27="Historical", IF(AU27&lt;&gt;INDEX('Historical BMP Records'!AU:AU, MATCH($C27, 'Historical BMP Records'!$C:$C, 0)), 1, 0), IF(AU27&lt;&gt;INDEX('Planned and Progress BMPs'!AU:AU, MATCH($C27, 'Planned and Progress BMPs'!$C:$C, 0)), 1, 0)), "")</f>
        <v/>
      </c>
      <c r="DM27" s="87" t="str">
        <f>IFERROR(IF($F27="Historical", IF(AV27&lt;&gt;INDEX('Historical BMP Records'!AV:AV, MATCH($C27, 'Historical BMP Records'!$C:$C, 0)), 1, 0), IF(AV27&lt;&gt;INDEX('Planned and Progress BMPs'!AV:AV, MATCH($C27, 'Planned and Progress BMPs'!$C:$C, 0)), 1, 0)), "")</f>
        <v/>
      </c>
      <c r="DN27" s="87" t="str">
        <f>IFERROR(IF($F27="Historical", IF(AW27&lt;&gt;INDEX('Historical BMP Records'!AW:AW, MATCH($C27, 'Historical BMP Records'!$C:$C, 0)), 1, 0), IF(AW27&lt;&gt;INDEX('Planned and Progress BMPs'!AW:AW, MATCH($C27, 'Planned and Progress BMPs'!$C:$C, 0)), 1, 0)), "")</f>
        <v/>
      </c>
      <c r="DO27" s="87" t="str">
        <f>IFERROR(IF($F27="Historical", IF(AX27&lt;&gt;INDEX('Historical BMP Records'!AX:AX, MATCH($C27, 'Historical BMP Records'!$C:$C, 0)), 1, 0), IF(AX27&lt;&gt;INDEX('Planned and Progress BMPs'!AX:AX, MATCH($C27, 'Planned and Progress BMPs'!$C:$C, 0)), 1, 0)), "")</f>
        <v/>
      </c>
      <c r="DP27" s="87" t="str">
        <f>IFERROR(IF($F27="Historical", IF(AY27&lt;&gt;INDEX('Historical BMP Records'!AY:AY, MATCH($C27, 'Historical BMP Records'!$C:$C, 0)), 1, 0), IF(AY27&lt;&gt;INDEX('Planned and Progress BMPs'!AY:AY, MATCH($C27, 'Planned and Progress BMPs'!$C:$C, 0)), 1, 0)), "")</f>
        <v/>
      </c>
      <c r="DQ27" s="87" t="str">
        <f>IFERROR(IF($F27="Historical", IF(AZ27&lt;&gt;INDEX('Historical BMP Records'!AZ:AZ, MATCH($C27, 'Historical BMP Records'!$C:$C, 0)), 1, 0), IF(AZ27&lt;&gt;INDEX('Planned and Progress BMPs'!AZ:AZ, MATCH($C27, 'Planned and Progress BMPs'!$C:$C, 0)), 1, 0)), "")</f>
        <v/>
      </c>
      <c r="DR27" s="87" t="str">
        <f>IFERROR(IF($F27="Historical", IF(BA27&lt;&gt;INDEX('Historical BMP Records'!BA:BA, MATCH($C27, 'Historical BMP Records'!$C:$C, 0)), 1, 0), IF(BA27&lt;&gt;INDEX('Planned and Progress BMPs'!BA:BA, MATCH($C27, 'Planned and Progress BMPs'!$C:$C, 0)), 1, 0)), "")</f>
        <v/>
      </c>
      <c r="DS27" s="87" t="str">
        <f>IFERROR(IF($F27="Historical", IF(BB27&lt;&gt;INDEX('Historical BMP Records'!BB:BB, MATCH($C27, 'Historical BMP Records'!$C:$C, 0)), 1, 0), IF(BB27&lt;&gt;INDEX('Planned and Progress BMPs'!BB:BB, MATCH($C27, 'Planned and Progress BMPs'!$C:$C, 0)), 1, 0)), "")</f>
        <v/>
      </c>
      <c r="DT27" s="87" t="str">
        <f>IFERROR(IF($F27="Historical", IF(BC27&lt;&gt;INDEX('Historical BMP Records'!BC:BC, MATCH($C27, 'Historical BMP Records'!$C:$C, 0)), 1, 0), IF(BC27&lt;&gt;INDEX('Planned and Progress BMPs'!BC:BC, MATCH($C27, 'Planned and Progress BMPs'!$C:$C, 0)), 1, 0)), "")</f>
        <v/>
      </c>
      <c r="DU27" s="87" t="str">
        <f>IFERROR(IF($F27="Historical", IF(BD27&lt;&gt;INDEX('Historical BMP Records'!BD:BD, MATCH($C27, 'Historical BMP Records'!$C:$C, 0)), 1, 0), IF(BD27&lt;&gt;INDEX('Planned and Progress BMPs'!BD:BD, MATCH($C27, 'Planned and Progress BMPs'!$C:$C, 0)), 1, 0)), "")</f>
        <v/>
      </c>
      <c r="DV27" s="87" t="str">
        <f>IFERROR(IF($F27="Historical", IF(BE27&lt;&gt;INDEX('Historical BMP Records'!BE:BE, MATCH($C27, 'Historical BMP Records'!$C:$C, 0)), 1, 0), IF(BE27&lt;&gt;INDEX('Planned and Progress BMPs'!BE:BE, MATCH($C27, 'Planned and Progress BMPs'!$C:$C, 0)), 1, 0)), "")</f>
        <v/>
      </c>
      <c r="DW27" s="87" t="str">
        <f>IFERROR(IF($F27="Historical", IF(BF27&lt;&gt;INDEX('Historical BMP Records'!BF:BF, MATCH($C27, 'Historical BMP Records'!$C:$C, 0)), 1, 0), IF(BF27&lt;&gt;INDEX('Planned and Progress BMPs'!BF:BF, MATCH($C27, 'Planned and Progress BMPs'!$C:$C, 0)), 1, 0)), "")</f>
        <v/>
      </c>
      <c r="DX27" s="87" t="str">
        <f>IFERROR(IF($F27="Historical", IF(BG27&lt;&gt;INDEX('Historical BMP Records'!BG:BG, MATCH($C27, 'Historical BMP Records'!$C:$C, 0)), 1, 0), IF(BG27&lt;&gt;INDEX('Planned and Progress BMPs'!BG:BG, MATCH($C27, 'Planned and Progress BMPs'!$C:$C, 0)), 1, 0)), "")</f>
        <v/>
      </c>
      <c r="DY27" s="87" t="str">
        <f>IFERROR(IF($F27="Historical", IF(BH27&lt;&gt;INDEX('Historical BMP Records'!BH:BH, MATCH($C27, 'Historical BMP Records'!$C:$C, 0)), 1, 0), IF(BH27&lt;&gt;INDEX('Planned and Progress BMPs'!BH:BH, MATCH($C27, 'Planned and Progress BMPs'!$C:$C, 0)), 1, 0)), "")</f>
        <v/>
      </c>
      <c r="DZ27" s="87" t="str">
        <f>IFERROR(IF($F27="Historical", IF(BI27&lt;&gt;INDEX('Historical BMP Records'!BI:BI, MATCH($C27, 'Historical BMP Records'!$C:$C, 0)), 1, 0), IF(BI27&lt;&gt;INDEX('Planned and Progress BMPs'!BI:BI, MATCH($C27, 'Planned and Progress BMPs'!$C:$C, 0)), 1, 0)), "")</f>
        <v/>
      </c>
      <c r="EA27" s="87" t="str">
        <f>IFERROR(IF($F27="Historical", IF(BJ27&lt;&gt;INDEX('Historical BMP Records'!BJ:BJ, MATCH($C27, 'Historical BMP Records'!$C:$C, 0)), 1, 0), IF(BJ27&lt;&gt;INDEX('Planned and Progress BMPs'!BJ:BJ, MATCH($C27, 'Planned and Progress BMPs'!$C:$C, 0)), 1, 0)), "")</f>
        <v/>
      </c>
      <c r="EB27" s="87" t="str">
        <f>IFERROR(IF($F27="Historical", IF(BK27&lt;&gt;INDEX('Historical BMP Records'!BK:BK, MATCH($C27, 'Historical BMP Records'!$C:$C, 0)), 1, 0), IF(BK27&lt;&gt;INDEX('Planned and Progress BMPs'!BK:BK, MATCH($C27, 'Planned and Progress BMPs'!$C:$C, 0)), 1, 0)), "")</f>
        <v/>
      </c>
      <c r="EC27" s="87" t="str">
        <f>IFERROR(IF($F27="Historical", IF(BL27&lt;&gt;INDEX('Historical BMP Records'!BL:BL, MATCH($C27, 'Historical BMP Records'!$C:$C, 0)), 1, 0), IF(BL27&lt;&gt;INDEX('Planned and Progress BMPs'!BL:BL, MATCH($C27, 'Planned and Progress BMPs'!$C:$C, 0)), 1, 0)), "")</f>
        <v/>
      </c>
      <c r="ED27" s="87" t="str">
        <f>IFERROR(IF($F27="Historical", IF(BM27&lt;&gt;INDEX('Historical BMP Records'!BM:BM, MATCH($C27, 'Historical BMP Records'!$C:$C, 0)), 1, 0), IF(BM27&lt;&gt;INDEX('Planned and Progress BMPs'!BM:BM, MATCH($C27, 'Planned and Progress BMPs'!$C:$C, 0)), 1, 0)), "")</f>
        <v/>
      </c>
      <c r="EE27" s="87" t="str">
        <f>IFERROR(IF($F27="Historical", IF(BN27&lt;&gt;INDEX('Historical BMP Records'!BN:BN, MATCH($C27, 'Historical BMP Records'!$C:$C, 0)), 1, 0), IF(BN27&lt;&gt;INDEX('Planned and Progress BMPs'!BN:BN, MATCH($C27, 'Planned and Progress BMPs'!$C:$C, 0)), 1, 0)), "")</f>
        <v/>
      </c>
      <c r="EF27" s="87" t="str">
        <f>IFERROR(IF($F27="Historical", IF(BO27&lt;&gt;INDEX('Historical BMP Records'!BO:BO, MATCH($C27, 'Historical BMP Records'!$C:$C, 0)), 1, 0), IF(BO27&lt;&gt;INDEX('Planned and Progress BMPs'!BO:BO, MATCH($C27, 'Planned and Progress BMPs'!$C:$C, 0)), 1, 0)), "")</f>
        <v/>
      </c>
      <c r="EG27" s="87" t="str">
        <f>IFERROR(IF($F27="Historical", IF(BP27&lt;&gt;INDEX('Historical BMP Records'!BP:BP, MATCH($C27, 'Historical BMP Records'!$C:$C, 0)), 1, 0), IF(BP27&lt;&gt;INDEX('Planned and Progress BMPs'!BP:BP, MATCH($C27, 'Planned and Progress BMPs'!$C:$C, 0)), 1, 0)), "")</f>
        <v/>
      </c>
      <c r="EH27" s="87">
        <f>SUM(DC_SW152[[#This Row],[FY17 Status Change]:[GIS ID Change]])</f>
        <v>0</v>
      </c>
    </row>
    <row r="28" spans="1:138" x14ac:dyDescent="0.25">
      <c r="A28" s="5" t="s">
        <v>388</v>
      </c>
      <c r="B28" s="5" t="s">
        <v>389</v>
      </c>
      <c r="C28" s="15" t="s">
        <v>612</v>
      </c>
      <c r="D28" s="15" t="s">
        <v>446</v>
      </c>
      <c r="E28" s="15" t="s">
        <v>289</v>
      </c>
      <c r="F28" s="33" t="s">
        <v>49</v>
      </c>
      <c r="G28" s="42"/>
      <c r="H28" s="37"/>
      <c r="I28" s="22">
        <f>INDEX(Table3[Site ID], MATCH(DC_SW152[[#This Row],[Facility Name]], Table3[Site Name], 0))</f>
        <v>1</v>
      </c>
      <c r="J28" s="22" t="s">
        <v>372</v>
      </c>
      <c r="K28" s="22" t="str">
        <f>INDEX(Table3[Site Address], MATCH(DC_SW152[[#This Row],[Facility Name]], Table3[Site Name], 0))</f>
        <v>370 Brookley Avenue SW</v>
      </c>
      <c r="L28" s="22" t="str">
        <f>INDEX(Table3[Site X Coordinate], MATCH(DC_SW152[[#This Row],[Facility Name]], Table3[Site Name], 0))</f>
        <v>399319.85</v>
      </c>
      <c r="M28" s="22" t="str">
        <f>INDEX(Table3[Site Y Coordinate], MATCH(DC_SW152[[#This Row],[Facility Name]], Table3[Site Name], 0))</f>
        <v>131674.01</v>
      </c>
      <c r="N28" s="22" t="str">
        <f>INDEX(Table3[Owner/Manager], MATCH(DC_SW152[[#This Row],[Facility Name]], Table3[Site Name], 0))</f>
        <v>Department of Defense</v>
      </c>
      <c r="O28" s="22" t="s">
        <v>218</v>
      </c>
      <c r="P28" s="22" t="s">
        <v>115</v>
      </c>
      <c r="Q28" s="22" t="s">
        <v>219</v>
      </c>
      <c r="R28" s="22" t="s">
        <v>84</v>
      </c>
      <c r="S28" s="22">
        <v>20032</v>
      </c>
      <c r="T28" s="29">
        <v>2024048204</v>
      </c>
      <c r="U28" s="22" t="s">
        <v>220</v>
      </c>
      <c r="V28" s="77">
        <v>12</v>
      </c>
      <c r="W28" s="33">
        <v>41183</v>
      </c>
      <c r="X28" s="22" t="s">
        <v>289</v>
      </c>
      <c r="Y28" s="83" t="s">
        <v>613</v>
      </c>
      <c r="Z28" s="83" t="s">
        <v>769</v>
      </c>
      <c r="AA28" s="83" t="s">
        <v>769</v>
      </c>
      <c r="AB28" s="83"/>
      <c r="AC28" s="22" t="s">
        <v>95</v>
      </c>
      <c r="AD28" s="22" t="s">
        <v>29</v>
      </c>
      <c r="AE28" s="22">
        <v>399085.720516</v>
      </c>
      <c r="AF28" s="22">
        <v>132402.32994900001</v>
      </c>
      <c r="AG28" s="22">
        <v>38.859434999999998</v>
      </c>
      <c r="AH28" s="22">
        <v>-77.010534000000007</v>
      </c>
      <c r="AI28" s="22" t="s">
        <v>290</v>
      </c>
      <c r="AJ28" s="22" t="s">
        <v>84</v>
      </c>
      <c r="AK28" s="22">
        <v>20032</v>
      </c>
      <c r="AL28" s="17" t="s">
        <v>11</v>
      </c>
      <c r="AM28" s="22" t="s">
        <v>12</v>
      </c>
      <c r="AN28" s="22" t="s">
        <v>8</v>
      </c>
      <c r="AO28" s="64"/>
      <c r="AP28" s="64"/>
      <c r="AQ28" s="64"/>
      <c r="AR28" s="64">
        <f>IF(ISBLANK(DC_SW152[[#This Row],[Urban Acres]]), "", DC_SW152[[#This Row],[Urban Acres]]-DC_SW152[[#This Row],[Impervious Acres]]-DC_SW152[[#This Row],[Natural Acres]])</f>
        <v>0.74</v>
      </c>
      <c r="AS28" s="64">
        <v>0.33</v>
      </c>
      <c r="AT28" s="64">
        <v>1.07</v>
      </c>
      <c r="AU28" s="64" t="str">
        <f>IF(ISBLANK(DC_SW152[[#This Row],[Natural Acres]]), "", DC_SW152[[#This Row],[Natural Acres]]*43560)</f>
        <v/>
      </c>
      <c r="AV28" s="64">
        <f>IFERROR(IF(ISBLANK(DC_SW152[[#This Row],[Compacted Acres]]), "", DC_SW152[[#This Row],[Compacted Acres]]*43560),"")</f>
        <v>32234.399999999998</v>
      </c>
      <c r="AW28" s="64">
        <f>IF(ISBLANK(DC_SW152[[#This Row],[Impervious Acres]]), "", DC_SW152[[#This Row],[Impervious Acres]]*43560)</f>
        <v>14374.800000000001</v>
      </c>
      <c r="AX28" s="64">
        <f>IF(ISBLANK(DC_SW152[[#This Row],[Urban Acres]]), "", DC_SW152[[#This Row],[Urban Acres]]*43560)</f>
        <v>46609.200000000004</v>
      </c>
      <c r="AY28" s="67"/>
      <c r="AZ28" s="33">
        <v>41912</v>
      </c>
      <c r="BA28" s="19">
        <v>2014</v>
      </c>
      <c r="BB28" s="19"/>
      <c r="BC28" s="19"/>
      <c r="BD28" s="19"/>
      <c r="BE28" s="19"/>
      <c r="BF28" s="19"/>
      <c r="BG28" s="19"/>
      <c r="BH28" s="18" t="s">
        <v>9</v>
      </c>
      <c r="BI28" s="18">
        <v>41275</v>
      </c>
      <c r="BJ28" s="18"/>
      <c r="BK28" s="22" t="s">
        <v>8</v>
      </c>
      <c r="BL28" s="18"/>
      <c r="BM28" s="72"/>
      <c r="BN28" s="22"/>
      <c r="BO28" s="17" t="s">
        <v>16</v>
      </c>
      <c r="BP28" s="17"/>
      <c r="BQ28" s="15"/>
      <c r="BR28" s="87" t="str">
        <f>IFERROR(IF($F28="Historical", IF(A28&lt;&gt;INDEX('Historical BMP Records'!A:A, MATCH($C28, 'Historical BMP Records'!$C:$C, 0)), 1, 0), IF(A28&lt;&gt;INDEX('Planned and Progress BMPs'!A:A, MATCH($C28, 'Planned and Progress BMPs'!$C:$C, 0)), 1, 0)), "")</f>
        <v/>
      </c>
      <c r="BS28" s="87" t="str">
        <f>IFERROR(IF($F28="Historical", IF(B28&lt;&gt;INDEX('Historical BMP Records'!B:B, MATCH($C28, 'Historical BMP Records'!$C:$C, 0)), 1, 0), IF(B28&lt;&gt;INDEX('Planned and Progress BMPs'!B:B, MATCH($C28, 'Planned and Progress BMPs'!$C:$C, 0)), 1, 0)), "")</f>
        <v/>
      </c>
      <c r="BT28" s="87" t="str">
        <f>IFERROR(IF($F28="Historical", IF(C28&lt;&gt;INDEX('Historical BMP Records'!C:C, MATCH($C28, 'Historical BMP Records'!$C:$C, 0)), 1, 0), IF(C28&lt;&gt;INDEX('Planned and Progress BMPs'!C:C, MATCH($C28, 'Planned and Progress BMPs'!$C:$C, 0)), 1, 0)), "")</f>
        <v/>
      </c>
      <c r="BU28" s="87" t="str">
        <f>IFERROR(IF($F28="Historical", IF(D28&lt;&gt;INDEX('Historical BMP Records'!D:D, MATCH($C28, 'Historical BMP Records'!$C:$C, 0)), 1, 0), IF(D28&lt;&gt;INDEX('Planned and Progress BMPs'!D:D, MATCH($C28, 'Planned and Progress BMPs'!$C:$C, 0)), 1, 0)), "")</f>
        <v/>
      </c>
      <c r="BV28" s="87" t="str">
        <f>IFERROR(IF($F28="Historical", IF(E28&lt;&gt;INDEX('Historical BMP Records'!E:E, MATCH($C28, 'Historical BMP Records'!$C:$C, 0)), 1, 0), IF(E28&lt;&gt;INDEX('Planned and Progress BMPs'!E:E, MATCH($C28, 'Planned and Progress BMPs'!$C:$C, 0)), 1, 0)), "")</f>
        <v/>
      </c>
      <c r="BW28" s="87" t="str">
        <f>IFERROR(IF($F28="Historical", IF(F28&lt;&gt;INDEX('Historical BMP Records'!F:F, MATCH($C28, 'Historical BMP Records'!$C:$C, 0)), 1, 0), IF(F28&lt;&gt;INDEX('Planned and Progress BMPs'!F:F, MATCH($C28, 'Planned and Progress BMPs'!$C:$C, 0)), 1, 0)), "")</f>
        <v/>
      </c>
      <c r="BX28" s="87" t="str">
        <f>IFERROR(IF($F28="Historical", IF(G28&lt;&gt;INDEX('Historical BMP Records'!G:G, MATCH($C28, 'Historical BMP Records'!$C:$C, 0)), 1, 0), IF(G28&lt;&gt;INDEX('Planned and Progress BMPs'!G:G, MATCH($C28, 'Planned and Progress BMPs'!$C:$C, 0)), 1, 0)), "")</f>
        <v/>
      </c>
      <c r="BY28" s="87" t="str">
        <f>IFERROR(IF($F28="Historical", IF(H28&lt;&gt;INDEX('Historical BMP Records'!H:H, MATCH($C28, 'Historical BMP Records'!$C:$C, 0)), 1, 0), IF(H28&lt;&gt;INDEX('Planned and Progress BMPs'!H:H, MATCH($C28, 'Planned and Progress BMPs'!$C:$C, 0)), 1, 0)), "")</f>
        <v/>
      </c>
      <c r="BZ28" s="87" t="str">
        <f>IFERROR(IF($F28="Historical", IF(I28&lt;&gt;INDEX('Historical BMP Records'!I:I, MATCH($C28, 'Historical BMP Records'!$C:$C, 0)), 1, 0), IF(I28&lt;&gt;INDEX('Planned and Progress BMPs'!I:I, MATCH($C28, 'Planned and Progress BMPs'!$C:$C, 0)), 1, 0)), "")</f>
        <v/>
      </c>
      <c r="CA28" s="87" t="str">
        <f>IFERROR(IF($F28="Historical", IF(J28&lt;&gt;INDEX('Historical BMP Records'!J:J, MATCH($C28, 'Historical BMP Records'!$C:$C, 0)), 1, 0), IF(J28&lt;&gt;INDEX('Planned and Progress BMPs'!J:J, MATCH($C28, 'Planned and Progress BMPs'!$C:$C, 0)), 1, 0)), "")</f>
        <v/>
      </c>
      <c r="CB28" s="87" t="str">
        <f>IFERROR(IF($F28="Historical", IF(K28&lt;&gt;INDEX('Historical BMP Records'!K:K, MATCH($C28, 'Historical BMP Records'!$C:$C, 0)), 1, 0), IF(K28&lt;&gt;INDEX('Planned and Progress BMPs'!K:K, MATCH($C28, 'Planned and Progress BMPs'!$C:$C, 0)), 1, 0)), "")</f>
        <v/>
      </c>
      <c r="CC28" s="87" t="str">
        <f>IFERROR(IF($F28="Historical", IF(L28&lt;&gt;INDEX('Historical BMP Records'!L:L, MATCH($C28, 'Historical BMP Records'!$C:$C, 0)), 1, 0), IF(L28&lt;&gt;INDEX('Planned and Progress BMPs'!L:L, MATCH($C28, 'Planned and Progress BMPs'!$C:$C, 0)), 1, 0)), "")</f>
        <v/>
      </c>
      <c r="CD28" s="87" t="str">
        <f>IFERROR(IF($F28="Historical", IF(M28&lt;&gt;INDEX('Historical BMP Records'!M:M, MATCH($C28, 'Historical BMP Records'!$C:$C, 0)), 1, 0), IF(M28&lt;&gt;INDEX('Planned and Progress BMPs'!M:M, MATCH($C28, 'Planned and Progress BMPs'!$C:$C, 0)), 1, 0)), "")</f>
        <v/>
      </c>
      <c r="CE28" s="87" t="str">
        <f>IFERROR(IF($F28="Historical", IF(N28&lt;&gt;INDEX('Historical BMP Records'!N:N, MATCH($C28, 'Historical BMP Records'!$C:$C, 0)), 1, 0), IF(N28&lt;&gt;INDEX('Planned and Progress BMPs'!N:N, MATCH($C28, 'Planned and Progress BMPs'!$C:$C, 0)), 1, 0)), "")</f>
        <v/>
      </c>
      <c r="CF28" s="87" t="str">
        <f>IFERROR(IF($F28="Historical", IF(O28&lt;&gt;INDEX('Historical BMP Records'!O:O, MATCH($C28, 'Historical BMP Records'!$C:$C, 0)), 1, 0), IF(O28&lt;&gt;INDEX('Planned and Progress BMPs'!O:O, MATCH($C28, 'Planned and Progress BMPs'!$C:$C, 0)), 1, 0)), "")</f>
        <v/>
      </c>
      <c r="CG28" s="87" t="str">
        <f>IFERROR(IF($F28="Historical", IF(P28&lt;&gt;INDEX('Historical BMP Records'!P:P, MATCH($C28, 'Historical BMP Records'!$C:$C, 0)), 1, 0), IF(P28&lt;&gt;INDEX('Planned and Progress BMPs'!P:P, MATCH($C28, 'Planned and Progress BMPs'!$C:$C, 0)), 1, 0)), "")</f>
        <v/>
      </c>
      <c r="CH28" s="87" t="str">
        <f>IFERROR(IF($F28="Historical", IF(Q28&lt;&gt;INDEX('Historical BMP Records'!Q:Q, MATCH($C28, 'Historical BMP Records'!$C:$C, 0)), 1, 0), IF(Q28&lt;&gt;INDEX('Planned and Progress BMPs'!Q:Q, MATCH($C28, 'Planned and Progress BMPs'!$C:$C, 0)), 1, 0)), "")</f>
        <v/>
      </c>
      <c r="CI28" s="87" t="str">
        <f>IFERROR(IF($F28="Historical", IF(R28&lt;&gt;INDEX('Historical BMP Records'!R:R, MATCH($C28, 'Historical BMP Records'!$C:$C, 0)), 1, 0), IF(R28&lt;&gt;INDEX('Planned and Progress BMPs'!R:R, MATCH($C28, 'Planned and Progress BMPs'!$C:$C, 0)), 1, 0)), "")</f>
        <v/>
      </c>
      <c r="CJ28" s="87" t="str">
        <f>IFERROR(IF($F28="Historical", IF(S28&lt;&gt;INDEX('Historical BMP Records'!S:S, MATCH($C28, 'Historical BMP Records'!$C:$C, 0)), 1, 0), IF(S28&lt;&gt;INDEX('Planned and Progress BMPs'!S:S, MATCH($C28, 'Planned and Progress BMPs'!$C:$C, 0)), 1, 0)), "")</f>
        <v/>
      </c>
      <c r="CK28" s="87" t="str">
        <f>IFERROR(IF($F28="Historical", IF(T28&lt;&gt;INDEX('Historical BMP Records'!T:T, MATCH($C28, 'Historical BMP Records'!$C:$C, 0)), 1, 0), IF(T28&lt;&gt;INDEX('Planned and Progress BMPs'!T:T, MATCH($C28, 'Planned and Progress BMPs'!$C:$C, 0)), 1, 0)), "")</f>
        <v/>
      </c>
      <c r="CL28" s="87" t="str">
        <f>IFERROR(IF($F28="Historical", IF(U28&lt;&gt;INDEX('Historical BMP Records'!U:U, MATCH($C28, 'Historical BMP Records'!$C:$C, 0)), 1, 0), IF(U28&lt;&gt;INDEX('Planned and Progress BMPs'!U:U, MATCH($C28, 'Planned and Progress BMPs'!$C:$C, 0)), 1, 0)), "")</f>
        <v/>
      </c>
      <c r="CM28" s="87" t="str">
        <f>IFERROR(IF($F28="Historical", IF(V28&lt;&gt;INDEX('Historical BMP Records'!V:V, MATCH($C28, 'Historical BMP Records'!$C:$C, 0)), 1, 0), IF(V28&lt;&gt;INDEX('Planned and Progress BMPs'!V:V, MATCH($C28, 'Planned and Progress BMPs'!$C:$C, 0)), 1, 0)), "")</f>
        <v/>
      </c>
      <c r="CN28" s="87" t="str">
        <f>IFERROR(IF($F28="Historical", IF(W28&lt;&gt;INDEX('Historical BMP Records'!W:W, MATCH($C28, 'Historical BMP Records'!$C:$C, 0)), 1, 0), IF(W28&lt;&gt;INDEX('Planned and Progress BMPs'!W:W, MATCH($C28, 'Planned and Progress BMPs'!$C:$C, 0)), 1, 0)), "")</f>
        <v/>
      </c>
      <c r="CO28" s="87" t="str">
        <f>IFERROR(IF($F28="Historical", IF(X28&lt;&gt;INDEX('Historical BMP Records'!X:X, MATCH($C28, 'Historical BMP Records'!$C:$C, 0)), 1, 0), IF(X28&lt;&gt;INDEX('Planned and Progress BMPs'!X:X, MATCH($C28, 'Planned and Progress BMPs'!$C:$C, 0)), 1, 0)), "")</f>
        <v/>
      </c>
      <c r="CP28" s="87" t="str">
        <f>IFERROR(IF($F28="Historical", IF(Y28&lt;&gt;INDEX('Historical BMP Records'!Y:Y, MATCH($C28, 'Historical BMP Records'!$C:$C, 0)), 1, 0), IF(Y28&lt;&gt;INDEX('Planned and Progress BMPs'!Y:Y, MATCH($C28, 'Planned and Progress BMPs'!$C:$C, 0)), 1, 0)), "")</f>
        <v/>
      </c>
      <c r="CQ28" s="87" t="str">
        <f>IFERROR(IF($F28="Historical", IF(Z28&lt;&gt;INDEX('Historical BMP Records'!Z:Z, MATCH($C28, 'Historical BMP Records'!$C:$C, 0)), 1, 0), IF(Z28&lt;&gt;INDEX('Planned and Progress BMPs'!Z:Z, MATCH($C28, 'Planned and Progress BMPs'!$C:$C, 0)), 1, 0)), "")</f>
        <v/>
      </c>
      <c r="CR28" s="87" t="str">
        <f>IFERROR(IF($F28="Historical", IF(AA28&lt;&gt;INDEX('Historical BMP Records'!AA:AA, MATCH($C28, 'Historical BMP Records'!$C:$C, 0)), 1, 0), IF(AA28&lt;&gt;INDEX('Planned and Progress BMPs'!AA:AA, MATCH($C28, 'Planned and Progress BMPs'!$C:$C, 0)), 1, 0)), "")</f>
        <v/>
      </c>
      <c r="CS28" s="87" t="str">
        <f>IFERROR(IF($F28="Historical", IF(AB28&lt;&gt;INDEX('Historical BMP Records'!AB:AB, MATCH($C28, 'Historical BMP Records'!$C:$C, 0)), 1, 0), IF(AB28&lt;&gt;INDEX('Planned and Progress BMPs'!AB:AB, MATCH($C28, 'Planned and Progress BMPs'!$C:$C, 0)), 1, 0)), "")</f>
        <v/>
      </c>
      <c r="CT28" s="87" t="str">
        <f>IFERROR(IF($F28="Historical", IF(AC28&lt;&gt;INDEX('Historical BMP Records'!AC:AC, MATCH($C28, 'Historical BMP Records'!$C:$C, 0)), 1, 0), IF(AC28&lt;&gt;INDEX('Planned and Progress BMPs'!AC:AC, MATCH($C28, 'Planned and Progress BMPs'!$C:$C, 0)), 1, 0)), "")</f>
        <v/>
      </c>
      <c r="CU28" s="87" t="str">
        <f>IFERROR(IF($F28="Historical", IF(AD28&lt;&gt;INDEX('Historical BMP Records'!AD:AD, MATCH($C28, 'Historical BMP Records'!$C:$C, 0)), 1, 0), IF(AD28&lt;&gt;INDEX('Planned and Progress BMPs'!AD:AD, MATCH($C28, 'Planned and Progress BMPs'!$C:$C, 0)), 1, 0)), "")</f>
        <v/>
      </c>
      <c r="CV28" s="87" t="str">
        <f>IFERROR(IF($F28="Historical", IF(AE28&lt;&gt;INDEX('Historical BMP Records'!AE:AE, MATCH($C28, 'Historical BMP Records'!$C:$C, 0)), 1, 0), IF(AE28&lt;&gt;INDEX('Planned and Progress BMPs'!AE:AE, MATCH($C28, 'Planned and Progress BMPs'!$C:$C, 0)), 1, 0)), "")</f>
        <v/>
      </c>
      <c r="CW28" s="87" t="str">
        <f>IFERROR(IF($F28="Historical", IF(AF28&lt;&gt;INDEX('Historical BMP Records'!AF:AF, MATCH($C28, 'Historical BMP Records'!$C:$C, 0)), 1, 0), IF(AF28&lt;&gt;INDEX('Planned and Progress BMPs'!AF:AF, MATCH($C28, 'Planned and Progress BMPs'!$C:$C, 0)), 1, 0)), "")</f>
        <v/>
      </c>
      <c r="CX28" s="87" t="str">
        <f>IFERROR(IF($F28="Historical", IF(AG28&lt;&gt;INDEX('Historical BMP Records'!AG:AG, MATCH($C28, 'Historical BMP Records'!$C:$C, 0)), 1, 0), IF(AG28&lt;&gt;INDEX('Planned and Progress BMPs'!AG:AG, MATCH($C28, 'Planned and Progress BMPs'!$C:$C, 0)), 1, 0)), "")</f>
        <v/>
      </c>
      <c r="CY28" s="87" t="str">
        <f>IFERROR(IF($F28="Historical", IF(AH28&lt;&gt;INDEX('Historical BMP Records'!AH:AH, MATCH($C28, 'Historical BMP Records'!$C:$C, 0)), 1, 0), IF(AH28&lt;&gt;INDEX('Planned and Progress BMPs'!AH:AH, MATCH($C28, 'Planned and Progress BMPs'!$C:$C, 0)), 1, 0)), "")</f>
        <v/>
      </c>
      <c r="CZ28" s="87" t="str">
        <f>IFERROR(IF($F28="Historical", IF(AI28&lt;&gt;INDEX('Historical BMP Records'!AI:AI, MATCH($C28, 'Historical BMP Records'!$C:$C, 0)), 1, 0), IF(AI28&lt;&gt;INDEX('Planned and Progress BMPs'!AI:AI, MATCH($C28, 'Planned and Progress BMPs'!$C:$C, 0)), 1, 0)), "")</f>
        <v/>
      </c>
      <c r="DA28" s="87" t="str">
        <f>IFERROR(IF($F28="Historical", IF(AJ28&lt;&gt;INDEX('Historical BMP Records'!AJ:AJ, MATCH($C28, 'Historical BMP Records'!$C:$C, 0)), 1, 0), IF(AJ28&lt;&gt;INDEX('Planned and Progress BMPs'!AJ:AJ, MATCH($C28, 'Planned and Progress BMPs'!$C:$C, 0)), 1, 0)), "")</f>
        <v/>
      </c>
      <c r="DB28" s="87" t="str">
        <f>IFERROR(IF($F28="Historical", IF(AK28&lt;&gt;INDEX('Historical BMP Records'!AK:AK, MATCH($C28, 'Historical BMP Records'!$C:$C, 0)), 1, 0), IF(AK28&lt;&gt;INDEX('Planned and Progress BMPs'!AK:AK, MATCH($C28, 'Planned and Progress BMPs'!$C:$C, 0)), 1, 0)), "")</f>
        <v/>
      </c>
      <c r="DC28" s="87" t="str">
        <f>IFERROR(IF($F28="Historical", IF(AL28&lt;&gt;INDEX('Historical BMP Records'!AL:AL, MATCH($C28, 'Historical BMP Records'!$C:$C, 0)), 1, 0), IF(AL28&lt;&gt;INDEX('Planned and Progress BMPs'!AL:AL, MATCH($C28, 'Planned and Progress BMPs'!$C:$C, 0)), 1, 0)), "")</f>
        <v/>
      </c>
      <c r="DD28" s="87" t="str">
        <f>IFERROR(IF($F28="Historical", IF(AM28&lt;&gt;INDEX('Historical BMP Records'!AM:AM, MATCH($C28, 'Historical BMP Records'!$C:$C, 0)), 1, 0), IF(AM28&lt;&gt;INDEX('Planned and Progress BMPs'!AM:AM, MATCH($C28, 'Planned and Progress BMPs'!$C:$C, 0)), 1, 0)), "")</f>
        <v/>
      </c>
      <c r="DE28" s="87" t="str">
        <f>IFERROR(IF($F28="Historical", IF(AN28&lt;&gt;INDEX('Historical BMP Records'!AN:AN, MATCH($C28, 'Historical BMP Records'!$C:$C, 0)), 1, 0), IF(AN28&lt;&gt;INDEX('Planned and Progress BMPs'!AN:AN, MATCH($C28, 'Planned and Progress BMPs'!$C:$C, 0)), 1, 0)), "")</f>
        <v/>
      </c>
      <c r="DF28" s="87" t="str">
        <f>IFERROR(IF($F28="Historical", IF(AO28&lt;&gt;INDEX('Historical BMP Records'!AO:AO, MATCH($C28, 'Historical BMP Records'!$C:$C, 0)), 1, 0), IF(AO28&lt;&gt;INDEX('Planned and Progress BMPs'!AO:AO, MATCH($C28, 'Planned and Progress BMPs'!$C:$C, 0)), 1, 0)), "")</f>
        <v/>
      </c>
      <c r="DG28" s="87" t="str">
        <f>IFERROR(IF($F28="Historical", IF(AP28&lt;&gt;INDEX('Historical BMP Records'!AP:AP, MATCH($C28, 'Historical BMP Records'!$C:$C, 0)), 1, 0), IF(AP28&lt;&gt;INDEX('Planned and Progress BMPs'!AP:AP, MATCH($C28, 'Planned and Progress BMPs'!$C:$C, 0)), 1, 0)), "")</f>
        <v/>
      </c>
      <c r="DH28" s="87" t="str">
        <f>IFERROR(IF($F28="Historical", IF(AQ28&lt;&gt;INDEX('Historical BMP Records'!AQ:AQ, MATCH($C28, 'Historical BMP Records'!$C:$C, 0)), 1, 0), IF(AQ28&lt;&gt;INDEX('Planned and Progress BMPs'!AQ:AQ, MATCH($C28, 'Planned and Progress BMPs'!$C:$C, 0)), 1, 0)), "")</f>
        <v/>
      </c>
      <c r="DI28" s="87" t="str">
        <f>IFERROR(IF($F28="Historical", IF(AR28&lt;&gt;INDEX('Historical BMP Records'!AR:AR, MATCH($C28, 'Historical BMP Records'!$C:$C, 0)), 1, 0), IF(AR28&lt;&gt;INDEX('Planned and Progress BMPs'!AR:AR, MATCH($C28, 'Planned and Progress BMPs'!$C:$C, 0)), 1, 0)), "")</f>
        <v/>
      </c>
      <c r="DJ28" s="87" t="str">
        <f>IFERROR(IF($F28="Historical", IF(AS28&lt;&gt;INDEX('Historical BMP Records'!AS:AS, MATCH($C28, 'Historical BMP Records'!$C:$C, 0)), 1, 0), IF(AS28&lt;&gt;INDEX('Planned and Progress BMPs'!AS:AS, MATCH($C28, 'Planned and Progress BMPs'!$C:$C, 0)), 1, 0)), "")</f>
        <v/>
      </c>
      <c r="DK28" s="87" t="str">
        <f>IFERROR(IF($F28="Historical", IF(AT28&lt;&gt;INDEX('Historical BMP Records'!AT:AT, MATCH($C28, 'Historical BMP Records'!$C:$C, 0)), 1, 0), IF(AT28&lt;&gt;INDEX('Planned and Progress BMPs'!AT:AT, MATCH($C28, 'Planned and Progress BMPs'!$C:$C, 0)), 1, 0)), "")</f>
        <v/>
      </c>
      <c r="DL28" s="87" t="str">
        <f>IFERROR(IF($F28="Historical", IF(AU28&lt;&gt;INDEX('Historical BMP Records'!AU:AU, MATCH($C28, 'Historical BMP Records'!$C:$C, 0)), 1, 0), IF(AU28&lt;&gt;INDEX('Planned and Progress BMPs'!AU:AU, MATCH($C28, 'Planned and Progress BMPs'!$C:$C, 0)), 1, 0)), "")</f>
        <v/>
      </c>
      <c r="DM28" s="87" t="str">
        <f>IFERROR(IF($F28="Historical", IF(AV28&lt;&gt;INDEX('Historical BMP Records'!AV:AV, MATCH($C28, 'Historical BMP Records'!$C:$C, 0)), 1, 0), IF(AV28&lt;&gt;INDEX('Planned and Progress BMPs'!AV:AV, MATCH($C28, 'Planned and Progress BMPs'!$C:$C, 0)), 1, 0)), "")</f>
        <v/>
      </c>
      <c r="DN28" s="87" t="str">
        <f>IFERROR(IF($F28="Historical", IF(AW28&lt;&gt;INDEX('Historical BMP Records'!AW:AW, MATCH($C28, 'Historical BMP Records'!$C:$C, 0)), 1, 0), IF(AW28&lt;&gt;INDEX('Planned and Progress BMPs'!AW:AW, MATCH($C28, 'Planned and Progress BMPs'!$C:$C, 0)), 1, 0)), "")</f>
        <v/>
      </c>
      <c r="DO28" s="87" t="str">
        <f>IFERROR(IF($F28="Historical", IF(AX28&lt;&gt;INDEX('Historical BMP Records'!AX:AX, MATCH($C28, 'Historical BMP Records'!$C:$C, 0)), 1, 0), IF(AX28&lt;&gt;INDEX('Planned and Progress BMPs'!AX:AX, MATCH($C28, 'Planned and Progress BMPs'!$C:$C, 0)), 1, 0)), "")</f>
        <v/>
      </c>
      <c r="DP28" s="87" t="str">
        <f>IFERROR(IF($F28="Historical", IF(AY28&lt;&gt;INDEX('Historical BMP Records'!AY:AY, MATCH($C28, 'Historical BMP Records'!$C:$C, 0)), 1, 0), IF(AY28&lt;&gt;INDEX('Planned and Progress BMPs'!AY:AY, MATCH($C28, 'Planned and Progress BMPs'!$C:$C, 0)), 1, 0)), "")</f>
        <v/>
      </c>
      <c r="DQ28" s="87" t="str">
        <f>IFERROR(IF($F28="Historical", IF(AZ28&lt;&gt;INDEX('Historical BMP Records'!AZ:AZ, MATCH($C28, 'Historical BMP Records'!$C:$C, 0)), 1, 0), IF(AZ28&lt;&gt;INDEX('Planned and Progress BMPs'!AZ:AZ, MATCH($C28, 'Planned and Progress BMPs'!$C:$C, 0)), 1, 0)), "")</f>
        <v/>
      </c>
      <c r="DR28" s="87" t="str">
        <f>IFERROR(IF($F28="Historical", IF(BA28&lt;&gt;INDEX('Historical BMP Records'!BA:BA, MATCH($C28, 'Historical BMP Records'!$C:$C, 0)), 1, 0), IF(BA28&lt;&gt;INDEX('Planned and Progress BMPs'!BA:BA, MATCH($C28, 'Planned and Progress BMPs'!$C:$C, 0)), 1, 0)), "")</f>
        <v/>
      </c>
      <c r="DS28" s="87" t="str">
        <f>IFERROR(IF($F28="Historical", IF(BB28&lt;&gt;INDEX('Historical BMP Records'!BB:BB, MATCH($C28, 'Historical BMP Records'!$C:$C, 0)), 1, 0), IF(BB28&lt;&gt;INDEX('Planned and Progress BMPs'!BB:BB, MATCH($C28, 'Planned and Progress BMPs'!$C:$C, 0)), 1, 0)), "")</f>
        <v/>
      </c>
      <c r="DT28" s="87" t="str">
        <f>IFERROR(IF($F28="Historical", IF(BC28&lt;&gt;INDEX('Historical BMP Records'!BC:BC, MATCH($C28, 'Historical BMP Records'!$C:$C, 0)), 1, 0), IF(BC28&lt;&gt;INDEX('Planned and Progress BMPs'!BC:BC, MATCH($C28, 'Planned and Progress BMPs'!$C:$C, 0)), 1, 0)), "")</f>
        <v/>
      </c>
      <c r="DU28" s="87" t="str">
        <f>IFERROR(IF($F28="Historical", IF(BD28&lt;&gt;INDEX('Historical BMP Records'!BD:BD, MATCH($C28, 'Historical BMP Records'!$C:$C, 0)), 1, 0), IF(BD28&lt;&gt;INDEX('Planned and Progress BMPs'!BD:BD, MATCH($C28, 'Planned and Progress BMPs'!$C:$C, 0)), 1, 0)), "")</f>
        <v/>
      </c>
      <c r="DV28" s="87" t="str">
        <f>IFERROR(IF($F28="Historical", IF(BE28&lt;&gt;INDEX('Historical BMP Records'!BE:BE, MATCH($C28, 'Historical BMP Records'!$C:$C, 0)), 1, 0), IF(BE28&lt;&gt;INDEX('Planned and Progress BMPs'!BE:BE, MATCH($C28, 'Planned and Progress BMPs'!$C:$C, 0)), 1, 0)), "")</f>
        <v/>
      </c>
      <c r="DW28" s="87" t="str">
        <f>IFERROR(IF($F28="Historical", IF(BF28&lt;&gt;INDEX('Historical BMP Records'!BF:BF, MATCH($C28, 'Historical BMP Records'!$C:$C, 0)), 1, 0), IF(BF28&lt;&gt;INDEX('Planned and Progress BMPs'!BF:BF, MATCH($C28, 'Planned and Progress BMPs'!$C:$C, 0)), 1, 0)), "")</f>
        <v/>
      </c>
      <c r="DX28" s="87" t="str">
        <f>IFERROR(IF($F28="Historical", IF(BG28&lt;&gt;INDEX('Historical BMP Records'!BG:BG, MATCH($C28, 'Historical BMP Records'!$C:$C, 0)), 1, 0), IF(BG28&lt;&gt;INDEX('Planned and Progress BMPs'!BG:BG, MATCH($C28, 'Planned and Progress BMPs'!$C:$C, 0)), 1, 0)), "")</f>
        <v/>
      </c>
      <c r="DY28" s="87" t="str">
        <f>IFERROR(IF($F28="Historical", IF(BH28&lt;&gt;INDEX('Historical BMP Records'!BH:BH, MATCH($C28, 'Historical BMP Records'!$C:$C, 0)), 1, 0), IF(BH28&lt;&gt;INDEX('Planned and Progress BMPs'!BH:BH, MATCH($C28, 'Planned and Progress BMPs'!$C:$C, 0)), 1, 0)), "")</f>
        <v/>
      </c>
      <c r="DZ28" s="87" t="str">
        <f>IFERROR(IF($F28="Historical", IF(BI28&lt;&gt;INDEX('Historical BMP Records'!BI:BI, MATCH($C28, 'Historical BMP Records'!$C:$C, 0)), 1, 0), IF(BI28&lt;&gt;INDEX('Planned and Progress BMPs'!BI:BI, MATCH($C28, 'Planned and Progress BMPs'!$C:$C, 0)), 1, 0)), "")</f>
        <v/>
      </c>
      <c r="EA28" s="87" t="str">
        <f>IFERROR(IF($F28="Historical", IF(BJ28&lt;&gt;INDEX('Historical BMP Records'!BJ:BJ, MATCH($C28, 'Historical BMP Records'!$C:$C, 0)), 1, 0), IF(BJ28&lt;&gt;INDEX('Planned and Progress BMPs'!BJ:BJ, MATCH($C28, 'Planned and Progress BMPs'!$C:$C, 0)), 1, 0)), "")</f>
        <v/>
      </c>
      <c r="EB28" s="87" t="str">
        <f>IFERROR(IF($F28="Historical", IF(BK28&lt;&gt;INDEX('Historical BMP Records'!BK:BK, MATCH($C28, 'Historical BMP Records'!$C:$C, 0)), 1, 0), IF(BK28&lt;&gt;INDEX('Planned and Progress BMPs'!BK:BK, MATCH($C28, 'Planned and Progress BMPs'!$C:$C, 0)), 1, 0)), "")</f>
        <v/>
      </c>
      <c r="EC28" s="87" t="str">
        <f>IFERROR(IF($F28="Historical", IF(BL28&lt;&gt;INDEX('Historical BMP Records'!BL:BL, MATCH($C28, 'Historical BMP Records'!$C:$C, 0)), 1, 0), IF(BL28&lt;&gt;INDEX('Planned and Progress BMPs'!BL:BL, MATCH($C28, 'Planned and Progress BMPs'!$C:$C, 0)), 1, 0)), "")</f>
        <v/>
      </c>
      <c r="ED28" s="87" t="str">
        <f>IFERROR(IF($F28="Historical", IF(BM28&lt;&gt;INDEX('Historical BMP Records'!BM:BM, MATCH($C28, 'Historical BMP Records'!$C:$C, 0)), 1, 0), IF(BM28&lt;&gt;INDEX('Planned and Progress BMPs'!BM:BM, MATCH($C28, 'Planned and Progress BMPs'!$C:$C, 0)), 1, 0)), "")</f>
        <v/>
      </c>
      <c r="EE28" s="87" t="str">
        <f>IFERROR(IF($F28="Historical", IF(BN28&lt;&gt;INDEX('Historical BMP Records'!BN:BN, MATCH($C28, 'Historical BMP Records'!$C:$C, 0)), 1, 0), IF(BN28&lt;&gt;INDEX('Planned and Progress BMPs'!BN:BN, MATCH($C28, 'Planned and Progress BMPs'!$C:$C, 0)), 1, 0)), "")</f>
        <v/>
      </c>
      <c r="EF28" s="87" t="str">
        <f>IFERROR(IF($F28="Historical", IF(BO28&lt;&gt;INDEX('Historical BMP Records'!BO:BO, MATCH($C28, 'Historical BMP Records'!$C:$C, 0)), 1, 0), IF(BO28&lt;&gt;INDEX('Planned and Progress BMPs'!BO:BO, MATCH($C28, 'Planned and Progress BMPs'!$C:$C, 0)), 1, 0)), "")</f>
        <v/>
      </c>
      <c r="EG28" s="87" t="str">
        <f>IFERROR(IF($F28="Historical", IF(BP28&lt;&gt;INDEX('Historical BMP Records'!BP:BP, MATCH($C28, 'Historical BMP Records'!$C:$C, 0)), 1, 0), IF(BP28&lt;&gt;INDEX('Planned and Progress BMPs'!BP:BP, MATCH($C28, 'Planned and Progress BMPs'!$C:$C, 0)), 1, 0)), "")</f>
        <v/>
      </c>
      <c r="EH28" s="87">
        <f>SUM(DC_SW152[[#This Row],[FY17 Status Change]:[GIS ID Change]])</f>
        <v>0</v>
      </c>
    </row>
    <row r="29" spans="1:138" x14ac:dyDescent="0.25">
      <c r="A29" s="5" t="s">
        <v>388</v>
      </c>
      <c r="B29" s="5" t="s">
        <v>389</v>
      </c>
      <c r="C29" s="15" t="s">
        <v>614</v>
      </c>
      <c r="D29" s="15" t="s">
        <v>447</v>
      </c>
      <c r="E29" s="15" t="s">
        <v>291</v>
      </c>
      <c r="F29" s="33" t="s">
        <v>49</v>
      </c>
      <c r="G29" s="42"/>
      <c r="H29" s="37"/>
      <c r="I29" s="22">
        <f>INDEX(Table3[Site ID], MATCH(DC_SW152[[#This Row],[Facility Name]], Table3[Site Name], 0))</f>
        <v>1</v>
      </c>
      <c r="J29" s="22" t="s">
        <v>372</v>
      </c>
      <c r="K29" s="22" t="str">
        <f>INDEX(Table3[Site Address], MATCH(DC_SW152[[#This Row],[Facility Name]], Table3[Site Name], 0))</f>
        <v>370 Brookley Avenue SW</v>
      </c>
      <c r="L29" s="22" t="str">
        <f>INDEX(Table3[Site X Coordinate], MATCH(DC_SW152[[#This Row],[Facility Name]], Table3[Site Name], 0))</f>
        <v>399319.85</v>
      </c>
      <c r="M29" s="22" t="str">
        <f>INDEX(Table3[Site Y Coordinate], MATCH(DC_SW152[[#This Row],[Facility Name]], Table3[Site Name], 0))</f>
        <v>131674.01</v>
      </c>
      <c r="N29" s="22" t="str">
        <f>INDEX(Table3[Owner/Manager], MATCH(DC_SW152[[#This Row],[Facility Name]], Table3[Site Name], 0))</f>
        <v>Department of Defense</v>
      </c>
      <c r="O29" s="22" t="s">
        <v>218</v>
      </c>
      <c r="P29" s="22" t="s">
        <v>115</v>
      </c>
      <c r="Q29" s="22" t="s">
        <v>219</v>
      </c>
      <c r="R29" s="22" t="s">
        <v>84</v>
      </c>
      <c r="S29" s="22">
        <v>20032</v>
      </c>
      <c r="T29" s="29">
        <v>2024048204</v>
      </c>
      <c r="U29" s="22" t="s">
        <v>220</v>
      </c>
      <c r="V29" s="77">
        <v>13</v>
      </c>
      <c r="W29" s="33">
        <v>41183</v>
      </c>
      <c r="X29" s="22" t="s">
        <v>291</v>
      </c>
      <c r="Y29" s="83" t="s">
        <v>615</v>
      </c>
      <c r="Z29" s="83" t="s">
        <v>769</v>
      </c>
      <c r="AA29" s="83" t="s">
        <v>769</v>
      </c>
      <c r="AB29" s="83"/>
      <c r="AC29" s="22" t="s">
        <v>95</v>
      </c>
      <c r="AD29" s="22" t="s">
        <v>29</v>
      </c>
      <c r="AE29" s="22">
        <v>399162.54317999899</v>
      </c>
      <c r="AF29" s="22">
        <v>132503.449058</v>
      </c>
      <c r="AG29" s="22">
        <v>38.860346</v>
      </c>
      <c r="AH29" s="22">
        <v>-77.009648999999996</v>
      </c>
      <c r="AI29" s="22" t="s">
        <v>290</v>
      </c>
      <c r="AJ29" s="22" t="s">
        <v>84</v>
      </c>
      <c r="AK29" s="22">
        <v>20032</v>
      </c>
      <c r="AL29" s="17" t="s">
        <v>11</v>
      </c>
      <c r="AM29" s="22" t="s">
        <v>12</v>
      </c>
      <c r="AN29" s="22" t="s">
        <v>8</v>
      </c>
      <c r="AO29" s="64"/>
      <c r="AP29" s="64"/>
      <c r="AQ29" s="64"/>
      <c r="AR29" s="64">
        <f>IF(ISBLANK(DC_SW152[[#This Row],[Urban Acres]]), "", DC_SW152[[#This Row],[Urban Acres]]-DC_SW152[[#This Row],[Impervious Acres]]-DC_SW152[[#This Row],[Natural Acres]])</f>
        <v>0.79999999999999982</v>
      </c>
      <c r="AS29" s="64">
        <v>2.5</v>
      </c>
      <c r="AT29" s="64">
        <v>3.3</v>
      </c>
      <c r="AU29" s="64" t="str">
        <f>IF(ISBLANK(DC_SW152[[#This Row],[Natural Acres]]), "", DC_SW152[[#This Row],[Natural Acres]]*43560)</f>
        <v/>
      </c>
      <c r="AV29" s="64">
        <f>IFERROR(IF(ISBLANK(DC_SW152[[#This Row],[Compacted Acres]]), "", DC_SW152[[#This Row],[Compacted Acres]]*43560),"")</f>
        <v>34847.999999999993</v>
      </c>
      <c r="AW29" s="64">
        <f>IF(ISBLANK(DC_SW152[[#This Row],[Impervious Acres]]), "", DC_SW152[[#This Row],[Impervious Acres]]*43560)</f>
        <v>108900</v>
      </c>
      <c r="AX29" s="64">
        <f>IF(ISBLANK(DC_SW152[[#This Row],[Urban Acres]]), "", DC_SW152[[#This Row],[Urban Acres]]*43560)</f>
        <v>143748</v>
      </c>
      <c r="AY29" s="67"/>
      <c r="AZ29" s="33">
        <v>41912</v>
      </c>
      <c r="BA29" s="19">
        <v>2014</v>
      </c>
      <c r="BB29" s="19"/>
      <c r="BC29" s="19"/>
      <c r="BD29" s="19"/>
      <c r="BE29" s="19"/>
      <c r="BF29" s="19"/>
      <c r="BG29" s="19"/>
      <c r="BH29" s="18" t="s">
        <v>9</v>
      </c>
      <c r="BI29" s="18">
        <v>41275</v>
      </c>
      <c r="BJ29" s="18"/>
      <c r="BK29" s="22" t="s">
        <v>8</v>
      </c>
      <c r="BL29" s="18"/>
      <c r="BM29" s="72"/>
      <c r="BN29" s="22"/>
      <c r="BO29" s="17" t="s">
        <v>16</v>
      </c>
      <c r="BP29" s="17"/>
      <c r="BQ29" s="15"/>
      <c r="BR29" s="87" t="str">
        <f>IFERROR(IF($F29="Historical", IF(A29&lt;&gt;INDEX('Historical BMP Records'!A:A, MATCH($C29, 'Historical BMP Records'!$C:$C, 0)), 1, 0), IF(A29&lt;&gt;INDEX('Planned and Progress BMPs'!A:A, MATCH($C29, 'Planned and Progress BMPs'!$C:$C, 0)), 1, 0)), "")</f>
        <v/>
      </c>
      <c r="BS29" s="87" t="str">
        <f>IFERROR(IF($F29="Historical", IF(B29&lt;&gt;INDEX('Historical BMP Records'!B:B, MATCH($C29, 'Historical BMP Records'!$C:$C, 0)), 1, 0), IF(B29&lt;&gt;INDEX('Planned and Progress BMPs'!B:B, MATCH($C29, 'Planned and Progress BMPs'!$C:$C, 0)), 1, 0)), "")</f>
        <v/>
      </c>
      <c r="BT29" s="87" t="str">
        <f>IFERROR(IF($F29="Historical", IF(C29&lt;&gt;INDEX('Historical BMP Records'!C:C, MATCH($C29, 'Historical BMP Records'!$C:$C, 0)), 1, 0), IF(C29&lt;&gt;INDEX('Planned and Progress BMPs'!C:C, MATCH($C29, 'Planned and Progress BMPs'!$C:$C, 0)), 1, 0)), "")</f>
        <v/>
      </c>
      <c r="BU29" s="87" t="str">
        <f>IFERROR(IF($F29="Historical", IF(D29&lt;&gt;INDEX('Historical BMP Records'!D:D, MATCH($C29, 'Historical BMP Records'!$C:$C, 0)), 1, 0), IF(D29&lt;&gt;INDEX('Planned and Progress BMPs'!D:D, MATCH($C29, 'Planned and Progress BMPs'!$C:$C, 0)), 1, 0)), "")</f>
        <v/>
      </c>
      <c r="BV29" s="87" t="str">
        <f>IFERROR(IF($F29="Historical", IF(E29&lt;&gt;INDEX('Historical BMP Records'!E:E, MATCH($C29, 'Historical BMP Records'!$C:$C, 0)), 1, 0), IF(E29&lt;&gt;INDEX('Planned and Progress BMPs'!E:E, MATCH($C29, 'Planned and Progress BMPs'!$C:$C, 0)), 1, 0)), "")</f>
        <v/>
      </c>
      <c r="BW29" s="87" t="str">
        <f>IFERROR(IF($F29="Historical", IF(F29&lt;&gt;INDEX('Historical BMP Records'!F:F, MATCH($C29, 'Historical BMP Records'!$C:$C, 0)), 1, 0), IF(F29&lt;&gt;INDEX('Planned and Progress BMPs'!F:F, MATCH($C29, 'Planned and Progress BMPs'!$C:$C, 0)), 1, 0)), "")</f>
        <v/>
      </c>
      <c r="BX29" s="87" t="str">
        <f>IFERROR(IF($F29="Historical", IF(G29&lt;&gt;INDEX('Historical BMP Records'!G:G, MATCH($C29, 'Historical BMP Records'!$C:$C, 0)), 1, 0), IF(G29&lt;&gt;INDEX('Planned and Progress BMPs'!G:G, MATCH($C29, 'Planned and Progress BMPs'!$C:$C, 0)), 1, 0)), "")</f>
        <v/>
      </c>
      <c r="BY29" s="87" t="str">
        <f>IFERROR(IF($F29="Historical", IF(H29&lt;&gt;INDEX('Historical BMP Records'!H:H, MATCH($C29, 'Historical BMP Records'!$C:$C, 0)), 1, 0), IF(H29&lt;&gt;INDEX('Planned and Progress BMPs'!H:H, MATCH($C29, 'Planned and Progress BMPs'!$C:$C, 0)), 1, 0)), "")</f>
        <v/>
      </c>
      <c r="BZ29" s="87" t="str">
        <f>IFERROR(IF($F29="Historical", IF(I29&lt;&gt;INDEX('Historical BMP Records'!I:I, MATCH($C29, 'Historical BMP Records'!$C:$C, 0)), 1, 0), IF(I29&lt;&gt;INDEX('Planned and Progress BMPs'!I:I, MATCH($C29, 'Planned and Progress BMPs'!$C:$C, 0)), 1, 0)), "")</f>
        <v/>
      </c>
      <c r="CA29" s="87" t="str">
        <f>IFERROR(IF($F29="Historical", IF(J29&lt;&gt;INDEX('Historical BMP Records'!J:J, MATCH($C29, 'Historical BMP Records'!$C:$C, 0)), 1, 0), IF(J29&lt;&gt;INDEX('Planned and Progress BMPs'!J:J, MATCH($C29, 'Planned and Progress BMPs'!$C:$C, 0)), 1, 0)), "")</f>
        <v/>
      </c>
      <c r="CB29" s="87" t="str">
        <f>IFERROR(IF($F29="Historical", IF(K29&lt;&gt;INDEX('Historical BMP Records'!K:K, MATCH($C29, 'Historical BMP Records'!$C:$C, 0)), 1, 0), IF(K29&lt;&gt;INDEX('Planned and Progress BMPs'!K:K, MATCH($C29, 'Planned and Progress BMPs'!$C:$C, 0)), 1, 0)), "")</f>
        <v/>
      </c>
      <c r="CC29" s="87" t="str">
        <f>IFERROR(IF($F29="Historical", IF(L29&lt;&gt;INDEX('Historical BMP Records'!L:L, MATCH($C29, 'Historical BMP Records'!$C:$C, 0)), 1, 0), IF(L29&lt;&gt;INDEX('Planned and Progress BMPs'!L:L, MATCH($C29, 'Planned and Progress BMPs'!$C:$C, 0)), 1, 0)), "")</f>
        <v/>
      </c>
      <c r="CD29" s="87" t="str">
        <f>IFERROR(IF($F29="Historical", IF(M29&lt;&gt;INDEX('Historical BMP Records'!M:M, MATCH($C29, 'Historical BMP Records'!$C:$C, 0)), 1, 0), IF(M29&lt;&gt;INDEX('Planned and Progress BMPs'!M:M, MATCH($C29, 'Planned and Progress BMPs'!$C:$C, 0)), 1, 0)), "")</f>
        <v/>
      </c>
      <c r="CE29" s="87" t="str">
        <f>IFERROR(IF($F29="Historical", IF(N29&lt;&gt;INDEX('Historical BMP Records'!N:N, MATCH($C29, 'Historical BMP Records'!$C:$C, 0)), 1, 0), IF(N29&lt;&gt;INDEX('Planned and Progress BMPs'!N:N, MATCH($C29, 'Planned and Progress BMPs'!$C:$C, 0)), 1, 0)), "")</f>
        <v/>
      </c>
      <c r="CF29" s="87" t="str">
        <f>IFERROR(IF($F29="Historical", IF(O29&lt;&gt;INDEX('Historical BMP Records'!O:O, MATCH($C29, 'Historical BMP Records'!$C:$C, 0)), 1, 0), IF(O29&lt;&gt;INDEX('Planned and Progress BMPs'!O:O, MATCH($C29, 'Planned and Progress BMPs'!$C:$C, 0)), 1, 0)), "")</f>
        <v/>
      </c>
      <c r="CG29" s="87" t="str">
        <f>IFERROR(IF($F29="Historical", IF(P29&lt;&gt;INDEX('Historical BMP Records'!P:P, MATCH($C29, 'Historical BMP Records'!$C:$C, 0)), 1, 0), IF(P29&lt;&gt;INDEX('Planned and Progress BMPs'!P:P, MATCH($C29, 'Planned and Progress BMPs'!$C:$C, 0)), 1, 0)), "")</f>
        <v/>
      </c>
      <c r="CH29" s="87" t="str">
        <f>IFERROR(IF($F29="Historical", IF(Q29&lt;&gt;INDEX('Historical BMP Records'!Q:Q, MATCH($C29, 'Historical BMP Records'!$C:$C, 0)), 1, 0), IF(Q29&lt;&gt;INDEX('Planned and Progress BMPs'!Q:Q, MATCH($C29, 'Planned and Progress BMPs'!$C:$C, 0)), 1, 0)), "")</f>
        <v/>
      </c>
      <c r="CI29" s="87" t="str">
        <f>IFERROR(IF($F29="Historical", IF(R29&lt;&gt;INDEX('Historical BMP Records'!R:R, MATCH($C29, 'Historical BMP Records'!$C:$C, 0)), 1, 0), IF(R29&lt;&gt;INDEX('Planned and Progress BMPs'!R:R, MATCH($C29, 'Planned and Progress BMPs'!$C:$C, 0)), 1, 0)), "")</f>
        <v/>
      </c>
      <c r="CJ29" s="87" t="str">
        <f>IFERROR(IF($F29="Historical", IF(S29&lt;&gt;INDEX('Historical BMP Records'!S:S, MATCH($C29, 'Historical BMP Records'!$C:$C, 0)), 1, 0), IF(S29&lt;&gt;INDEX('Planned and Progress BMPs'!S:S, MATCH($C29, 'Planned and Progress BMPs'!$C:$C, 0)), 1, 0)), "")</f>
        <v/>
      </c>
      <c r="CK29" s="87" t="str">
        <f>IFERROR(IF($F29="Historical", IF(T29&lt;&gt;INDEX('Historical BMP Records'!T:T, MATCH($C29, 'Historical BMP Records'!$C:$C, 0)), 1, 0), IF(T29&lt;&gt;INDEX('Planned and Progress BMPs'!T:T, MATCH($C29, 'Planned and Progress BMPs'!$C:$C, 0)), 1, 0)), "")</f>
        <v/>
      </c>
      <c r="CL29" s="87" t="str">
        <f>IFERROR(IF($F29="Historical", IF(U29&lt;&gt;INDEX('Historical BMP Records'!U:U, MATCH($C29, 'Historical BMP Records'!$C:$C, 0)), 1, 0), IF(U29&lt;&gt;INDEX('Planned and Progress BMPs'!U:U, MATCH($C29, 'Planned and Progress BMPs'!$C:$C, 0)), 1, 0)), "")</f>
        <v/>
      </c>
      <c r="CM29" s="87" t="str">
        <f>IFERROR(IF($F29="Historical", IF(V29&lt;&gt;INDEX('Historical BMP Records'!V:V, MATCH($C29, 'Historical BMP Records'!$C:$C, 0)), 1, 0), IF(V29&lt;&gt;INDEX('Planned and Progress BMPs'!V:V, MATCH($C29, 'Planned and Progress BMPs'!$C:$C, 0)), 1, 0)), "")</f>
        <v/>
      </c>
      <c r="CN29" s="87" t="str">
        <f>IFERROR(IF($F29="Historical", IF(W29&lt;&gt;INDEX('Historical BMP Records'!W:W, MATCH($C29, 'Historical BMP Records'!$C:$C, 0)), 1, 0), IF(W29&lt;&gt;INDEX('Planned and Progress BMPs'!W:W, MATCH($C29, 'Planned and Progress BMPs'!$C:$C, 0)), 1, 0)), "")</f>
        <v/>
      </c>
      <c r="CO29" s="87" t="str">
        <f>IFERROR(IF($F29="Historical", IF(X29&lt;&gt;INDEX('Historical BMP Records'!X:X, MATCH($C29, 'Historical BMP Records'!$C:$C, 0)), 1, 0), IF(X29&lt;&gt;INDEX('Planned and Progress BMPs'!X:X, MATCH($C29, 'Planned and Progress BMPs'!$C:$C, 0)), 1, 0)), "")</f>
        <v/>
      </c>
      <c r="CP29" s="87" t="str">
        <f>IFERROR(IF($F29="Historical", IF(Y29&lt;&gt;INDEX('Historical BMP Records'!Y:Y, MATCH($C29, 'Historical BMP Records'!$C:$C, 0)), 1, 0), IF(Y29&lt;&gt;INDEX('Planned and Progress BMPs'!Y:Y, MATCH($C29, 'Planned and Progress BMPs'!$C:$C, 0)), 1, 0)), "")</f>
        <v/>
      </c>
      <c r="CQ29" s="87" t="str">
        <f>IFERROR(IF($F29="Historical", IF(Z29&lt;&gt;INDEX('Historical BMP Records'!Z:Z, MATCH($C29, 'Historical BMP Records'!$C:$C, 0)), 1, 0), IF(Z29&lt;&gt;INDEX('Planned and Progress BMPs'!Z:Z, MATCH($C29, 'Planned and Progress BMPs'!$C:$C, 0)), 1, 0)), "")</f>
        <v/>
      </c>
      <c r="CR29" s="87" t="str">
        <f>IFERROR(IF($F29="Historical", IF(AA29&lt;&gt;INDEX('Historical BMP Records'!AA:AA, MATCH($C29, 'Historical BMP Records'!$C:$C, 0)), 1, 0), IF(AA29&lt;&gt;INDEX('Planned and Progress BMPs'!AA:AA, MATCH($C29, 'Planned and Progress BMPs'!$C:$C, 0)), 1, 0)), "")</f>
        <v/>
      </c>
      <c r="CS29" s="87" t="str">
        <f>IFERROR(IF($F29="Historical", IF(AB29&lt;&gt;INDEX('Historical BMP Records'!AB:AB, MATCH($C29, 'Historical BMP Records'!$C:$C, 0)), 1, 0), IF(AB29&lt;&gt;INDEX('Planned and Progress BMPs'!AB:AB, MATCH($C29, 'Planned and Progress BMPs'!$C:$C, 0)), 1, 0)), "")</f>
        <v/>
      </c>
      <c r="CT29" s="87" t="str">
        <f>IFERROR(IF($F29="Historical", IF(AC29&lt;&gt;INDEX('Historical BMP Records'!AC:AC, MATCH($C29, 'Historical BMP Records'!$C:$C, 0)), 1, 0), IF(AC29&lt;&gt;INDEX('Planned and Progress BMPs'!AC:AC, MATCH($C29, 'Planned and Progress BMPs'!$C:$C, 0)), 1, 0)), "")</f>
        <v/>
      </c>
      <c r="CU29" s="87" t="str">
        <f>IFERROR(IF($F29="Historical", IF(AD29&lt;&gt;INDEX('Historical BMP Records'!AD:AD, MATCH($C29, 'Historical BMP Records'!$C:$C, 0)), 1, 0), IF(AD29&lt;&gt;INDEX('Planned and Progress BMPs'!AD:AD, MATCH($C29, 'Planned and Progress BMPs'!$C:$C, 0)), 1, 0)), "")</f>
        <v/>
      </c>
      <c r="CV29" s="87" t="str">
        <f>IFERROR(IF($F29="Historical", IF(AE29&lt;&gt;INDEX('Historical BMP Records'!AE:AE, MATCH($C29, 'Historical BMP Records'!$C:$C, 0)), 1, 0), IF(AE29&lt;&gt;INDEX('Planned and Progress BMPs'!AE:AE, MATCH($C29, 'Planned and Progress BMPs'!$C:$C, 0)), 1, 0)), "")</f>
        <v/>
      </c>
      <c r="CW29" s="87" t="str">
        <f>IFERROR(IF($F29="Historical", IF(AF29&lt;&gt;INDEX('Historical BMP Records'!AF:AF, MATCH($C29, 'Historical BMP Records'!$C:$C, 0)), 1, 0), IF(AF29&lt;&gt;INDEX('Planned and Progress BMPs'!AF:AF, MATCH($C29, 'Planned and Progress BMPs'!$C:$C, 0)), 1, 0)), "")</f>
        <v/>
      </c>
      <c r="CX29" s="87" t="str">
        <f>IFERROR(IF($F29="Historical", IF(AG29&lt;&gt;INDEX('Historical BMP Records'!AG:AG, MATCH($C29, 'Historical BMP Records'!$C:$C, 0)), 1, 0), IF(AG29&lt;&gt;INDEX('Planned and Progress BMPs'!AG:AG, MATCH($C29, 'Planned and Progress BMPs'!$C:$C, 0)), 1, 0)), "")</f>
        <v/>
      </c>
      <c r="CY29" s="87" t="str">
        <f>IFERROR(IF($F29="Historical", IF(AH29&lt;&gt;INDEX('Historical BMP Records'!AH:AH, MATCH($C29, 'Historical BMP Records'!$C:$C, 0)), 1, 0), IF(AH29&lt;&gt;INDEX('Planned and Progress BMPs'!AH:AH, MATCH($C29, 'Planned and Progress BMPs'!$C:$C, 0)), 1, 0)), "")</f>
        <v/>
      </c>
      <c r="CZ29" s="87" t="str">
        <f>IFERROR(IF($F29="Historical", IF(AI29&lt;&gt;INDEX('Historical BMP Records'!AI:AI, MATCH($C29, 'Historical BMP Records'!$C:$C, 0)), 1, 0), IF(AI29&lt;&gt;INDEX('Planned and Progress BMPs'!AI:AI, MATCH($C29, 'Planned and Progress BMPs'!$C:$C, 0)), 1, 0)), "")</f>
        <v/>
      </c>
      <c r="DA29" s="87" t="str">
        <f>IFERROR(IF($F29="Historical", IF(AJ29&lt;&gt;INDEX('Historical BMP Records'!AJ:AJ, MATCH($C29, 'Historical BMP Records'!$C:$C, 0)), 1, 0), IF(AJ29&lt;&gt;INDEX('Planned and Progress BMPs'!AJ:AJ, MATCH($C29, 'Planned and Progress BMPs'!$C:$C, 0)), 1, 0)), "")</f>
        <v/>
      </c>
      <c r="DB29" s="87" t="str">
        <f>IFERROR(IF($F29="Historical", IF(AK29&lt;&gt;INDEX('Historical BMP Records'!AK:AK, MATCH($C29, 'Historical BMP Records'!$C:$C, 0)), 1, 0), IF(AK29&lt;&gt;INDEX('Planned and Progress BMPs'!AK:AK, MATCH($C29, 'Planned and Progress BMPs'!$C:$C, 0)), 1, 0)), "")</f>
        <v/>
      </c>
      <c r="DC29" s="87" t="str">
        <f>IFERROR(IF($F29="Historical", IF(AL29&lt;&gt;INDEX('Historical BMP Records'!AL:AL, MATCH($C29, 'Historical BMP Records'!$C:$C, 0)), 1, 0), IF(AL29&lt;&gt;INDEX('Planned and Progress BMPs'!AL:AL, MATCH($C29, 'Planned and Progress BMPs'!$C:$C, 0)), 1, 0)), "")</f>
        <v/>
      </c>
      <c r="DD29" s="87" t="str">
        <f>IFERROR(IF($F29="Historical", IF(AM29&lt;&gt;INDEX('Historical BMP Records'!AM:AM, MATCH($C29, 'Historical BMP Records'!$C:$C, 0)), 1, 0), IF(AM29&lt;&gt;INDEX('Planned and Progress BMPs'!AM:AM, MATCH($C29, 'Planned and Progress BMPs'!$C:$C, 0)), 1, 0)), "")</f>
        <v/>
      </c>
      <c r="DE29" s="87" t="str">
        <f>IFERROR(IF($F29="Historical", IF(AN29&lt;&gt;INDEX('Historical BMP Records'!AN:AN, MATCH($C29, 'Historical BMP Records'!$C:$C, 0)), 1, 0), IF(AN29&lt;&gt;INDEX('Planned and Progress BMPs'!AN:AN, MATCH($C29, 'Planned and Progress BMPs'!$C:$C, 0)), 1, 0)), "")</f>
        <v/>
      </c>
      <c r="DF29" s="87" t="str">
        <f>IFERROR(IF($F29="Historical", IF(AO29&lt;&gt;INDEX('Historical BMP Records'!AO:AO, MATCH($C29, 'Historical BMP Records'!$C:$C, 0)), 1, 0), IF(AO29&lt;&gt;INDEX('Planned and Progress BMPs'!AO:AO, MATCH($C29, 'Planned and Progress BMPs'!$C:$C, 0)), 1, 0)), "")</f>
        <v/>
      </c>
      <c r="DG29" s="87" t="str">
        <f>IFERROR(IF($F29="Historical", IF(AP29&lt;&gt;INDEX('Historical BMP Records'!AP:AP, MATCH($C29, 'Historical BMP Records'!$C:$C, 0)), 1, 0), IF(AP29&lt;&gt;INDEX('Planned and Progress BMPs'!AP:AP, MATCH($C29, 'Planned and Progress BMPs'!$C:$C, 0)), 1, 0)), "")</f>
        <v/>
      </c>
      <c r="DH29" s="87" t="str">
        <f>IFERROR(IF($F29="Historical", IF(AQ29&lt;&gt;INDEX('Historical BMP Records'!AQ:AQ, MATCH($C29, 'Historical BMP Records'!$C:$C, 0)), 1, 0), IF(AQ29&lt;&gt;INDEX('Planned and Progress BMPs'!AQ:AQ, MATCH($C29, 'Planned and Progress BMPs'!$C:$C, 0)), 1, 0)), "")</f>
        <v/>
      </c>
      <c r="DI29" s="87" t="str">
        <f>IFERROR(IF($F29="Historical", IF(AR29&lt;&gt;INDEX('Historical BMP Records'!AR:AR, MATCH($C29, 'Historical BMP Records'!$C:$C, 0)), 1, 0), IF(AR29&lt;&gt;INDEX('Planned and Progress BMPs'!AR:AR, MATCH($C29, 'Planned and Progress BMPs'!$C:$C, 0)), 1, 0)), "")</f>
        <v/>
      </c>
      <c r="DJ29" s="87" t="str">
        <f>IFERROR(IF($F29="Historical", IF(AS29&lt;&gt;INDEX('Historical BMP Records'!AS:AS, MATCH($C29, 'Historical BMP Records'!$C:$C, 0)), 1, 0), IF(AS29&lt;&gt;INDEX('Planned and Progress BMPs'!AS:AS, MATCH($C29, 'Planned and Progress BMPs'!$C:$C, 0)), 1, 0)), "")</f>
        <v/>
      </c>
      <c r="DK29" s="87" t="str">
        <f>IFERROR(IF($F29="Historical", IF(AT29&lt;&gt;INDEX('Historical BMP Records'!AT:AT, MATCH($C29, 'Historical BMP Records'!$C:$C, 0)), 1, 0), IF(AT29&lt;&gt;INDEX('Planned and Progress BMPs'!AT:AT, MATCH($C29, 'Planned and Progress BMPs'!$C:$C, 0)), 1, 0)), "")</f>
        <v/>
      </c>
      <c r="DL29" s="87" t="str">
        <f>IFERROR(IF($F29="Historical", IF(AU29&lt;&gt;INDEX('Historical BMP Records'!AU:AU, MATCH($C29, 'Historical BMP Records'!$C:$C, 0)), 1, 0), IF(AU29&lt;&gt;INDEX('Planned and Progress BMPs'!AU:AU, MATCH($C29, 'Planned and Progress BMPs'!$C:$C, 0)), 1, 0)), "")</f>
        <v/>
      </c>
      <c r="DM29" s="87" t="str">
        <f>IFERROR(IF($F29="Historical", IF(AV29&lt;&gt;INDEX('Historical BMP Records'!AV:AV, MATCH($C29, 'Historical BMP Records'!$C:$C, 0)), 1, 0), IF(AV29&lt;&gt;INDEX('Planned and Progress BMPs'!AV:AV, MATCH($C29, 'Planned and Progress BMPs'!$C:$C, 0)), 1, 0)), "")</f>
        <v/>
      </c>
      <c r="DN29" s="87" t="str">
        <f>IFERROR(IF($F29="Historical", IF(AW29&lt;&gt;INDEX('Historical BMP Records'!AW:AW, MATCH($C29, 'Historical BMP Records'!$C:$C, 0)), 1, 0), IF(AW29&lt;&gt;INDEX('Planned and Progress BMPs'!AW:AW, MATCH($C29, 'Planned and Progress BMPs'!$C:$C, 0)), 1, 0)), "")</f>
        <v/>
      </c>
      <c r="DO29" s="87" t="str">
        <f>IFERROR(IF($F29="Historical", IF(AX29&lt;&gt;INDEX('Historical BMP Records'!AX:AX, MATCH($C29, 'Historical BMP Records'!$C:$C, 0)), 1, 0), IF(AX29&lt;&gt;INDEX('Planned and Progress BMPs'!AX:AX, MATCH($C29, 'Planned and Progress BMPs'!$C:$C, 0)), 1, 0)), "")</f>
        <v/>
      </c>
      <c r="DP29" s="87" t="str">
        <f>IFERROR(IF($F29="Historical", IF(AY29&lt;&gt;INDEX('Historical BMP Records'!AY:AY, MATCH($C29, 'Historical BMP Records'!$C:$C, 0)), 1, 0), IF(AY29&lt;&gt;INDEX('Planned and Progress BMPs'!AY:AY, MATCH($C29, 'Planned and Progress BMPs'!$C:$C, 0)), 1, 0)), "")</f>
        <v/>
      </c>
      <c r="DQ29" s="87" t="str">
        <f>IFERROR(IF($F29="Historical", IF(AZ29&lt;&gt;INDEX('Historical BMP Records'!AZ:AZ, MATCH($C29, 'Historical BMP Records'!$C:$C, 0)), 1, 0), IF(AZ29&lt;&gt;INDEX('Planned and Progress BMPs'!AZ:AZ, MATCH($C29, 'Planned and Progress BMPs'!$C:$C, 0)), 1, 0)), "")</f>
        <v/>
      </c>
      <c r="DR29" s="87" t="str">
        <f>IFERROR(IF($F29="Historical", IF(BA29&lt;&gt;INDEX('Historical BMP Records'!BA:BA, MATCH($C29, 'Historical BMP Records'!$C:$C, 0)), 1, 0), IF(BA29&lt;&gt;INDEX('Planned and Progress BMPs'!BA:BA, MATCH($C29, 'Planned and Progress BMPs'!$C:$C, 0)), 1, 0)), "")</f>
        <v/>
      </c>
      <c r="DS29" s="87" t="str">
        <f>IFERROR(IF($F29="Historical", IF(BB29&lt;&gt;INDEX('Historical BMP Records'!BB:BB, MATCH($C29, 'Historical BMP Records'!$C:$C, 0)), 1, 0), IF(BB29&lt;&gt;INDEX('Planned and Progress BMPs'!BB:BB, MATCH($C29, 'Planned and Progress BMPs'!$C:$C, 0)), 1, 0)), "")</f>
        <v/>
      </c>
      <c r="DT29" s="87" t="str">
        <f>IFERROR(IF($F29="Historical", IF(BC29&lt;&gt;INDEX('Historical BMP Records'!BC:BC, MATCH($C29, 'Historical BMP Records'!$C:$C, 0)), 1, 0), IF(BC29&lt;&gt;INDEX('Planned and Progress BMPs'!BC:BC, MATCH($C29, 'Planned and Progress BMPs'!$C:$C, 0)), 1, 0)), "")</f>
        <v/>
      </c>
      <c r="DU29" s="87" t="str">
        <f>IFERROR(IF($F29="Historical", IF(BD29&lt;&gt;INDEX('Historical BMP Records'!BD:BD, MATCH($C29, 'Historical BMP Records'!$C:$C, 0)), 1, 0), IF(BD29&lt;&gt;INDEX('Planned and Progress BMPs'!BD:BD, MATCH($C29, 'Planned and Progress BMPs'!$C:$C, 0)), 1, 0)), "")</f>
        <v/>
      </c>
      <c r="DV29" s="87" t="str">
        <f>IFERROR(IF($F29="Historical", IF(BE29&lt;&gt;INDEX('Historical BMP Records'!BE:BE, MATCH($C29, 'Historical BMP Records'!$C:$C, 0)), 1, 0), IF(BE29&lt;&gt;INDEX('Planned and Progress BMPs'!BE:BE, MATCH($C29, 'Planned and Progress BMPs'!$C:$C, 0)), 1, 0)), "")</f>
        <v/>
      </c>
      <c r="DW29" s="87" t="str">
        <f>IFERROR(IF($F29="Historical", IF(BF29&lt;&gt;INDEX('Historical BMP Records'!BF:BF, MATCH($C29, 'Historical BMP Records'!$C:$C, 0)), 1, 0), IF(BF29&lt;&gt;INDEX('Planned and Progress BMPs'!BF:BF, MATCH($C29, 'Planned and Progress BMPs'!$C:$C, 0)), 1, 0)), "")</f>
        <v/>
      </c>
      <c r="DX29" s="87" t="str">
        <f>IFERROR(IF($F29="Historical", IF(BG29&lt;&gt;INDEX('Historical BMP Records'!BG:BG, MATCH($C29, 'Historical BMP Records'!$C:$C, 0)), 1, 0), IF(BG29&lt;&gt;INDEX('Planned and Progress BMPs'!BG:BG, MATCH($C29, 'Planned and Progress BMPs'!$C:$C, 0)), 1, 0)), "")</f>
        <v/>
      </c>
      <c r="DY29" s="87" t="str">
        <f>IFERROR(IF($F29="Historical", IF(BH29&lt;&gt;INDEX('Historical BMP Records'!BH:BH, MATCH($C29, 'Historical BMP Records'!$C:$C, 0)), 1, 0), IF(BH29&lt;&gt;INDEX('Planned and Progress BMPs'!BH:BH, MATCH($C29, 'Planned and Progress BMPs'!$C:$C, 0)), 1, 0)), "")</f>
        <v/>
      </c>
      <c r="DZ29" s="87" t="str">
        <f>IFERROR(IF($F29="Historical", IF(BI29&lt;&gt;INDEX('Historical BMP Records'!BI:BI, MATCH($C29, 'Historical BMP Records'!$C:$C, 0)), 1, 0), IF(BI29&lt;&gt;INDEX('Planned and Progress BMPs'!BI:BI, MATCH($C29, 'Planned and Progress BMPs'!$C:$C, 0)), 1, 0)), "")</f>
        <v/>
      </c>
      <c r="EA29" s="87" t="str">
        <f>IFERROR(IF($F29="Historical", IF(BJ29&lt;&gt;INDEX('Historical BMP Records'!BJ:BJ, MATCH($C29, 'Historical BMP Records'!$C:$C, 0)), 1, 0), IF(BJ29&lt;&gt;INDEX('Planned and Progress BMPs'!BJ:BJ, MATCH($C29, 'Planned and Progress BMPs'!$C:$C, 0)), 1, 0)), "")</f>
        <v/>
      </c>
      <c r="EB29" s="87" t="str">
        <f>IFERROR(IF($F29="Historical", IF(BK29&lt;&gt;INDEX('Historical BMP Records'!BK:BK, MATCH($C29, 'Historical BMP Records'!$C:$C, 0)), 1, 0), IF(BK29&lt;&gt;INDEX('Planned and Progress BMPs'!BK:BK, MATCH($C29, 'Planned and Progress BMPs'!$C:$C, 0)), 1, 0)), "")</f>
        <v/>
      </c>
      <c r="EC29" s="87" t="str">
        <f>IFERROR(IF($F29="Historical", IF(BL29&lt;&gt;INDEX('Historical BMP Records'!BL:BL, MATCH($C29, 'Historical BMP Records'!$C:$C, 0)), 1, 0), IF(BL29&lt;&gt;INDEX('Planned and Progress BMPs'!BL:BL, MATCH($C29, 'Planned and Progress BMPs'!$C:$C, 0)), 1, 0)), "")</f>
        <v/>
      </c>
      <c r="ED29" s="87" t="str">
        <f>IFERROR(IF($F29="Historical", IF(BM29&lt;&gt;INDEX('Historical BMP Records'!BM:BM, MATCH($C29, 'Historical BMP Records'!$C:$C, 0)), 1, 0), IF(BM29&lt;&gt;INDEX('Planned and Progress BMPs'!BM:BM, MATCH($C29, 'Planned and Progress BMPs'!$C:$C, 0)), 1, 0)), "")</f>
        <v/>
      </c>
      <c r="EE29" s="87" t="str">
        <f>IFERROR(IF($F29="Historical", IF(BN29&lt;&gt;INDEX('Historical BMP Records'!BN:BN, MATCH($C29, 'Historical BMP Records'!$C:$C, 0)), 1, 0), IF(BN29&lt;&gt;INDEX('Planned and Progress BMPs'!BN:BN, MATCH($C29, 'Planned and Progress BMPs'!$C:$C, 0)), 1, 0)), "")</f>
        <v/>
      </c>
      <c r="EF29" s="87" t="str">
        <f>IFERROR(IF($F29="Historical", IF(BO29&lt;&gt;INDEX('Historical BMP Records'!BO:BO, MATCH($C29, 'Historical BMP Records'!$C:$C, 0)), 1, 0), IF(BO29&lt;&gt;INDEX('Planned and Progress BMPs'!BO:BO, MATCH($C29, 'Planned and Progress BMPs'!$C:$C, 0)), 1, 0)), "")</f>
        <v/>
      </c>
      <c r="EG29" s="87" t="str">
        <f>IFERROR(IF($F29="Historical", IF(BP29&lt;&gt;INDEX('Historical BMP Records'!BP:BP, MATCH($C29, 'Historical BMP Records'!$C:$C, 0)), 1, 0), IF(BP29&lt;&gt;INDEX('Planned and Progress BMPs'!BP:BP, MATCH($C29, 'Planned and Progress BMPs'!$C:$C, 0)), 1, 0)), "")</f>
        <v/>
      </c>
      <c r="EH29" s="87">
        <f>SUM(DC_SW152[[#This Row],[FY17 Status Change]:[GIS ID Change]])</f>
        <v>0</v>
      </c>
    </row>
    <row r="30" spans="1:138" x14ac:dyDescent="0.25">
      <c r="A30" s="5" t="s">
        <v>388</v>
      </c>
      <c r="B30" s="5" t="s">
        <v>389</v>
      </c>
      <c r="C30" s="15" t="s">
        <v>616</v>
      </c>
      <c r="D30" s="15" t="s">
        <v>448</v>
      </c>
      <c r="E30" s="15" t="s">
        <v>292</v>
      </c>
      <c r="F30" s="33" t="s">
        <v>49</v>
      </c>
      <c r="G30" s="42"/>
      <c r="H30" s="37"/>
      <c r="I30" s="22">
        <f>INDEX(Table3[Site ID], MATCH(DC_SW152[[#This Row],[Facility Name]], Table3[Site Name], 0))</f>
        <v>1</v>
      </c>
      <c r="J30" s="22" t="s">
        <v>372</v>
      </c>
      <c r="K30" s="22" t="str">
        <f>INDEX(Table3[Site Address], MATCH(DC_SW152[[#This Row],[Facility Name]], Table3[Site Name], 0))</f>
        <v>370 Brookley Avenue SW</v>
      </c>
      <c r="L30" s="22" t="str">
        <f>INDEX(Table3[Site X Coordinate], MATCH(DC_SW152[[#This Row],[Facility Name]], Table3[Site Name], 0))</f>
        <v>399319.85</v>
      </c>
      <c r="M30" s="22" t="str">
        <f>INDEX(Table3[Site Y Coordinate], MATCH(DC_SW152[[#This Row],[Facility Name]], Table3[Site Name], 0))</f>
        <v>131674.01</v>
      </c>
      <c r="N30" s="22" t="str">
        <f>INDEX(Table3[Owner/Manager], MATCH(DC_SW152[[#This Row],[Facility Name]], Table3[Site Name], 0))</f>
        <v>Department of Defense</v>
      </c>
      <c r="O30" s="22" t="s">
        <v>218</v>
      </c>
      <c r="P30" s="22" t="s">
        <v>115</v>
      </c>
      <c r="Q30" s="22" t="s">
        <v>219</v>
      </c>
      <c r="R30" s="22" t="s">
        <v>84</v>
      </c>
      <c r="S30" s="22">
        <v>20032</v>
      </c>
      <c r="T30" s="29">
        <v>2024048204</v>
      </c>
      <c r="U30" s="22" t="s">
        <v>220</v>
      </c>
      <c r="V30" s="77">
        <v>14</v>
      </c>
      <c r="W30" s="33">
        <v>41183</v>
      </c>
      <c r="X30" s="22" t="s">
        <v>292</v>
      </c>
      <c r="Y30" s="83" t="s">
        <v>617</v>
      </c>
      <c r="Z30" s="83" t="s">
        <v>769</v>
      </c>
      <c r="AA30" s="83" t="s">
        <v>769</v>
      </c>
      <c r="AB30" s="83"/>
      <c r="AC30" s="22" t="s">
        <v>95</v>
      </c>
      <c r="AD30" s="22" t="s">
        <v>29</v>
      </c>
      <c r="AE30" s="22">
        <v>399135.093398</v>
      </c>
      <c r="AF30" s="22">
        <v>132288.319981999</v>
      </c>
      <c r="AG30" s="22">
        <v>38.858407999999997</v>
      </c>
      <c r="AH30" s="22">
        <v>-77.009964999999994</v>
      </c>
      <c r="AI30" s="22" t="s">
        <v>290</v>
      </c>
      <c r="AJ30" s="22" t="s">
        <v>84</v>
      </c>
      <c r="AK30" s="22">
        <v>20032</v>
      </c>
      <c r="AL30" s="17" t="s">
        <v>11</v>
      </c>
      <c r="AM30" s="22" t="s">
        <v>12</v>
      </c>
      <c r="AN30" s="22" t="s">
        <v>8</v>
      </c>
      <c r="AO30" s="64"/>
      <c r="AP30" s="64"/>
      <c r="AQ30" s="64"/>
      <c r="AR30" s="64">
        <f>IF(ISBLANK(DC_SW152[[#This Row],[Urban Acres]]), "", DC_SW152[[#This Row],[Urban Acres]]-DC_SW152[[#This Row],[Impervious Acres]]-DC_SW152[[#This Row],[Natural Acres]])</f>
        <v>0.15000000000000002</v>
      </c>
      <c r="AS30" s="64">
        <v>0.25</v>
      </c>
      <c r="AT30" s="64">
        <v>0.4</v>
      </c>
      <c r="AU30" s="64" t="str">
        <f>IF(ISBLANK(DC_SW152[[#This Row],[Natural Acres]]), "", DC_SW152[[#This Row],[Natural Acres]]*43560)</f>
        <v/>
      </c>
      <c r="AV30" s="64">
        <f>IFERROR(IF(ISBLANK(DC_SW152[[#This Row],[Compacted Acres]]), "", DC_SW152[[#This Row],[Compacted Acres]]*43560),"")</f>
        <v>6534.0000000000009</v>
      </c>
      <c r="AW30" s="64">
        <f>IF(ISBLANK(DC_SW152[[#This Row],[Impervious Acres]]), "", DC_SW152[[#This Row],[Impervious Acres]]*43560)</f>
        <v>10890</v>
      </c>
      <c r="AX30" s="64">
        <f>IF(ISBLANK(DC_SW152[[#This Row],[Urban Acres]]), "", DC_SW152[[#This Row],[Urban Acres]]*43560)</f>
        <v>17424</v>
      </c>
      <c r="AY30" s="67"/>
      <c r="AZ30" s="33">
        <v>41912</v>
      </c>
      <c r="BA30" s="19">
        <v>2014</v>
      </c>
      <c r="BB30" s="19"/>
      <c r="BC30" s="19"/>
      <c r="BD30" s="19"/>
      <c r="BE30" s="19"/>
      <c r="BF30" s="19"/>
      <c r="BG30" s="19"/>
      <c r="BH30" s="18" t="s">
        <v>9</v>
      </c>
      <c r="BI30" s="18">
        <v>41275</v>
      </c>
      <c r="BJ30" s="18"/>
      <c r="BK30" s="22" t="s">
        <v>8</v>
      </c>
      <c r="BL30" s="18"/>
      <c r="BM30" s="72"/>
      <c r="BN30" s="22"/>
      <c r="BO30" s="17" t="s">
        <v>16</v>
      </c>
      <c r="BP30" s="17"/>
      <c r="BQ30" s="15"/>
      <c r="BR30" s="87" t="str">
        <f>IFERROR(IF($F30="Historical", IF(A30&lt;&gt;INDEX('Historical BMP Records'!A:A, MATCH($C30, 'Historical BMP Records'!$C:$C, 0)), 1, 0), IF(A30&lt;&gt;INDEX('Planned and Progress BMPs'!A:A, MATCH($C30, 'Planned and Progress BMPs'!$C:$C, 0)), 1, 0)), "")</f>
        <v/>
      </c>
      <c r="BS30" s="87" t="str">
        <f>IFERROR(IF($F30="Historical", IF(B30&lt;&gt;INDEX('Historical BMP Records'!B:B, MATCH($C30, 'Historical BMP Records'!$C:$C, 0)), 1, 0), IF(B30&lt;&gt;INDEX('Planned and Progress BMPs'!B:B, MATCH($C30, 'Planned and Progress BMPs'!$C:$C, 0)), 1, 0)), "")</f>
        <v/>
      </c>
      <c r="BT30" s="87" t="str">
        <f>IFERROR(IF($F30="Historical", IF(C30&lt;&gt;INDEX('Historical BMP Records'!C:C, MATCH($C30, 'Historical BMP Records'!$C:$C, 0)), 1, 0), IF(C30&lt;&gt;INDEX('Planned and Progress BMPs'!C:C, MATCH($C30, 'Planned and Progress BMPs'!$C:$C, 0)), 1, 0)), "")</f>
        <v/>
      </c>
      <c r="BU30" s="87" t="str">
        <f>IFERROR(IF($F30="Historical", IF(D30&lt;&gt;INDEX('Historical BMP Records'!D:D, MATCH($C30, 'Historical BMP Records'!$C:$C, 0)), 1, 0), IF(D30&lt;&gt;INDEX('Planned and Progress BMPs'!D:D, MATCH($C30, 'Planned and Progress BMPs'!$C:$C, 0)), 1, 0)), "")</f>
        <v/>
      </c>
      <c r="BV30" s="87" t="str">
        <f>IFERROR(IF($F30="Historical", IF(E30&lt;&gt;INDEX('Historical BMP Records'!E:E, MATCH($C30, 'Historical BMP Records'!$C:$C, 0)), 1, 0), IF(E30&lt;&gt;INDEX('Planned and Progress BMPs'!E:E, MATCH($C30, 'Planned and Progress BMPs'!$C:$C, 0)), 1, 0)), "")</f>
        <v/>
      </c>
      <c r="BW30" s="87" t="str">
        <f>IFERROR(IF($F30="Historical", IF(F30&lt;&gt;INDEX('Historical BMP Records'!F:F, MATCH($C30, 'Historical BMP Records'!$C:$C, 0)), 1, 0), IF(F30&lt;&gt;INDEX('Planned and Progress BMPs'!F:F, MATCH($C30, 'Planned and Progress BMPs'!$C:$C, 0)), 1, 0)), "")</f>
        <v/>
      </c>
      <c r="BX30" s="87" t="str">
        <f>IFERROR(IF($F30="Historical", IF(G30&lt;&gt;INDEX('Historical BMP Records'!G:G, MATCH($C30, 'Historical BMP Records'!$C:$C, 0)), 1, 0), IF(G30&lt;&gt;INDEX('Planned and Progress BMPs'!G:G, MATCH($C30, 'Planned and Progress BMPs'!$C:$C, 0)), 1, 0)), "")</f>
        <v/>
      </c>
      <c r="BY30" s="87" t="str">
        <f>IFERROR(IF($F30="Historical", IF(H30&lt;&gt;INDEX('Historical BMP Records'!H:H, MATCH($C30, 'Historical BMP Records'!$C:$C, 0)), 1, 0), IF(H30&lt;&gt;INDEX('Planned and Progress BMPs'!H:H, MATCH($C30, 'Planned and Progress BMPs'!$C:$C, 0)), 1, 0)), "")</f>
        <v/>
      </c>
      <c r="BZ30" s="87" t="str">
        <f>IFERROR(IF($F30="Historical", IF(I30&lt;&gt;INDEX('Historical BMP Records'!I:I, MATCH($C30, 'Historical BMP Records'!$C:$C, 0)), 1, 0), IF(I30&lt;&gt;INDEX('Planned and Progress BMPs'!I:I, MATCH($C30, 'Planned and Progress BMPs'!$C:$C, 0)), 1, 0)), "")</f>
        <v/>
      </c>
      <c r="CA30" s="87" t="str">
        <f>IFERROR(IF($F30="Historical", IF(J30&lt;&gt;INDEX('Historical BMP Records'!J:J, MATCH($C30, 'Historical BMP Records'!$C:$C, 0)), 1, 0), IF(J30&lt;&gt;INDEX('Planned and Progress BMPs'!J:J, MATCH($C30, 'Planned and Progress BMPs'!$C:$C, 0)), 1, 0)), "")</f>
        <v/>
      </c>
      <c r="CB30" s="87" t="str">
        <f>IFERROR(IF($F30="Historical", IF(K30&lt;&gt;INDEX('Historical BMP Records'!K:K, MATCH($C30, 'Historical BMP Records'!$C:$C, 0)), 1, 0), IF(K30&lt;&gt;INDEX('Planned and Progress BMPs'!K:K, MATCH($C30, 'Planned and Progress BMPs'!$C:$C, 0)), 1, 0)), "")</f>
        <v/>
      </c>
      <c r="CC30" s="87" t="str">
        <f>IFERROR(IF($F30="Historical", IF(L30&lt;&gt;INDEX('Historical BMP Records'!L:L, MATCH($C30, 'Historical BMP Records'!$C:$C, 0)), 1, 0), IF(L30&lt;&gt;INDEX('Planned and Progress BMPs'!L:L, MATCH($C30, 'Planned and Progress BMPs'!$C:$C, 0)), 1, 0)), "")</f>
        <v/>
      </c>
      <c r="CD30" s="87" t="str">
        <f>IFERROR(IF($F30="Historical", IF(M30&lt;&gt;INDEX('Historical BMP Records'!M:M, MATCH($C30, 'Historical BMP Records'!$C:$C, 0)), 1, 0), IF(M30&lt;&gt;INDEX('Planned and Progress BMPs'!M:M, MATCH($C30, 'Planned and Progress BMPs'!$C:$C, 0)), 1, 0)), "")</f>
        <v/>
      </c>
      <c r="CE30" s="87" t="str">
        <f>IFERROR(IF($F30="Historical", IF(N30&lt;&gt;INDEX('Historical BMP Records'!N:N, MATCH($C30, 'Historical BMP Records'!$C:$C, 0)), 1, 0), IF(N30&lt;&gt;INDEX('Planned and Progress BMPs'!N:N, MATCH($C30, 'Planned and Progress BMPs'!$C:$C, 0)), 1, 0)), "")</f>
        <v/>
      </c>
      <c r="CF30" s="87" t="str">
        <f>IFERROR(IF($F30="Historical", IF(O30&lt;&gt;INDEX('Historical BMP Records'!O:O, MATCH($C30, 'Historical BMP Records'!$C:$C, 0)), 1, 0), IF(O30&lt;&gt;INDEX('Planned and Progress BMPs'!O:O, MATCH($C30, 'Planned and Progress BMPs'!$C:$C, 0)), 1, 0)), "")</f>
        <v/>
      </c>
      <c r="CG30" s="87" t="str">
        <f>IFERROR(IF($F30="Historical", IF(P30&lt;&gt;INDEX('Historical BMP Records'!P:P, MATCH($C30, 'Historical BMP Records'!$C:$C, 0)), 1, 0), IF(P30&lt;&gt;INDEX('Planned and Progress BMPs'!P:P, MATCH($C30, 'Planned and Progress BMPs'!$C:$C, 0)), 1, 0)), "")</f>
        <v/>
      </c>
      <c r="CH30" s="87" t="str">
        <f>IFERROR(IF($F30="Historical", IF(Q30&lt;&gt;INDEX('Historical BMP Records'!Q:Q, MATCH($C30, 'Historical BMP Records'!$C:$C, 0)), 1, 0), IF(Q30&lt;&gt;INDEX('Planned and Progress BMPs'!Q:Q, MATCH($C30, 'Planned and Progress BMPs'!$C:$C, 0)), 1, 0)), "")</f>
        <v/>
      </c>
      <c r="CI30" s="87" t="str">
        <f>IFERROR(IF($F30="Historical", IF(R30&lt;&gt;INDEX('Historical BMP Records'!R:R, MATCH($C30, 'Historical BMP Records'!$C:$C, 0)), 1, 0), IF(R30&lt;&gt;INDEX('Planned and Progress BMPs'!R:R, MATCH($C30, 'Planned and Progress BMPs'!$C:$C, 0)), 1, 0)), "")</f>
        <v/>
      </c>
      <c r="CJ30" s="87" t="str">
        <f>IFERROR(IF($F30="Historical", IF(S30&lt;&gt;INDEX('Historical BMP Records'!S:S, MATCH($C30, 'Historical BMP Records'!$C:$C, 0)), 1, 0), IF(S30&lt;&gt;INDEX('Planned and Progress BMPs'!S:S, MATCH($C30, 'Planned and Progress BMPs'!$C:$C, 0)), 1, 0)), "")</f>
        <v/>
      </c>
      <c r="CK30" s="87" t="str">
        <f>IFERROR(IF($F30="Historical", IF(T30&lt;&gt;INDEX('Historical BMP Records'!T:T, MATCH($C30, 'Historical BMP Records'!$C:$C, 0)), 1, 0), IF(T30&lt;&gt;INDEX('Planned and Progress BMPs'!T:T, MATCH($C30, 'Planned and Progress BMPs'!$C:$C, 0)), 1, 0)), "")</f>
        <v/>
      </c>
      <c r="CL30" s="87" t="str">
        <f>IFERROR(IF($F30="Historical", IF(U30&lt;&gt;INDEX('Historical BMP Records'!U:U, MATCH($C30, 'Historical BMP Records'!$C:$C, 0)), 1, 0), IF(U30&lt;&gt;INDEX('Planned and Progress BMPs'!U:U, MATCH($C30, 'Planned and Progress BMPs'!$C:$C, 0)), 1, 0)), "")</f>
        <v/>
      </c>
      <c r="CM30" s="87" t="str">
        <f>IFERROR(IF($F30="Historical", IF(V30&lt;&gt;INDEX('Historical BMP Records'!V:V, MATCH($C30, 'Historical BMP Records'!$C:$C, 0)), 1, 0), IF(V30&lt;&gt;INDEX('Planned and Progress BMPs'!V:V, MATCH($C30, 'Planned and Progress BMPs'!$C:$C, 0)), 1, 0)), "")</f>
        <v/>
      </c>
      <c r="CN30" s="87" t="str">
        <f>IFERROR(IF($F30="Historical", IF(W30&lt;&gt;INDEX('Historical BMP Records'!W:W, MATCH($C30, 'Historical BMP Records'!$C:$C, 0)), 1, 0), IF(W30&lt;&gt;INDEX('Planned and Progress BMPs'!W:W, MATCH($C30, 'Planned and Progress BMPs'!$C:$C, 0)), 1, 0)), "")</f>
        <v/>
      </c>
      <c r="CO30" s="87" t="str">
        <f>IFERROR(IF($F30="Historical", IF(X30&lt;&gt;INDEX('Historical BMP Records'!X:X, MATCH($C30, 'Historical BMP Records'!$C:$C, 0)), 1, 0), IF(X30&lt;&gt;INDEX('Planned and Progress BMPs'!X:X, MATCH($C30, 'Planned and Progress BMPs'!$C:$C, 0)), 1, 0)), "")</f>
        <v/>
      </c>
      <c r="CP30" s="87" t="str">
        <f>IFERROR(IF($F30="Historical", IF(Y30&lt;&gt;INDEX('Historical BMP Records'!Y:Y, MATCH($C30, 'Historical BMP Records'!$C:$C, 0)), 1, 0), IF(Y30&lt;&gt;INDEX('Planned and Progress BMPs'!Y:Y, MATCH($C30, 'Planned and Progress BMPs'!$C:$C, 0)), 1, 0)), "")</f>
        <v/>
      </c>
      <c r="CQ30" s="87" t="str">
        <f>IFERROR(IF($F30="Historical", IF(Z30&lt;&gt;INDEX('Historical BMP Records'!Z:Z, MATCH($C30, 'Historical BMP Records'!$C:$C, 0)), 1, 0), IF(Z30&lt;&gt;INDEX('Planned and Progress BMPs'!Z:Z, MATCH($C30, 'Planned and Progress BMPs'!$C:$C, 0)), 1, 0)), "")</f>
        <v/>
      </c>
      <c r="CR30" s="87" t="str">
        <f>IFERROR(IF($F30="Historical", IF(AA30&lt;&gt;INDEX('Historical BMP Records'!AA:AA, MATCH($C30, 'Historical BMP Records'!$C:$C, 0)), 1, 0), IF(AA30&lt;&gt;INDEX('Planned and Progress BMPs'!AA:AA, MATCH($C30, 'Planned and Progress BMPs'!$C:$C, 0)), 1, 0)), "")</f>
        <v/>
      </c>
      <c r="CS30" s="87" t="str">
        <f>IFERROR(IF($F30="Historical", IF(AB30&lt;&gt;INDEX('Historical BMP Records'!AB:AB, MATCH($C30, 'Historical BMP Records'!$C:$C, 0)), 1, 0), IF(AB30&lt;&gt;INDEX('Planned and Progress BMPs'!AB:AB, MATCH($C30, 'Planned and Progress BMPs'!$C:$C, 0)), 1, 0)), "")</f>
        <v/>
      </c>
      <c r="CT30" s="87" t="str">
        <f>IFERROR(IF($F30="Historical", IF(AC30&lt;&gt;INDEX('Historical BMP Records'!AC:AC, MATCH($C30, 'Historical BMP Records'!$C:$C, 0)), 1, 0), IF(AC30&lt;&gt;INDEX('Planned and Progress BMPs'!AC:AC, MATCH($C30, 'Planned and Progress BMPs'!$C:$C, 0)), 1, 0)), "")</f>
        <v/>
      </c>
      <c r="CU30" s="87" t="str">
        <f>IFERROR(IF($F30="Historical", IF(AD30&lt;&gt;INDEX('Historical BMP Records'!AD:AD, MATCH($C30, 'Historical BMP Records'!$C:$C, 0)), 1, 0), IF(AD30&lt;&gt;INDEX('Planned and Progress BMPs'!AD:AD, MATCH($C30, 'Planned and Progress BMPs'!$C:$C, 0)), 1, 0)), "")</f>
        <v/>
      </c>
      <c r="CV30" s="87" t="str">
        <f>IFERROR(IF($F30="Historical", IF(AE30&lt;&gt;INDEX('Historical BMP Records'!AE:AE, MATCH($C30, 'Historical BMP Records'!$C:$C, 0)), 1, 0), IF(AE30&lt;&gt;INDEX('Planned and Progress BMPs'!AE:AE, MATCH($C30, 'Planned and Progress BMPs'!$C:$C, 0)), 1, 0)), "")</f>
        <v/>
      </c>
      <c r="CW30" s="87" t="str">
        <f>IFERROR(IF($F30="Historical", IF(AF30&lt;&gt;INDEX('Historical BMP Records'!AF:AF, MATCH($C30, 'Historical BMP Records'!$C:$C, 0)), 1, 0), IF(AF30&lt;&gt;INDEX('Planned and Progress BMPs'!AF:AF, MATCH($C30, 'Planned and Progress BMPs'!$C:$C, 0)), 1, 0)), "")</f>
        <v/>
      </c>
      <c r="CX30" s="87" t="str">
        <f>IFERROR(IF($F30="Historical", IF(AG30&lt;&gt;INDEX('Historical BMP Records'!AG:AG, MATCH($C30, 'Historical BMP Records'!$C:$C, 0)), 1, 0), IF(AG30&lt;&gt;INDEX('Planned and Progress BMPs'!AG:AG, MATCH($C30, 'Planned and Progress BMPs'!$C:$C, 0)), 1, 0)), "")</f>
        <v/>
      </c>
      <c r="CY30" s="87" t="str">
        <f>IFERROR(IF($F30="Historical", IF(AH30&lt;&gt;INDEX('Historical BMP Records'!AH:AH, MATCH($C30, 'Historical BMP Records'!$C:$C, 0)), 1, 0), IF(AH30&lt;&gt;INDEX('Planned and Progress BMPs'!AH:AH, MATCH($C30, 'Planned and Progress BMPs'!$C:$C, 0)), 1, 0)), "")</f>
        <v/>
      </c>
      <c r="CZ30" s="87" t="str">
        <f>IFERROR(IF($F30="Historical", IF(AI30&lt;&gt;INDEX('Historical BMP Records'!AI:AI, MATCH($C30, 'Historical BMP Records'!$C:$C, 0)), 1, 0), IF(AI30&lt;&gt;INDEX('Planned and Progress BMPs'!AI:AI, MATCH($C30, 'Planned and Progress BMPs'!$C:$C, 0)), 1, 0)), "")</f>
        <v/>
      </c>
      <c r="DA30" s="87" t="str">
        <f>IFERROR(IF($F30="Historical", IF(AJ30&lt;&gt;INDEX('Historical BMP Records'!AJ:AJ, MATCH($C30, 'Historical BMP Records'!$C:$C, 0)), 1, 0), IF(AJ30&lt;&gt;INDEX('Planned and Progress BMPs'!AJ:AJ, MATCH($C30, 'Planned and Progress BMPs'!$C:$C, 0)), 1, 0)), "")</f>
        <v/>
      </c>
      <c r="DB30" s="87" t="str">
        <f>IFERROR(IF($F30="Historical", IF(AK30&lt;&gt;INDEX('Historical BMP Records'!AK:AK, MATCH($C30, 'Historical BMP Records'!$C:$C, 0)), 1, 0), IF(AK30&lt;&gt;INDEX('Planned and Progress BMPs'!AK:AK, MATCH($C30, 'Planned and Progress BMPs'!$C:$C, 0)), 1, 0)), "")</f>
        <v/>
      </c>
      <c r="DC30" s="87" t="str">
        <f>IFERROR(IF($F30="Historical", IF(AL30&lt;&gt;INDEX('Historical BMP Records'!AL:AL, MATCH($C30, 'Historical BMP Records'!$C:$C, 0)), 1, 0), IF(AL30&lt;&gt;INDEX('Planned and Progress BMPs'!AL:AL, MATCH($C30, 'Planned and Progress BMPs'!$C:$C, 0)), 1, 0)), "")</f>
        <v/>
      </c>
      <c r="DD30" s="87" t="str">
        <f>IFERROR(IF($F30="Historical", IF(AM30&lt;&gt;INDEX('Historical BMP Records'!AM:AM, MATCH($C30, 'Historical BMP Records'!$C:$C, 0)), 1, 0), IF(AM30&lt;&gt;INDEX('Planned and Progress BMPs'!AM:AM, MATCH($C30, 'Planned and Progress BMPs'!$C:$C, 0)), 1, 0)), "")</f>
        <v/>
      </c>
      <c r="DE30" s="87" t="str">
        <f>IFERROR(IF($F30="Historical", IF(AN30&lt;&gt;INDEX('Historical BMP Records'!AN:AN, MATCH($C30, 'Historical BMP Records'!$C:$C, 0)), 1, 0), IF(AN30&lt;&gt;INDEX('Planned and Progress BMPs'!AN:AN, MATCH($C30, 'Planned and Progress BMPs'!$C:$C, 0)), 1, 0)), "")</f>
        <v/>
      </c>
      <c r="DF30" s="87" t="str">
        <f>IFERROR(IF($F30="Historical", IF(AO30&lt;&gt;INDEX('Historical BMP Records'!AO:AO, MATCH($C30, 'Historical BMP Records'!$C:$C, 0)), 1, 0), IF(AO30&lt;&gt;INDEX('Planned and Progress BMPs'!AO:AO, MATCH($C30, 'Planned and Progress BMPs'!$C:$C, 0)), 1, 0)), "")</f>
        <v/>
      </c>
      <c r="DG30" s="87" t="str">
        <f>IFERROR(IF($F30="Historical", IF(AP30&lt;&gt;INDEX('Historical BMP Records'!AP:AP, MATCH($C30, 'Historical BMP Records'!$C:$C, 0)), 1, 0), IF(AP30&lt;&gt;INDEX('Planned and Progress BMPs'!AP:AP, MATCH($C30, 'Planned and Progress BMPs'!$C:$C, 0)), 1, 0)), "")</f>
        <v/>
      </c>
      <c r="DH30" s="87" t="str">
        <f>IFERROR(IF($F30="Historical", IF(AQ30&lt;&gt;INDEX('Historical BMP Records'!AQ:AQ, MATCH($C30, 'Historical BMP Records'!$C:$C, 0)), 1, 0), IF(AQ30&lt;&gt;INDEX('Planned and Progress BMPs'!AQ:AQ, MATCH($C30, 'Planned and Progress BMPs'!$C:$C, 0)), 1, 0)), "")</f>
        <v/>
      </c>
      <c r="DI30" s="87" t="str">
        <f>IFERROR(IF($F30="Historical", IF(AR30&lt;&gt;INDEX('Historical BMP Records'!AR:AR, MATCH($C30, 'Historical BMP Records'!$C:$C, 0)), 1, 0), IF(AR30&lt;&gt;INDEX('Planned and Progress BMPs'!AR:AR, MATCH($C30, 'Planned and Progress BMPs'!$C:$C, 0)), 1, 0)), "")</f>
        <v/>
      </c>
      <c r="DJ30" s="87" t="str">
        <f>IFERROR(IF($F30="Historical", IF(AS30&lt;&gt;INDEX('Historical BMP Records'!AS:AS, MATCH($C30, 'Historical BMP Records'!$C:$C, 0)), 1, 0), IF(AS30&lt;&gt;INDEX('Planned and Progress BMPs'!AS:AS, MATCH($C30, 'Planned and Progress BMPs'!$C:$C, 0)), 1, 0)), "")</f>
        <v/>
      </c>
      <c r="DK30" s="87" t="str">
        <f>IFERROR(IF($F30="Historical", IF(AT30&lt;&gt;INDEX('Historical BMP Records'!AT:AT, MATCH($C30, 'Historical BMP Records'!$C:$C, 0)), 1, 0), IF(AT30&lt;&gt;INDEX('Planned and Progress BMPs'!AT:AT, MATCH($C30, 'Planned and Progress BMPs'!$C:$C, 0)), 1, 0)), "")</f>
        <v/>
      </c>
      <c r="DL30" s="87" t="str">
        <f>IFERROR(IF($F30="Historical", IF(AU30&lt;&gt;INDEX('Historical BMP Records'!AU:AU, MATCH($C30, 'Historical BMP Records'!$C:$C, 0)), 1, 0), IF(AU30&lt;&gt;INDEX('Planned and Progress BMPs'!AU:AU, MATCH($C30, 'Planned and Progress BMPs'!$C:$C, 0)), 1, 0)), "")</f>
        <v/>
      </c>
      <c r="DM30" s="87" t="str">
        <f>IFERROR(IF($F30="Historical", IF(AV30&lt;&gt;INDEX('Historical BMP Records'!AV:AV, MATCH($C30, 'Historical BMP Records'!$C:$C, 0)), 1, 0), IF(AV30&lt;&gt;INDEX('Planned and Progress BMPs'!AV:AV, MATCH($C30, 'Planned and Progress BMPs'!$C:$C, 0)), 1, 0)), "")</f>
        <v/>
      </c>
      <c r="DN30" s="87" t="str">
        <f>IFERROR(IF($F30="Historical", IF(AW30&lt;&gt;INDEX('Historical BMP Records'!AW:AW, MATCH($C30, 'Historical BMP Records'!$C:$C, 0)), 1, 0), IF(AW30&lt;&gt;INDEX('Planned and Progress BMPs'!AW:AW, MATCH($C30, 'Planned and Progress BMPs'!$C:$C, 0)), 1, 0)), "")</f>
        <v/>
      </c>
      <c r="DO30" s="87" t="str">
        <f>IFERROR(IF($F30="Historical", IF(AX30&lt;&gt;INDEX('Historical BMP Records'!AX:AX, MATCH($C30, 'Historical BMP Records'!$C:$C, 0)), 1, 0), IF(AX30&lt;&gt;INDEX('Planned and Progress BMPs'!AX:AX, MATCH($C30, 'Planned and Progress BMPs'!$C:$C, 0)), 1, 0)), "")</f>
        <v/>
      </c>
      <c r="DP30" s="87" t="str">
        <f>IFERROR(IF($F30="Historical", IF(AY30&lt;&gt;INDEX('Historical BMP Records'!AY:AY, MATCH($C30, 'Historical BMP Records'!$C:$C, 0)), 1, 0), IF(AY30&lt;&gt;INDEX('Planned and Progress BMPs'!AY:AY, MATCH($C30, 'Planned and Progress BMPs'!$C:$C, 0)), 1, 0)), "")</f>
        <v/>
      </c>
      <c r="DQ30" s="87" t="str">
        <f>IFERROR(IF($F30="Historical", IF(AZ30&lt;&gt;INDEX('Historical BMP Records'!AZ:AZ, MATCH($C30, 'Historical BMP Records'!$C:$C, 0)), 1, 0), IF(AZ30&lt;&gt;INDEX('Planned and Progress BMPs'!AZ:AZ, MATCH($C30, 'Planned and Progress BMPs'!$C:$C, 0)), 1, 0)), "")</f>
        <v/>
      </c>
      <c r="DR30" s="87" t="str">
        <f>IFERROR(IF($F30="Historical", IF(BA30&lt;&gt;INDEX('Historical BMP Records'!BA:BA, MATCH($C30, 'Historical BMP Records'!$C:$C, 0)), 1, 0), IF(BA30&lt;&gt;INDEX('Planned and Progress BMPs'!BA:BA, MATCH($C30, 'Planned and Progress BMPs'!$C:$C, 0)), 1, 0)), "")</f>
        <v/>
      </c>
      <c r="DS30" s="87" t="str">
        <f>IFERROR(IF($F30="Historical", IF(BB30&lt;&gt;INDEX('Historical BMP Records'!BB:BB, MATCH($C30, 'Historical BMP Records'!$C:$C, 0)), 1, 0), IF(BB30&lt;&gt;INDEX('Planned and Progress BMPs'!BB:BB, MATCH($C30, 'Planned and Progress BMPs'!$C:$C, 0)), 1, 0)), "")</f>
        <v/>
      </c>
      <c r="DT30" s="87" t="str">
        <f>IFERROR(IF($F30="Historical", IF(BC30&lt;&gt;INDEX('Historical BMP Records'!BC:BC, MATCH($C30, 'Historical BMP Records'!$C:$C, 0)), 1, 0), IF(BC30&lt;&gt;INDEX('Planned and Progress BMPs'!BC:BC, MATCH($C30, 'Planned and Progress BMPs'!$C:$C, 0)), 1, 0)), "")</f>
        <v/>
      </c>
      <c r="DU30" s="87" t="str">
        <f>IFERROR(IF($F30="Historical", IF(BD30&lt;&gt;INDEX('Historical BMP Records'!BD:BD, MATCH($C30, 'Historical BMP Records'!$C:$C, 0)), 1, 0), IF(BD30&lt;&gt;INDEX('Planned and Progress BMPs'!BD:BD, MATCH($C30, 'Planned and Progress BMPs'!$C:$C, 0)), 1, 0)), "")</f>
        <v/>
      </c>
      <c r="DV30" s="87" t="str">
        <f>IFERROR(IF($F30="Historical", IF(BE30&lt;&gt;INDEX('Historical BMP Records'!BE:BE, MATCH($C30, 'Historical BMP Records'!$C:$C, 0)), 1, 0), IF(BE30&lt;&gt;INDEX('Planned and Progress BMPs'!BE:BE, MATCH($C30, 'Planned and Progress BMPs'!$C:$C, 0)), 1, 0)), "")</f>
        <v/>
      </c>
      <c r="DW30" s="87" t="str">
        <f>IFERROR(IF($F30="Historical", IF(BF30&lt;&gt;INDEX('Historical BMP Records'!BF:BF, MATCH($C30, 'Historical BMP Records'!$C:$C, 0)), 1, 0), IF(BF30&lt;&gt;INDEX('Planned and Progress BMPs'!BF:BF, MATCH($C30, 'Planned and Progress BMPs'!$C:$C, 0)), 1, 0)), "")</f>
        <v/>
      </c>
      <c r="DX30" s="87" t="str">
        <f>IFERROR(IF($F30="Historical", IF(BG30&lt;&gt;INDEX('Historical BMP Records'!BG:BG, MATCH($C30, 'Historical BMP Records'!$C:$C, 0)), 1, 0), IF(BG30&lt;&gt;INDEX('Planned and Progress BMPs'!BG:BG, MATCH($C30, 'Planned and Progress BMPs'!$C:$C, 0)), 1, 0)), "")</f>
        <v/>
      </c>
      <c r="DY30" s="87" t="str">
        <f>IFERROR(IF($F30="Historical", IF(BH30&lt;&gt;INDEX('Historical BMP Records'!BH:BH, MATCH($C30, 'Historical BMP Records'!$C:$C, 0)), 1, 0), IF(BH30&lt;&gt;INDEX('Planned and Progress BMPs'!BH:BH, MATCH($C30, 'Planned and Progress BMPs'!$C:$C, 0)), 1, 0)), "")</f>
        <v/>
      </c>
      <c r="DZ30" s="87" t="str">
        <f>IFERROR(IF($F30="Historical", IF(BI30&lt;&gt;INDEX('Historical BMP Records'!BI:BI, MATCH($C30, 'Historical BMP Records'!$C:$C, 0)), 1, 0), IF(BI30&lt;&gt;INDEX('Planned and Progress BMPs'!BI:BI, MATCH($C30, 'Planned and Progress BMPs'!$C:$C, 0)), 1, 0)), "")</f>
        <v/>
      </c>
      <c r="EA30" s="87" t="str">
        <f>IFERROR(IF($F30="Historical", IF(BJ30&lt;&gt;INDEX('Historical BMP Records'!BJ:BJ, MATCH($C30, 'Historical BMP Records'!$C:$C, 0)), 1, 0), IF(BJ30&lt;&gt;INDEX('Planned and Progress BMPs'!BJ:BJ, MATCH($C30, 'Planned and Progress BMPs'!$C:$C, 0)), 1, 0)), "")</f>
        <v/>
      </c>
      <c r="EB30" s="87" t="str">
        <f>IFERROR(IF($F30="Historical", IF(BK30&lt;&gt;INDEX('Historical BMP Records'!BK:BK, MATCH($C30, 'Historical BMP Records'!$C:$C, 0)), 1, 0), IF(BK30&lt;&gt;INDEX('Planned and Progress BMPs'!BK:BK, MATCH($C30, 'Planned and Progress BMPs'!$C:$C, 0)), 1, 0)), "")</f>
        <v/>
      </c>
      <c r="EC30" s="87" t="str">
        <f>IFERROR(IF($F30="Historical", IF(BL30&lt;&gt;INDEX('Historical BMP Records'!BL:BL, MATCH($C30, 'Historical BMP Records'!$C:$C, 0)), 1, 0), IF(BL30&lt;&gt;INDEX('Planned and Progress BMPs'!BL:BL, MATCH($C30, 'Planned and Progress BMPs'!$C:$C, 0)), 1, 0)), "")</f>
        <v/>
      </c>
      <c r="ED30" s="87" t="str">
        <f>IFERROR(IF($F30="Historical", IF(BM30&lt;&gt;INDEX('Historical BMP Records'!BM:BM, MATCH($C30, 'Historical BMP Records'!$C:$C, 0)), 1, 0), IF(BM30&lt;&gt;INDEX('Planned and Progress BMPs'!BM:BM, MATCH($C30, 'Planned and Progress BMPs'!$C:$C, 0)), 1, 0)), "")</f>
        <v/>
      </c>
      <c r="EE30" s="87" t="str">
        <f>IFERROR(IF($F30="Historical", IF(BN30&lt;&gt;INDEX('Historical BMP Records'!BN:BN, MATCH($C30, 'Historical BMP Records'!$C:$C, 0)), 1, 0), IF(BN30&lt;&gt;INDEX('Planned and Progress BMPs'!BN:BN, MATCH($C30, 'Planned and Progress BMPs'!$C:$C, 0)), 1, 0)), "")</f>
        <v/>
      </c>
      <c r="EF30" s="87" t="str">
        <f>IFERROR(IF($F30="Historical", IF(BO30&lt;&gt;INDEX('Historical BMP Records'!BO:BO, MATCH($C30, 'Historical BMP Records'!$C:$C, 0)), 1, 0), IF(BO30&lt;&gt;INDEX('Planned and Progress BMPs'!BO:BO, MATCH($C30, 'Planned and Progress BMPs'!$C:$C, 0)), 1, 0)), "")</f>
        <v/>
      </c>
      <c r="EG30" s="87" t="str">
        <f>IFERROR(IF($F30="Historical", IF(BP30&lt;&gt;INDEX('Historical BMP Records'!BP:BP, MATCH($C30, 'Historical BMP Records'!$C:$C, 0)), 1, 0), IF(BP30&lt;&gt;INDEX('Planned and Progress BMPs'!BP:BP, MATCH($C30, 'Planned and Progress BMPs'!$C:$C, 0)), 1, 0)), "")</f>
        <v/>
      </c>
      <c r="EH30" s="87">
        <f>SUM(DC_SW152[[#This Row],[FY17 Status Change]:[GIS ID Change]])</f>
        <v>0</v>
      </c>
    </row>
    <row r="31" spans="1:138" x14ac:dyDescent="0.25">
      <c r="A31" s="5" t="s">
        <v>388</v>
      </c>
      <c r="B31" s="5" t="s">
        <v>389</v>
      </c>
      <c r="C31" s="15" t="s">
        <v>618</v>
      </c>
      <c r="D31" s="15" t="s">
        <v>449</v>
      </c>
      <c r="E31" s="15" t="s">
        <v>293</v>
      </c>
      <c r="F31" s="33" t="s">
        <v>49</v>
      </c>
      <c r="G31" s="42"/>
      <c r="H31" s="37"/>
      <c r="I31" s="22">
        <f>INDEX(Table3[Site ID], MATCH(DC_SW152[[#This Row],[Facility Name]], Table3[Site Name], 0))</f>
        <v>1</v>
      </c>
      <c r="J31" s="22" t="s">
        <v>372</v>
      </c>
      <c r="K31" s="22" t="str">
        <f>INDEX(Table3[Site Address], MATCH(DC_SW152[[#This Row],[Facility Name]], Table3[Site Name], 0))</f>
        <v>370 Brookley Avenue SW</v>
      </c>
      <c r="L31" s="22" t="str">
        <f>INDEX(Table3[Site X Coordinate], MATCH(DC_SW152[[#This Row],[Facility Name]], Table3[Site Name], 0))</f>
        <v>399319.85</v>
      </c>
      <c r="M31" s="22" t="str">
        <f>INDEX(Table3[Site Y Coordinate], MATCH(DC_SW152[[#This Row],[Facility Name]], Table3[Site Name], 0))</f>
        <v>131674.01</v>
      </c>
      <c r="N31" s="22" t="str">
        <f>INDEX(Table3[Owner/Manager], MATCH(DC_SW152[[#This Row],[Facility Name]], Table3[Site Name], 0))</f>
        <v>Department of Defense</v>
      </c>
      <c r="O31" s="22" t="s">
        <v>218</v>
      </c>
      <c r="P31" s="22" t="s">
        <v>115</v>
      </c>
      <c r="Q31" s="22" t="s">
        <v>219</v>
      </c>
      <c r="R31" s="22" t="s">
        <v>84</v>
      </c>
      <c r="S31" s="22">
        <v>20032</v>
      </c>
      <c r="T31" s="29">
        <v>2024048204</v>
      </c>
      <c r="U31" s="22" t="s">
        <v>220</v>
      </c>
      <c r="V31" s="77">
        <v>15</v>
      </c>
      <c r="W31" s="33">
        <v>41183</v>
      </c>
      <c r="X31" s="22" t="s">
        <v>293</v>
      </c>
      <c r="Y31" s="83" t="s">
        <v>619</v>
      </c>
      <c r="Z31" s="83" t="s">
        <v>769</v>
      </c>
      <c r="AA31" s="83" t="s">
        <v>769</v>
      </c>
      <c r="AB31" s="83"/>
      <c r="AC31" s="22" t="s">
        <v>95</v>
      </c>
      <c r="AD31" s="22" t="s">
        <v>29</v>
      </c>
      <c r="AE31" s="22">
        <v>399187.264463</v>
      </c>
      <c r="AF31" s="22">
        <v>132362.467284999</v>
      </c>
      <c r="AG31" s="22">
        <v>38.859076000000002</v>
      </c>
      <c r="AH31" s="22">
        <v>-77.009364000000005</v>
      </c>
      <c r="AI31" s="22" t="s">
        <v>290</v>
      </c>
      <c r="AJ31" s="22" t="s">
        <v>84</v>
      </c>
      <c r="AK31" s="22">
        <v>20032</v>
      </c>
      <c r="AL31" s="17" t="s">
        <v>11</v>
      </c>
      <c r="AM31" s="22" t="s">
        <v>12</v>
      </c>
      <c r="AN31" s="22" t="s">
        <v>8</v>
      </c>
      <c r="AO31" s="64"/>
      <c r="AP31" s="64"/>
      <c r="AQ31" s="64"/>
      <c r="AR31" s="64">
        <f>IF(ISBLANK(DC_SW152[[#This Row],[Urban Acres]]), "", DC_SW152[[#This Row],[Urban Acres]]-DC_SW152[[#This Row],[Impervious Acres]]-DC_SW152[[#This Row],[Natural Acres]])</f>
        <v>0.25</v>
      </c>
      <c r="AS31" s="64">
        <v>0.15</v>
      </c>
      <c r="AT31" s="64">
        <v>0.4</v>
      </c>
      <c r="AU31" s="64" t="str">
        <f>IF(ISBLANK(DC_SW152[[#This Row],[Natural Acres]]), "", DC_SW152[[#This Row],[Natural Acres]]*43560)</f>
        <v/>
      </c>
      <c r="AV31" s="64">
        <f>IFERROR(IF(ISBLANK(DC_SW152[[#This Row],[Compacted Acres]]), "", DC_SW152[[#This Row],[Compacted Acres]]*43560),"")</f>
        <v>10890</v>
      </c>
      <c r="AW31" s="64">
        <f>IF(ISBLANK(DC_SW152[[#This Row],[Impervious Acres]]), "", DC_SW152[[#This Row],[Impervious Acres]]*43560)</f>
        <v>6534</v>
      </c>
      <c r="AX31" s="64">
        <f>IF(ISBLANK(DC_SW152[[#This Row],[Urban Acres]]), "", DC_SW152[[#This Row],[Urban Acres]]*43560)</f>
        <v>17424</v>
      </c>
      <c r="AY31" s="67"/>
      <c r="AZ31" s="33">
        <v>41912</v>
      </c>
      <c r="BA31" s="19">
        <v>2014</v>
      </c>
      <c r="BB31" s="19"/>
      <c r="BC31" s="19"/>
      <c r="BD31" s="19"/>
      <c r="BE31" s="19"/>
      <c r="BF31" s="19"/>
      <c r="BG31" s="19"/>
      <c r="BH31" s="18" t="s">
        <v>9</v>
      </c>
      <c r="BI31" s="18">
        <v>41275</v>
      </c>
      <c r="BJ31" s="18"/>
      <c r="BK31" s="22" t="s">
        <v>8</v>
      </c>
      <c r="BL31" s="18"/>
      <c r="BM31" s="72"/>
      <c r="BN31" s="22"/>
      <c r="BO31" s="17" t="s">
        <v>16</v>
      </c>
      <c r="BP31" s="17"/>
      <c r="BQ31" s="15"/>
      <c r="BR31" s="87" t="str">
        <f>IFERROR(IF($F31="Historical", IF(A31&lt;&gt;INDEX('Historical BMP Records'!A:A, MATCH($C31, 'Historical BMP Records'!$C:$C, 0)), 1, 0), IF(A31&lt;&gt;INDEX('Planned and Progress BMPs'!A:A, MATCH($C31, 'Planned and Progress BMPs'!$C:$C, 0)), 1, 0)), "")</f>
        <v/>
      </c>
      <c r="BS31" s="87" t="str">
        <f>IFERROR(IF($F31="Historical", IF(B31&lt;&gt;INDEX('Historical BMP Records'!B:B, MATCH($C31, 'Historical BMP Records'!$C:$C, 0)), 1, 0), IF(B31&lt;&gt;INDEX('Planned and Progress BMPs'!B:B, MATCH($C31, 'Planned and Progress BMPs'!$C:$C, 0)), 1, 0)), "")</f>
        <v/>
      </c>
      <c r="BT31" s="87" t="str">
        <f>IFERROR(IF($F31="Historical", IF(C31&lt;&gt;INDEX('Historical BMP Records'!C:C, MATCH($C31, 'Historical BMP Records'!$C:$C, 0)), 1, 0), IF(C31&lt;&gt;INDEX('Planned and Progress BMPs'!C:C, MATCH($C31, 'Planned and Progress BMPs'!$C:$C, 0)), 1, 0)), "")</f>
        <v/>
      </c>
      <c r="BU31" s="87" t="str">
        <f>IFERROR(IF($F31="Historical", IF(D31&lt;&gt;INDEX('Historical BMP Records'!D:D, MATCH($C31, 'Historical BMP Records'!$C:$C, 0)), 1, 0), IF(D31&lt;&gt;INDEX('Planned and Progress BMPs'!D:D, MATCH($C31, 'Planned and Progress BMPs'!$C:$C, 0)), 1, 0)), "")</f>
        <v/>
      </c>
      <c r="BV31" s="87" t="str">
        <f>IFERROR(IF($F31="Historical", IF(E31&lt;&gt;INDEX('Historical BMP Records'!E:E, MATCH($C31, 'Historical BMP Records'!$C:$C, 0)), 1, 0), IF(E31&lt;&gt;INDEX('Planned and Progress BMPs'!E:E, MATCH($C31, 'Planned and Progress BMPs'!$C:$C, 0)), 1, 0)), "")</f>
        <v/>
      </c>
      <c r="BW31" s="87" t="str">
        <f>IFERROR(IF($F31="Historical", IF(F31&lt;&gt;INDEX('Historical BMP Records'!F:F, MATCH($C31, 'Historical BMP Records'!$C:$C, 0)), 1, 0), IF(F31&lt;&gt;INDEX('Planned and Progress BMPs'!F:F, MATCH($C31, 'Planned and Progress BMPs'!$C:$C, 0)), 1, 0)), "")</f>
        <v/>
      </c>
      <c r="BX31" s="87" t="str">
        <f>IFERROR(IF($F31="Historical", IF(G31&lt;&gt;INDEX('Historical BMP Records'!G:G, MATCH($C31, 'Historical BMP Records'!$C:$C, 0)), 1, 0), IF(G31&lt;&gt;INDEX('Planned and Progress BMPs'!G:G, MATCH($C31, 'Planned and Progress BMPs'!$C:$C, 0)), 1, 0)), "")</f>
        <v/>
      </c>
      <c r="BY31" s="87" t="str">
        <f>IFERROR(IF($F31="Historical", IF(H31&lt;&gt;INDEX('Historical BMP Records'!H:H, MATCH($C31, 'Historical BMP Records'!$C:$C, 0)), 1, 0), IF(H31&lt;&gt;INDEX('Planned and Progress BMPs'!H:H, MATCH($C31, 'Planned and Progress BMPs'!$C:$C, 0)), 1, 0)), "")</f>
        <v/>
      </c>
      <c r="BZ31" s="87" t="str">
        <f>IFERROR(IF($F31="Historical", IF(I31&lt;&gt;INDEX('Historical BMP Records'!I:I, MATCH($C31, 'Historical BMP Records'!$C:$C, 0)), 1, 0), IF(I31&lt;&gt;INDEX('Planned and Progress BMPs'!I:I, MATCH($C31, 'Planned and Progress BMPs'!$C:$C, 0)), 1, 0)), "")</f>
        <v/>
      </c>
      <c r="CA31" s="87" t="str">
        <f>IFERROR(IF($F31="Historical", IF(J31&lt;&gt;INDEX('Historical BMP Records'!J:J, MATCH($C31, 'Historical BMP Records'!$C:$C, 0)), 1, 0), IF(J31&lt;&gt;INDEX('Planned and Progress BMPs'!J:J, MATCH($C31, 'Planned and Progress BMPs'!$C:$C, 0)), 1, 0)), "")</f>
        <v/>
      </c>
      <c r="CB31" s="87" t="str">
        <f>IFERROR(IF($F31="Historical", IF(K31&lt;&gt;INDEX('Historical BMP Records'!K:K, MATCH($C31, 'Historical BMP Records'!$C:$C, 0)), 1, 0), IF(K31&lt;&gt;INDEX('Planned and Progress BMPs'!K:K, MATCH($C31, 'Planned and Progress BMPs'!$C:$C, 0)), 1, 0)), "")</f>
        <v/>
      </c>
      <c r="CC31" s="87" t="str">
        <f>IFERROR(IF($F31="Historical", IF(L31&lt;&gt;INDEX('Historical BMP Records'!L:L, MATCH($C31, 'Historical BMP Records'!$C:$C, 0)), 1, 0), IF(L31&lt;&gt;INDEX('Planned and Progress BMPs'!L:L, MATCH($C31, 'Planned and Progress BMPs'!$C:$C, 0)), 1, 0)), "")</f>
        <v/>
      </c>
      <c r="CD31" s="87" t="str">
        <f>IFERROR(IF($F31="Historical", IF(M31&lt;&gt;INDEX('Historical BMP Records'!M:M, MATCH($C31, 'Historical BMP Records'!$C:$C, 0)), 1, 0), IF(M31&lt;&gt;INDEX('Planned and Progress BMPs'!M:M, MATCH($C31, 'Planned and Progress BMPs'!$C:$C, 0)), 1, 0)), "")</f>
        <v/>
      </c>
      <c r="CE31" s="87" t="str">
        <f>IFERROR(IF($F31="Historical", IF(N31&lt;&gt;INDEX('Historical BMP Records'!N:N, MATCH($C31, 'Historical BMP Records'!$C:$C, 0)), 1, 0), IF(N31&lt;&gt;INDEX('Planned and Progress BMPs'!N:N, MATCH($C31, 'Planned and Progress BMPs'!$C:$C, 0)), 1, 0)), "")</f>
        <v/>
      </c>
      <c r="CF31" s="87" t="str">
        <f>IFERROR(IF($F31="Historical", IF(O31&lt;&gt;INDEX('Historical BMP Records'!O:O, MATCH($C31, 'Historical BMP Records'!$C:$C, 0)), 1, 0), IF(O31&lt;&gt;INDEX('Planned and Progress BMPs'!O:O, MATCH($C31, 'Planned and Progress BMPs'!$C:$C, 0)), 1, 0)), "")</f>
        <v/>
      </c>
      <c r="CG31" s="87" t="str">
        <f>IFERROR(IF($F31="Historical", IF(P31&lt;&gt;INDEX('Historical BMP Records'!P:P, MATCH($C31, 'Historical BMP Records'!$C:$C, 0)), 1, 0), IF(P31&lt;&gt;INDEX('Planned and Progress BMPs'!P:P, MATCH($C31, 'Planned and Progress BMPs'!$C:$C, 0)), 1, 0)), "")</f>
        <v/>
      </c>
      <c r="CH31" s="87" t="str">
        <f>IFERROR(IF($F31="Historical", IF(Q31&lt;&gt;INDEX('Historical BMP Records'!Q:Q, MATCH($C31, 'Historical BMP Records'!$C:$C, 0)), 1, 0), IF(Q31&lt;&gt;INDEX('Planned and Progress BMPs'!Q:Q, MATCH($C31, 'Planned and Progress BMPs'!$C:$C, 0)), 1, 0)), "")</f>
        <v/>
      </c>
      <c r="CI31" s="87" t="str">
        <f>IFERROR(IF($F31="Historical", IF(R31&lt;&gt;INDEX('Historical BMP Records'!R:R, MATCH($C31, 'Historical BMP Records'!$C:$C, 0)), 1, 0), IF(R31&lt;&gt;INDEX('Planned and Progress BMPs'!R:R, MATCH($C31, 'Planned and Progress BMPs'!$C:$C, 0)), 1, 0)), "")</f>
        <v/>
      </c>
      <c r="CJ31" s="87" t="str">
        <f>IFERROR(IF($F31="Historical", IF(S31&lt;&gt;INDEX('Historical BMP Records'!S:S, MATCH($C31, 'Historical BMP Records'!$C:$C, 0)), 1, 0), IF(S31&lt;&gt;INDEX('Planned and Progress BMPs'!S:S, MATCH($C31, 'Planned and Progress BMPs'!$C:$C, 0)), 1, 0)), "")</f>
        <v/>
      </c>
      <c r="CK31" s="87" t="str">
        <f>IFERROR(IF($F31="Historical", IF(T31&lt;&gt;INDEX('Historical BMP Records'!T:T, MATCH($C31, 'Historical BMP Records'!$C:$C, 0)), 1, 0), IF(T31&lt;&gt;INDEX('Planned and Progress BMPs'!T:T, MATCH($C31, 'Planned and Progress BMPs'!$C:$C, 0)), 1, 0)), "")</f>
        <v/>
      </c>
      <c r="CL31" s="87" t="str">
        <f>IFERROR(IF($F31="Historical", IF(U31&lt;&gt;INDEX('Historical BMP Records'!U:U, MATCH($C31, 'Historical BMP Records'!$C:$C, 0)), 1, 0), IF(U31&lt;&gt;INDEX('Planned and Progress BMPs'!U:U, MATCH($C31, 'Planned and Progress BMPs'!$C:$C, 0)), 1, 0)), "")</f>
        <v/>
      </c>
      <c r="CM31" s="87" t="str">
        <f>IFERROR(IF($F31="Historical", IF(V31&lt;&gt;INDEX('Historical BMP Records'!V:V, MATCH($C31, 'Historical BMP Records'!$C:$C, 0)), 1, 0), IF(V31&lt;&gt;INDEX('Planned and Progress BMPs'!V:V, MATCH($C31, 'Planned and Progress BMPs'!$C:$C, 0)), 1, 0)), "")</f>
        <v/>
      </c>
      <c r="CN31" s="87" t="str">
        <f>IFERROR(IF($F31="Historical", IF(W31&lt;&gt;INDEX('Historical BMP Records'!W:W, MATCH($C31, 'Historical BMP Records'!$C:$C, 0)), 1, 0), IF(W31&lt;&gt;INDEX('Planned and Progress BMPs'!W:W, MATCH($C31, 'Planned and Progress BMPs'!$C:$C, 0)), 1, 0)), "")</f>
        <v/>
      </c>
      <c r="CO31" s="87" t="str">
        <f>IFERROR(IF($F31="Historical", IF(X31&lt;&gt;INDEX('Historical BMP Records'!X:X, MATCH($C31, 'Historical BMP Records'!$C:$C, 0)), 1, 0), IF(X31&lt;&gt;INDEX('Planned and Progress BMPs'!X:X, MATCH($C31, 'Planned and Progress BMPs'!$C:$C, 0)), 1, 0)), "")</f>
        <v/>
      </c>
      <c r="CP31" s="87" t="str">
        <f>IFERROR(IF($F31="Historical", IF(Y31&lt;&gt;INDEX('Historical BMP Records'!Y:Y, MATCH($C31, 'Historical BMP Records'!$C:$C, 0)), 1, 0), IF(Y31&lt;&gt;INDEX('Planned and Progress BMPs'!Y:Y, MATCH($C31, 'Planned and Progress BMPs'!$C:$C, 0)), 1, 0)), "")</f>
        <v/>
      </c>
      <c r="CQ31" s="87" t="str">
        <f>IFERROR(IF($F31="Historical", IF(Z31&lt;&gt;INDEX('Historical BMP Records'!Z:Z, MATCH($C31, 'Historical BMP Records'!$C:$C, 0)), 1, 0), IF(Z31&lt;&gt;INDEX('Planned and Progress BMPs'!Z:Z, MATCH($C31, 'Planned and Progress BMPs'!$C:$C, 0)), 1, 0)), "")</f>
        <v/>
      </c>
      <c r="CR31" s="87" t="str">
        <f>IFERROR(IF($F31="Historical", IF(AA31&lt;&gt;INDEX('Historical BMP Records'!AA:AA, MATCH($C31, 'Historical BMP Records'!$C:$C, 0)), 1, 0), IF(AA31&lt;&gt;INDEX('Planned and Progress BMPs'!AA:AA, MATCH($C31, 'Planned and Progress BMPs'!$C:$C, 0)), 1, 0)), "")</f>
        <v/>
      </c>
      <c r="CS31" s="87" t="str">
        <f>IFERROR(IF($F31="Historical", IF(AB31&lt;&gt;INDEX('Historical BMP Records'!AB:AB, MATCH($C31, 'Historical BMP Records'!$C:$C, 0)), 1, 0), IF(AB31&lt;&gt;INDEX('Planned and Progress BMPs'!AB:AB, MATCH($C31, 'Planned and Progress BMPs'!$C:$C, 0)), 1, 0)), "")</f>
        <v/>
      </c>
      <c r="CT31" s="87" t="str">
        <f>IFERROR(IF($F31="Historical", IF(AC31&lt;&gt;INDEX('Historical BMP Records'!AC:AC, MATCH($C31, 'Historical BMP Records'!$C:$C, 0)), 1, 0), IF(AC31&lt;&gt;INDEX('Planned and Progress BMPs'!AC:AC, MATCH($C31, 'Planned and Progress BMPs'!$C:$C, 0)), 1, 0)), "")</f>
        <v/>
      </c>
      <c r="CU31" s="87" t="str">
        <f>IFERROR(IF($F31="Historical", IF(AD31&lt;&gt;INDEX('Historical BMP Records'!AD:AD, MATCH($C31, 'Historical BMP Records'!$C:$C, 0)), 1, 0), IF(AD31&lt;&gt;INDEX('Planned and Progress BMPs'!AD:AD, MATCH($C31, 'Planned and Progress BMPs'!$C:$C, 0)), 1, 0)), "")</f>
        <v/>
      </c>
      <c r="CV31" s="87" t="str">
        <f>IFERROR(IF($F31="Historical", IF(AE31&lt;&gt;INDEX('Historical BMP Records'!AE:AE, MATCH($C31, 'Historical BMP Records'!$C:$C, 0)), 1, 0), IF(AE31&lt;&gt;INDEX('Planned and Progress BMPs'!AE:AE, MATCH($C31, 'Planned and Progress BMPs'!$C:$C, 0)), 1, 0)), "")</f>
        <v/>
      </c>
      <c r="CW31" s="87" t="str">
        <f>IFERROR(IF($F31="Historical", IF(AF31&lt;&gt;INDEX('Historical BMP Records'!AF:AF, MATCH($C31, 'Historical BMP Records'!$C:$C, 0)), 1, 0), IF(AF31&lt;&gt;INDEX('Planned and Progress BMPs'!AF:AF, MATCH($C31, 'Planned and Progress BMPs'!$C:$C, 0)), 1, 0)), "")</f>
        <v/>
      </c>
      <c r="CX31" s="87" t="str">
        <f>IFERROR(IF($F31="Historical", IF(AG31&lt;&gt;INDEX('Historical BMP Records'!AG:AG, MATCH($C31, 'Historical BMP Records'!$C:$C, 0)), 1, 0), IF(AG31&lt;&gt;INDEX('Planned and Progress BMPs'!AG:AG, MATCH($C31, 'Planned and Progress BMPs'!$C:$C, 0)), 1, 0)), "")</f>
        <v/>
      </c>
      <c r="CY31" s="87" t="str">
        <f>IFERROR(IF($F31="Historical", IF(AH31&lt;&gt;INDEX('Historical BMP Records'!AH:AH, MATCH($C31, 'Historical BMP Records'!$C:$C, 0)), 1, 0), IF(AH31&lt;&gt;INDEX('Planned and Progress BMPs'!AH:AH, MATCH($C31, 'Planned and Progress BMPs'!$C:$C, 0)), 1, 0)), "")</f>
        <v/>
      </c>
      <c r="CZ31" s="87" t="str">
        <f>IFERROR(IF($F31="Historical", IF(AI31&lt;&gt;INDEX('Historical BMP Records'!AI:AI, MATCH($C31, 'Historical BMP Records'!$C:$C, 0)), 1, 0), IF(AI31&lt;&gt;INDEX('Planned and Progress BMPs'!AI:AI, MATCH($C31, 'Planned and Progress BMPs'!$C:$C, 0)), 1, 0)), "")</f>
        <v/>
      </c>
      <c r="DA31" s="87" t="str">
        <f>IFERROR(IF($F31="Historical", IF(AJ31&lt;&gt;INDEX('Historical BMP Records'!AJ:AJ, MATCH($C31, 'Historical BMP Records'!$C:$C, 0)), 1, 0), IF(AJ31&lt;&gt;INDEX('Planned and Progress BMPs'!AJ:AJ, MATCH($C31, 'Planned and Progress BMPs'!$C:$C, 0)), 1, 0)), "")</f>
        <v/>
      </c>
      <c r="DB31" s="87" t="str">
        <f>IFERROR(IF($F31="Historical", IF(AK31&lt;&gt;INDEX('Historical BMP Records'!AK:AK, MATCH($C31, 'Historical BMP Records'!$C:$C, 0)), 1, 0), IF(AK31&lt;&gt;INDEX('Planned and Progress BMPs'!AK:AK, MATCH($C31, 'Planned and Progress BMPs'!$C:$C, 0)), 1, 0)), "")</f>
        <v/>
      </c>
      <c r="DC31" s="87" t="str">
        <f>IFERROR(IF($F31="Historical", IF(AL31&lt;&gt;INDEX('Historical BMP Records'!AL:AL, MATCH($C31, 'Historical BMP Records'!$C:$C, 0)), 1, 0), IF(AL31&lt;&gt;INDEX('Planned and Progress BMPs'!AL:AL, MATCH($C31, 'Planned and Progress BMPs'!$C:$C, 0)), 1, 0)), "")</f>
        <v/>
      </c>
      <c r="DD31" s="87" t="str">
        <f>IFERROR(IF($F31="Historical", IF(AM31&lt;&gt;INDEX('Historical BMP Records'!AM:AM, MATCH($C31, 'Historical BMP Records'!$C:$C, 0)), 1, 0), IF(AM31&lt;&gt;INDEX('Planned and Progress BMPs'!AM:AM, MATCH($C31, 'Planned and Progress BMPs'!$C:$C, 0)), 1, 0)), "")</f>
        <v/>
      </c>
      <c r="DE31" s="87" t="str">
        <f>IFERROR(IF($F31="Historical", IF(AN31&lt;&gt;INDEX('Historical BMP Records'!AN:AN, MATCH($C31, 'Historical BMP Records'!$C:$C, 0)), 1, 0), IF(AN31&lt;&gt;INDEX('Planned and Progress BMPs'!AN:AN, MATCH($C31, 'Planned and Progress BMPs'!$C:$C, 0)), 1, 0)), "")</f>
        <v/>
      </c>
      <c r="DF31" s="87" t="str">
        <f>IFERROR(IF($F31="Historical", IF(AO31&lt;&gt;INDEX('Historical BMP Records'!AO:AO, MATCH($C31, 'Historical BMP Records'!$C:$C, 0)), 1, 0), IF(AO31&lt;&gt;INDEX('Planned and Progress BMPs'!AO:AO, MATCH($C31, 'Planned and Progress BMPs'!$C:$C, 0)), 1, 0)), "")</f>
        <v/>
      </c>
      <c r="DG31" s="87" t="str">
        <f>IFERROR(IF($F31="Historical", IF(AP31&lt;&gt;INDEX('Historical BMP Records'!AP:AP, MATCH($C31, 'Historical BMP Records'!$C:$C, 0)), 1, 0), IF(AP31&lt;&gt;INDEX('Planned and Progress BMPs'!AP:AP, MATCH($C31, 'Planned and Progress BMPs'!$C:$C, 0)), 1, 0)), "")</f>
        <v/>
      </c>
      <c r="DH31" s="87" t="str">
        <f>IFERROR(IF($F31="Historical", IF(AQ31&lt;&gt;INDEX('Historical BMP Records'!AQ:AQ, MATCH($C31, 'Historical BMP Records'!$C:$C, 0)), 1, 0), IF(AQ31&lt;&gt;INDEX('Planned and Progress BMPs'!AQ:AQ, MATCH($C31, 'Planned and Progress BMPs'!$C:$C, 0)), 1, 0)), "")</f>
        <v/>
      </c>
      <c r="DI31" s="87" t="str">
        <f>IFERROR(IF($F31="Historical", IF(AR31&lt;&gt;INDEX('Historical BMP Records'!AR:AR, MATCH($C31, 'Historical BMP Records'!$C:$C, 0)), 1, 0), IF(AR31&lt;&gt;INDEX('Planned and Progress BMPs'!AR:AR, MATCH($C31, 'Planned and Progress BMPs'!$C:$C, 0)), 1, 0)), "")</f>
        <v/>
      </c>
      <c r="DJ31" s="87" t="str">
        <f>IFERROR(IF($F31="Historical", IF(AS31&lt;&gt;INDEX('Historical BMP Records'!AS:AS, MATCH($C31, 'Historical BMP Records'!$C:$C, 0)), 1, 0), IF(AS31&lt;&gt;INDEX('Planned and Progress BMPs'!AS:AS, MATCH($C31, 'Planned and Progress BMPs'!$C:$C, 0)), 1, 0)), "")</f>
        <v/>
      </c>
      <c r="DK31" s="87" t="str">
        <f>IFERROR(IF($F31="Historical", IF(AT31&lt;&gt;INDEX('Historical BMP Records'!AT:AT, MATCH($C31, 'Historical BMP Records'!$C:$C, 0)), 1, 0), IF(AT31&lt;&gt;INDEX('Planned and Progress BMPs'!AT:AT, MATCH($C31, 'Planned and Progress BMPs'!$C:$C, 0)), 1, 0)), "")</f>
        <v/>
      </c>
      <c r="DL31" s="87" t="str">
        <f>IFERROR(IF($F31="Historical", IF(AU31&lt;&gt;INDEX('Historical BMP Records'!AU:AU, MATCH($C31, 'Historical BMP Records'!$C:$C, 0)), 1, 0), IF(AU31&lt;&gt;INDEX('Planned and Progress BMPs'!AU:AU, MATCH($C31, 'Planned and Progress BMPs'!$C:$C, 0)), 1, 0)), "")</f>
        <v/>
      </c>
      <c r="DM31" s="87" t="str">
        <f>IFERROR(IF($F31="Historical", IF(AV31&lt;&gt;INDEX('Historical BMP Records'!AV:AV, MATCH($C31, 'Historical BMP Records'!$C:$C, 0)), 1, 0), IF(AV31&lt;&gt;INDEX('Planned and Progress BMPs'!AV:AV, MATCH($C31, 'Planned and Progress BMPs'!$C:$C, 0)), 1, 0)), "")</f>
        <v/>
      </c>
      <c r="DN31" s="87" t="str">
        <f>IFERROR(IF($F31="Historical", IF(AW31&lt;&gt;INDEX('Historical BMP Records'!AW:AW, MATCH($C31, 'Historical BMP Records'!$C:$C, 0)), 1, 0), IF(AW31&lt;&gt;INDEX('Planned and Progress BMPs'!AW:AW, MATCH($C31, 'Planned and Progress BMPs'!$C:$C, 0)), 1, 0)), "")</f>
        <v/>
      </c>
      <c r="DO31" s="87" t="str">
        <f>IFERROR(IF($F31="Historical", IF(AX31&lt;&gt;INDEX('Historical BMP Records'!AX:AX, MATCH($C31, 'Historical BMP Records'!$C:$C, 0)), 1, 0), IF(AX31&lt;&gt;INDEX('Planned and Progress BMPs'!AX:AX, MATCH($C31, 'Planned and Progress BMPs'!$C:$C, 0)), 1, 0)), "")</f>
        <v/>
      </c>
      <c r="DP31" s="87" t="str">
        <f>IFERROR(IF($F31="Historical", IF(AY31&lt;&gt;INDEX('Historical BMP Records'!AY:AY, MATCH($C31, 'Historical BMP Records'!$C:$C, 0)), 1, 0), IF(AY31&lt;&gt;INDEX('Planned and Progress BMPs'!AY:AY, MATCH($C31, 'Planned and Progress BMPs'!$C:$C, 0)), 1, 0)), "")</f>
        <v/>
      </c>
      <c r="DQ31" s="87" t="str">
        <f>IFERROR(IF($F31="Historical", IF(AZ31&lt;&gt;INDEX('Historical BMP Records'!AZ:AZ, MATCH($C31, 'Historical BMP Records'!$C:$C, 0)), 1, 0), IF(AZ31&lt;&gt;INDEX('Planned and Progress BMPs'!AZ:AZ, MATCH($C31, 'Planned and Progress BMPs'!$C:$C, 0)), 1, 0)), "")</f>
        <v/>
      </c>
      <c r="DR31" s="87" t="str">
        <f>IFERROR(IF($F31="Historical", IF(BA31&lt;&gt;INDEX('Historical BMP Records'!BA:BA, MATCH($C31, 'Historical BMP Records'!$C:$C, 0)), 1, 0), IF(BA31&lt;&gt;INDEX('Planned and Progress BMPs'!BA:BA, MATCH($C31, 'Planned and Progress BMPs'!$C:$C, 0)), 1, 0)), "")</f>
        <v/>
      </c>
      <c r="DS31" s="87" t="str">
        <f>IFERROR(IF($F31="Historical", IF(BB31&lt;&gt;INDEX('Historical BMP Records'!BB:BB, MATCH($C31, 'Historical BMP Records'!$C:$C, 0)), 1, 0), IF(BB31&lt;&gt;INDEX('Planned and Progress BMPs'!BB:BB, MATCH($C31, 'Planned and Progress BMPs'!$C:$C, 0)), 1, 0)), "")</f>
        <v/>
      </c>
      <c r="DT31" s="87" t="str">
        <f>IFERROR(IF($F31="Historical", IF(BC31&lt;&gt;INDEX('Historical BMP Records'!BC:BC, MATCH($C31, 'Historical BMP Records'!$C:$C, 0)), 1, 0), IF(BC31&lt;&gt;INDEX('Planned and Progress BMPs'!BC:BC, MATCH($C31, 'Planned and Progress BMPs'!$C:$C, 0)), 1, 0)), "")</f>
        <v/>
      </c>
      <c r="DU31" s="87" t="str">
        <f>IFERROR(IF($F31="Historical", IF(BD31&lt;&gt;INDEX('Historical BMP Records'!BD:BD, MATCH($C31, 'Historical BMP Records'!$C:$C, 0)), 1, 0), IF(BD31&lt;&gt;INDEX('Planned and Progress BMPs'!BD:BD, MATCH($C31, 'Planned and Progress BMPs'!$C:$C, 0)), 1, 0)), "")</f>
        <v/>
      </c>
      <c r="DV31" s="87" t="str">
        <f>IFERROR(IF($F31="Historical", IF(BE31&lt;&gt;INDEX('Historical BMP Records'!BE:BE, MATCH($C31, 'Historical BMP Records'!$C:$C, 0)), 1, 0), IF(BE31&lt;&gt;INDEX('Planned and Progress BMPs'!BE:BE, MATCH($C31, 'Planned and Progress BMPs'!$C:$C, 0)), 1, 0)), "")</f>
        <v/>
      </c>
      <c r="DW31" s="87" t="str">
        <f>IFERROR(IF($F31="Historical", IF(BF31&lt;&gt;INDEX('Historical BMP Records'!BF:BF, MATCH($C31, 'Historical BMP Records'!$C:$C, 0)), 1, 0), IF(BF31&lt;&gt;INDEX('Planned and Progress BMPs'!BF:BF, MATCH($C31, 'Planned and Progress BMPs'!$C:$C, 0)), 1, 0)), "")</f>
        <v/>
      </c>
      <c r="DX31" s="87" t="str">
        <f>IFERROR(IF($F31="Historical", IF(BG31&lt;&gt;INDEX('Historical BMP Records'!BG:BG, MATCH($C31, 'Historical BMP Records'!$C:$C, 0)), 1, 0), IF(BG31&lt;&gt;INDEX('Planned and Progress BMPs'!BG:BG, MATCH($C31, 'Planned and Progress BMPs'!$C:$C, 0)), 1, 0)), "")</f>
        <v/>
      </c>
      <c r="DY31" s="87" t="str">
        <f>IFERROR(IF($F31="Historical", IF(BH31&lt;&gt;INDEX('Historical BMP Records'!BH:BH, MATCH($C31, 'Historical BMP Records'!$C:$C, 0)), 1, 0), IF(BH31&lt;&gt;INDEX('Planned and Progress BMPs'!BH:BH, MATCH($C31, 'Planned and Progress BMPs'!$C:$C, 0)), 1, 0)), "")</f>
        <v/>
      </c>
      <c r="DZ31" s="87" t="str">
        <f>IFERROR(IF($F31="Historical", IF(BI31&lt;&gt;INDEX('Historical BMP Records'!BI:BI, MATCH($C31, 'Historical BMP Records'!$C:$C, 0)), 1, 0), IF(BI31&lt;&gt;INDEX('Planned and Progress BMPs'!BI:BI, MATCH($C31, 'Planned and Progress BMPs'!$C:$C, 0)), 1, 0)), "")</f>
        <v/>
      </c>
      <c r="EA31" s="87" t="str">
        <f>IFERROR(IF($F31="Historical", IF(BJ31&lt;&gt;INDEX('Historical BMP Records'!BJ:BJ, MATCH($C31, 'Historical BMP Records'!$C:$C, 0)), 1, 0), IF(BJ31&lt;&gt;INDEX('Planned and Progress BMPs'!BJ:BJ, MATCH($C31, 'Planned and Progress BMPs'!$C:$C, 0)), 1, 0)), "")</f>
        <v/>
      </c>
      <c r="EB31" s="87" t="str">
        <f>IFERROR(IF($F31="Historical", IF(BK31&lt;&gt;INDEX('Historical BMP Records'!BK:BK, MATCH($C31, 'Historical BMP Records'!$C:$C, 0)), 1, 0), IF(BK31&lt;&gt;INDEX('Planned and Progress BMPs'!BK:BK, MATCH($C31, 'Planned and Progress BMPs'!$C:$C, 0)), 1, 0)), "")</f>
        <v/>
      </c>
      <c r="EC31" s="87" t="str">
        <f>IFERROR(IF($F31="Historical", IF(BL31&lt;&gt;INDEX('Historical BMP Records'!BL:BL, MATCH($C31, 'Historical BMP Records'!$C:$C, 0)), 1, 0), IF(BL31&lt;&gt;INDEX('Planned and Progress BMPs'!BL:BL, MATCH($C31, 'Planned and Progress BMPs'!$C:$C, 0)), 1, 0)), "")</f>
        <v/>
      </c>
      <c r="ED31" s="87" t="str">
        <f>IFERROR(IF($F31="Historical", IF(BM31&lt;&gt;INDEX('Historical BMP Records'!BM:BM, MATCH($C31, 'Historical BMP Records'!$C:$C, 0)), 1, 0), IF(BM31&lt;&gt;INDEX('Planned and Progress BMPs'!BM:BM, MATCH($C31, 'Planned and Progress BMPs'!$C:$C, 0)), 1, 0)), "")</f>
        <v/>
      </c>
      <c r="EE31" s="87" t="str">
        <f>IFERROR(IF($F31="Historical", IF(BN31&lt;&gt;INDEX('Historical BMP Records'!BN:BN, MATCH($C31, 'Historical BMP Records'!$C:$C, 0)), 1, 0), IF(BN31&lt;&gt;INDEX('Planned and Progress BMPs'!BN:BN, MATCH($C31, 'Planned and Progress BMPs'!$C:$C, 0)), 1, 0)), "")</f>
        <v/>
      </c>
      <c r="EF31" s="87" t="str">
        <f>IFERROR(IF($F31="Historical", IF(BO31&lt;&gt;INDEX('Historical BMP Records'!BO:BO, MATCH($C31, 'Historical BMP Records'!$C:$C, 0)), 1, 0), IF(BO31&lt;&gt;INDEX('Planned and Progress BMPs'!BO:BO, MATCH($C31, 'Planned and Progress BMPs'!$C:$C, 0)), 1, 0)), "")</f>
        <v/>
      </c>
      <c r="EG31" s="87" t="str">
        <f>IFERROR(IF($F31="Historical", IF(BP31&lt;&gt;INDEX('Historical BMP Records'!BP:BP, MATCH($C31, 'Historical BMP Records'!$C:$C, 0)), 1, 0), IF(BP31&lt;&gt;INDEX('Planned and Progress BMPs'!BP:BP, MATCH($C31, 'Planned and Progress BMPs'!$C:$C, 0)), 1, 0)), "")</f>
        <v/>
      </c>
      <c r="EH31" s="87">
        <f>SUM(DC_SW152[[#This Row],[FY17 Status Change]:[GIS ID Change]])</f>
        <v>0</v>
      </c>
    </row>
    <row r="32" spans="1:138" x14ac:dyDescent="0.25">
      <c r="A32" s="5" t="s">
        <v>388</v>
      </c>
      <c r="B32" s="5" t="s">
        <v>389</v>
      </c>
      <c r="C32" s="15" t="s">
        <v>620</v>
      </c>
      <c r="D32" s="15" t="s">
        <v>450</v>
      </c>
      <c r="E32" s="15" t="s">
        <v>294</v>
      </c>
      <c r="F32" s="33" t="s">
        <v>49</v>
      </c>
      <c r="G32" s="42"/>
      <c r="H32" s="37"/>
      <c r="I32" s="22">
        <f>INDEX(Table3[Site ID], MATCH(DC_SW152[[#This Row],[Facility Name]], Table3[Site Name], 0))</f>
        <v>1</v>
      </c>
      <c r="J32" s="22" t="s">
        <v>372</v>
      </c>
      <c r="K32" s="22" t="str">
        <f>INDEX(Table3[Site Address], MATCH(DC_SW152[[#This Row],[Facility Name]], Table3[Site Name], 0))</f>
        <v>370 Brookley Avenue SW</v>
      </c>
      <c r="L32" s="22" t="str">
        <f>INDEX(Table3[Site X Coordinate], MATCH(DC_SW152[[#This Row],[Facility Name]], Table3[Site Name], 0))</f>
        <v>399319.85</v>
      </c>
      <c r="M32" s="22" t="str">
        <f>INDEX(Table3[Site Y Coordinate], MATCH(DC_SW152[[#This Row],[Facility Name]], Table3[Site Name], 0))</f>
        <v>131674.01</v>
      </c>
      <c r="N32" s="22" t="str">
        <f>INDEX(Table3[Owner/Manager], MATCH(DC_SW152[[#This Row],[Facility Name]], Table3[Site Name], 0))</f>
        <v>Department of Defense</v>
      </c>
      <c r="O32" s="22" t="s">
        <v>218</v>
      </c>
      <c r="P32" s="22" t="s">
        <v>115</v>
      </c>
      <c r="Q32" s="22" t="s">
        <v>219</v>
      </c>
      <c r="R32" s="22" t="s">
        <v>84</v>
      </c>
      <c r="S32" s="22">
        <v>20032</v>
      </c>
      <c r="T32" s="29">
        <v>2024048204</v>
      </c>
      <c r="U32" s="22" t="s">
        <v>220</v>
      </c>
      <c r="V32" s="77">
        <v>16</v>
      </c>
      <c r="W32" s="33">
        <v>41183</v>
      </c>
      <c r="X32" s="22" t="s">
        <v>294</v>
      </c>
      <c r="Y32" s="83" t="s">
        <v>621</v>
      </c>
      <c r="Z32" s="83" t="s">
        <v>769</v>
      </c>
      <c r="AA32" s="83" t="s">
        <v>769</v>
      </c>
      <c r="AB32" s="83"/>
      <c r="AC32" s="22" t="s">
        <v>95</v>
      </c>
      <c r="AD32" s="22" t="s">
        <v>29</v>
      </c>
      <c r="AE32" s="22">
        <v>399225.895555</v>
      </c>
      <c r="AF32" s="22">
        <v>132443.609708</v>
      </c>
      <c r="AG32" s="22">
        <v>38.859807000000004</v>
      </c>
      <c r="AH32" s="22">
        <v>-77.008919000000006</v>
      </c>
      <c r="AI32" s="22" t="s">
        <v>290</v>
      </c>
      <c r="AJ32" s="22" t="s">
        <v>84</v>
      </c>
      <c r="AK32" s="22">
        <v>20032</v>
      </c>
      <c r="AL32" s="17" t="s">
        <v>11</v>
      </c>
      <c r="AM32" s="22" t="s">
        <v>12</v>
      </c>
      <c r="AN32" s="22" t="s">
        <v>8</v>
      </c>
      <c r="AO32" s="64"/>
      <c r="AP32" s="64"/>
      <c r="AQ32" s="64"/>
      <c r="AR32" s="64">
        <f>IF(ISBLANK(DC_SW152[[#This Row],[Urban Acres]]), "", DC_SW152[[#This Row],[Urban Acres]]-DC_SW152[[#This Row],[Impervious Acres]]-DC_SW152[[#This Row],[Natural Acres]])</f>
        <v>0.2</v>
      </c>
      <c r="AS32" s="64">
        <v>0.2</v>
      </c>
      <c r="AT32" s="64">
        <v>0.4</v>
      </c>
      <c r="AU32" s="64" t="str">
        <f>IF(ISBLANK(DC_SW152[[#This Row],[Natural Acres]]), "", DC_SW152[[#This Row],[Natural Acres]]*43560)</f>
        <v/>
      </c>
      <c r="AV32" s="64">
        <f>IFERROR(IF(ISBLANK(DC_SW152[[#This Row],[Compacted Acres]]), "", DC_SW152[[#This Row],[Compacted Acres]]*43560),"")</f>
        <v>8712</v>
      </c>
      <c r="AW32" s="64">
        <f>IF(ISBLANK(DC_SW152[[#This Row],[Impervious Acres]]), "", DC_SW152[[#This Row],[Impervious Acres]]*43560)</f>
        <v>8712</v>
      </c>
      <c r="AX32" s="64">
        <f>IF(ISBLANK(DC_SW152[[#This Row],[Urban Acres]]), "", DC_SW152[[#This Row],[Urban Acres]]*43560)</f>
        <v>17424</v>
      </c>
      <c r="AY32" s="67"/>
      <c r="AZ32" s="33">
        <v>41912</v>
      </c>
      <c r="BA32" s="19">
        <v>2014</v>
      </c>
      <c r="BB32" s="19"/>
      <c r="BC32" s="19"/>
      <c r="BD32" s="19"/>
      <c r="BE32" s="19"/>
      <c r="BF32" s="19"/>
      <c r="BG32" s="19"/>
      <c r="BH32" s="18" t="s">
        <v>9</v>
      </c>
      <c r="BI32" s="18">
        <v>41275</v>
      </c>
      <c r="BJ32" s="18"/>
      <c r="BK32" s="22" t="s">
        <v>8</v>
      </c>
      <c r="BL32" s="18"/>
      <c r="BM32" s="72"/>
      <c r="BN32" s="22"/>
      <c r="BO32" s="17" t="s">
        <v>16</v>
      </c>
      <c r="BP32" s="17"/>
      <c r="BQ32" s="15"/>
      <c r="BR32" s="87" t="str">
        <f>IFERROR(IF($F32="Historical", IF(A32&lt;&gt;INDEX('Historical BMP Records'!A:A, MATCH($C32, 'Historical BMP Records'!$C:$C, 0)), 1, 0), IF(A32&lt;&gt;INDEX('Planned and Progress BMPs'!A:A, MATCH($C32, 'Planned and Progress BMPs'!$C:$C, 0)), 1, 0)), "")</f>
        <v/>
      </c>
      <c r="BS32" s="87" t="str">
        <f>IFERROR(IF($F32="Historical", IF(B32&lt;&gt;INDEX('Historical BMP Records'!B:B, MATCH($C32, 'Historical BMP Records'!$C:$C, 0)), 1, 0), IF(B32&lt;&gt;INDEX('Planned and Progress BMPs'!B:B, MATCH($C32, 'Planned and Progress BMPs'!$C:$C, 0)), 1, 0)), "")</f>
        <v/>
      </c>
      <c r="BT32" s="87" t="str">
        <f>IFERROR(IF($F32="Historical", IF(C32&lt;&gt;INDEX('Historical BMP Records'!C:C, MATCH($C32, 'Historical BMP Records'!$C:$C, 0)), 1, 0), IF(C32&lt;&gt;INDEX('Planned and Progress BMPs'!C:C, MATCH($C32, 'Planned and Progress BMPs'!$C:$C, 0)), 1, 0)), "")</f>
        <v/>
      </c>
      <c r="BU32" s="87" t="str">
        <f>IFERROR(IF($F32="Historical", IF(D32&lt;&gt;INDEX('Historical BMP Records'!D:D, MATCH($C32, 'Historical BMP Records'!$C:$C, 0)), 1, 0), IF(D32&lt;&gt;INDEX('Planned and Progress BMPs'!D:D, MATCH($C32, 'Planned and Progress BMPs'!$C:$C, 0)), 1, 0)), "")</f>
        <v/>
      </c>
      <c r="BV32" s="87" t="str">
        <f>IFERROR(IF($F32="Historical", IF(E32&lt;&gt;INDEX('Historical BMP Records'!E:E, MATCH($C32, 'Historical BMP Records'!$C:$C, 0)), 1, 0), IF(E32&lt;&gt;INDEX('Planned and Progress BMPs'!E:E, MATCH($C32, 'Planned and Progress BMPs'!$C:$C, 0)), 1, 0)), "")</f>
        <v/>
      </c>
      <c r="BW32" s="87" t="str">
        <f>IFERROR(IF($F32="Historical", IF(F32&lt;&gt;INDEX('Historical BMP Records'!F:F, MATCH($C32, 'Historical BMP Records'!$C:$C, 0)), 1, 0), IF(F32&lt;&gt;INDEX('Planned and Progress BMPs'!F:F, MATCH($C32, 'Planned and Progress BMPs'!$C:$C, 0)), 1, 0)), "")</f>
        <v/>
      </c>
      <c r="BX32" s="87" t="str">
        <f>IFERROR(IF($F32="Historical", IF(G32&lt;&gt;INDEX('Historical BMP Records'!G:G, MATCH($C32, 'Historical BMP Records'!$C:$C, 0)), 1, 0), IF(G32&lt;&gt;INDEX('Planned and Progress BMPs'!G:G, MATCH($C32, 'Planned and Progress BMPs'!$C:$C, 0)), 1, 0)), "")</f>
        <v/>
      </c>
      <c r="BY32" s="87" t="str">
        <f>IFERROR(IF($F32="Historical", IF(H32&lt;&gt;INDEX('Historical BMP Records'!H:H, MATCH($C32, 'Historical BMP Records'!$C:$C, 0)), 1, 0), IF(H32&lt;&gt;INDEX('Planned and Progress BMPs'!H:H, MATCH($C32, 'Planned and Progress BMPs'!$C:$C, 0)), 1, 0)), "")</f>
        <v/>
      </c>
      <c r="BZ32" s="87" t="str">
        <f>IFERROR(IF($F32="Historical", IF(I32&lt;&gt;INDEX('Historical BMP Records'!I:I, MATCH($C32, 'Historical BMP Records'!$C:$C, 0)), 1, 0), IF(I32&lt;&gt;INDEX('Planned and Progress BMPs'!I:I, MATCH($C32, 'Planned and Progress BMPs'!$C:$C, 0)), 1, 0)), "")</f>
        <v/>
      </c>
      <c r="CA32" s="87" t="str">
        <f>IFERROR(IF($F32="Historical", IF(J32&lt;&gt;INDEX('Historical BMP Records'!J:J, MATCH($C32, 'Historical BMP Records'!$C:$C, 0)), 1, 0), IF(J32&lt;&gt;INDEX('Planned and Progress BMPs'!J:J, MATCH($C32, 'Planned and Progress BMPs'!$C:$C, 0)), 1, 0)), "")</f>
        <v/>
      </c>
      <c r="CB32" s="87" t="str">
        <f>IFERROR(IF($F32="Historical", IF(K32&lt;&gt;INDEX('Historical BMP Records'!K:K, MATCH($C32, 'Historical BMP Records'!$C:$C, 0)), 1, 0), IF(K32&lt;&gt;INDEX('Planned and Progress BMPs'!K:K, MATCH($C32, 'Planned and Progress BMPs'!$C:$C, 0)), 1, 0)), "")</f>
        <v/>
      </c>
      <c r="CC32" s="87" t="str">
        <f>IFERROR(IF($F32="Historical", IF(L32&lt;&gt;INDEX('Historical BMP Records'!L:L, MATCH($C32, 'Historical BMP Records'!$C:$C, 0)), 1, 0), IF(L32&lt;&gt;INDEX('Planned and Progress BMPs'!L:L, MATCH($C32, 'Planned and Progress BMPs'!$C:$C, 0)), 1, 0)), "")</f>
        <v/>
      </c>
      <c r="CD32" s="87" t="str">
        <f>IFERROR(IF($F32="Historical", IF(M32&lt;&gt;INDEX('Historical BMP Records'!M:M, MATCH($C32, 'Historical BMP Records'!$C:$C, 0)), 1, 0), IF(M32&lt;&gt;INDEX('Planned and Progress BMPs'!M:M, MATCH($C32, 'Planned and Progress BMPs'!$C:$C, 0)), 1, 0)), "")</f>
        <v/>
      </c>
      <c r="CE32" s="87" t="str">
        <f>IFERROR(IF($F32="Historical", IF(N32&lt;&gt;INDEX('Historical BMP Records'!N:N, MATCH($C32, 'Historical BMP Records'!$C:$C, 0)), 1, 0), IF(N32&lt;&gt;INDEX('Planned and Progress BMPs'!N:N, MATCH($C32, 'Planned and Progress BMPs'!$C:$C, 0)), 1, 0)), "")</f>
        <v/>
      </c>
      <c r="CF32" s="87" t="str">
        <f>IFERROR(IF($F32="Historical", IF(O32&lt;&gt;INDEX('Historical BMP Records'!O:O, MATCH($C32, 'Historical BMP Records'!$C:$C, 0)), 1, 0), IF(O32&lt;&gt;INDEX('Planned and Progress BMPs'!O:O, MATCH($C32, 'Planned and Progress BMPs'!$C:$C, 0)), 1, 0)), "")</f>
        <v/>
      </c>
      <c r="CG32" s="87" t="str">
        <f>IFERROR(IF($F32="Historical", IF(P32&lt;&gt;INDEX('Historical BMP Records'!P:P, MATCH($C32, 'Historical BMP Records'!$C:$C, 0)), 1, 0), IF(P32&lt;&gt;INDEX('Planned and Progress BMPs'!P:P, MATCH($C32, 'Planned and Progress BMPs'!$C:$C, 0)), 1, 0)), "")</f>
        <v/>
      </c>
      <c r="CH32" s="87" t="str">
        <f>IFERROR(IF($F32="Historical", IF(Q32&lt;&gt;INDEX('Historical BMP Records'!Q:Q, MATCH($C32, 'Historical BMP Records'!$C:$C, 0)), 1, 0), IF(Q32&lt;&gt;INDEX('Planned and Progress BMPs'!Q:Q, MATCH($C32, 'Planned and Progress BMPs'!$C:$C, 0)), 1, 0)), "")</f>
        <v/>
      </c>
      <c r="CI32" s="87" t="str">
        <f>IFERROR(IF($F32="Historical", IF(R32&lt;&gt;INDEX('Historical BMP Records'!R:R, MATCH($C32, 'Historical BMP Records'!$C:$C, 0)), 1, 0), IF(R32&lt;&gt;INDEX('Planned and Progress BMPs'!R:R, MATCH($C32, 'Planned and Progress BMPs'!$C:$C, 0)), 1, 0)), "")</f>
        <v/>
      </c>
      <c r="CJ32" s="87" t="str">
        <f>IFERROR(IF($F32="Historical", IF(S32&lt;&gt;INDEX('Historical BMP Records'!S:S, MATCH($C32, 'Historical BMP Records'!$C:$C, 0)), 1, 0), IF(S32&lt;&gt;INDEX('Planned and Progress BMPs'!S:S, MATCH($C32, 'Planned and Progress BMPs'!$C:$C, 0)), 1, 0)), "")</f>
        <v/>
      </c>
      <c r="CK32" s="87" t="str">
        <f>IFERROR(IF($F32="Historical", IF(T32&lt;&gt;INDEX('Historical BMP Records'!T:T, MATCH($C32, 'Historical BMP Records'!$C:$C, 0)), 1, 0), IF(T32&lt;&gt;INDEX('Planned and Progress BMPs'!T:T, MATCH($C32, 'Planned and Progress BMPs'!$C:$C, 0)), 1, 0)), "")</f>
        <v/>
      </c>
      <c r="CL32" s="87" t="str">
        <f>IFERROR(IF($F32="Historical", IF(U32&lt;&gt;INDEX('Historical BMP Records'!U:U, MATCH($C32, 'Historical BMP Records'!$C:$C, 0)), 1, 0), IF(U32&lt;&gt;INDEX('Planned and Progress BMPs'!U:U, MATCH($C32, 'Planned and Progress BMPs'!$C:$C, 0)), 1, 0)), "")</f>
        <v/>
      </c>
      <c r="CM32" s="87" t="str">
        <f>IFERROR(IF($F32="Historical", IF(V32&lt;&gt;INDEX('Historical BMP Records'!V:V, MATCH($C32, 'Historical BMP Records'!$C:$C, 0)), 1, 0), IF(V32&lt;&gt;INDEX('Planned and Progress BMPs'!V:V, MATCH($C32, 'Planned and Progress BMPs'!$C:$C, 0)), 1, 0)), "")</f>
        <v/>
      </c>
      <c r="CN32" s="87" t="str">
        <f>IFERROR(IF($F32="Historical", IF(W32&lt;&gt;INDEX('Historical BMP Records'!W:W, MATCH($C32, 'Historical BMP Records'!$C:$C, 0)), 1, 0), IF(W32&lt;&gt;INDEX('Planned and Progress BMPs'!W:W, MATCH($C32, 'Planned and Progress BMPs'!$C:$C, 0)), 1, 0)), "")</f>
        <v/>
      </c>
      <c r="CO32" s="87" t="str">
        <f>IFERROR(IF($F32="Historical", IF(X32&lt;&gt;INDEX('Historical BMP Records'!X:X, MATCH($C32, 'Historical BMP Records'!$C:$C, 0)), 1, 0), IF(X32&lt;&gt;INDEX('Planned and Progress BMPs'!X:X, MATCH($C32, 'Planned and Progress BMPs'!$C:$C, 0)), 1, 0)), "")</f>
        <v/>
      </c>
      <c r="CP32" s="87" t="str">
        <f>IFERROR(IF($F32="Historical", IF(Y32&lt;&gt;INDEX('Historical BMP Records'!Y:Y, MATCH($C32, 'Historical BMP Records'!$C:$C, 0)), 1, 0), IF(Y32&lt;&gt;INDEX('Planned and Progress BMPs'!Y:Y, MATCH($C32, 'Planned and Progress BMPs'!$C:$C, 0)), 1, 0)), "")</f>
        <v/>
      </c>
      <c r="CQ32" s="87" t="str">
        <f>IFERROR(IF($F32="Historical", IF(Z32&lt;&gt;INDEX('Historical BMP Records'!Z:Z, MATCH($C32, 'Historical BMP Records'!$C:$C, 0)), 1, 0), IF(Z32&lt;&gt;INDEX('Planned and Progress BMPs'!Z:Z, MATCH($C32, 'Planned and Progress BMPs'!$C:$C, 0)), 1, 0)), "")</f>
        <v/>
      </c>
      <c r="CR32" s="87" t="str">
        <f>IFERROR(IF($F32="Historical", IF(AA32&lt;&gt;INDEX('Historical BMP Records'!AA:AA, MATCH($C32, 'Historical BMP Records'!$C:$C, 0)), 1, 0), IF(AA32&lt;&gt;INDEX('Planned and Progress BMPs'!AA:AA, MATCH($C32, 'Planned and Progress BMPs'!$C:$C, 0)), 1, 0)), "")</f>
        <v/>
      </c>
      <c r="CS32" s="87" t="str">
        <f>IFERROR(IF($F32="Historical", IF(AB32&lt;&gt;INDEX('Historical BMP Records'!AB:AB, MATCH($C32, 'Historical BMP Records'!$C:$C, 0)), 1, 0), IF(AB32&lt;&gt;INDEX('Planned and Progress BMPs'!AB:AB, MATCH($C32, 'Planned and Progress BMPs'!$C:$C, 0)), 1, 0)), "")</f>
        <v/>
      </c>
      <c r="CT32" s="87" t="str">
        <f>IFERROR(IF($F32="Historical", IF(AC32&lt;&gt;INDEX('Historical BMP Records'!AC:AC, MATCH($C32, 'Historical BMP Records'!$C:$C, 0)), 1, 0), IF(AC32&lt;&gt;INDEX('Planned and Progress BMPs'!AC:AC, MATCH($C32, 'Planned and Progress BMPs'!$C:$C, 0)), 1, 0)), "")</f>
        <v/>
      </c>
      <c r="CU32" s="87" t="str">
        <f>IFERROR(IF($F32="Historical", IF(AD32&lt;&gt;INDEX('Historical BMP Records'!AD:AD, MATCH($C32, 'Historical BMP Records'!$C:$C, 0)), 1, 0), IF(AD32&lt;&gt;INDEX('Planned and Progress BMPs'!AD:AD, MATCH($C32, 'Planned and Progress BMPs'!$C:$C, 0)), 1, 0)), "")</f>
        <v/>
      </c>
      <c r="CV32" s="87" t="str">
        <f>IFERROR(IF($F32="Historical", IF(AE32&lt;&gt;INDEX('Historical BMP Records'!AE:AE, MATCH($C32, 'Historical BMP Records'!$C:$C, 0)), 1, 0), IF(AE32&lt;&gt;INDEX('Planned and Progress BMPs'!AE:AE, MATCH($C32, 'Planned and Progress BMPs'!$C:$C, 0)), 1, 0)), "")</f>
        <v/>
      </c>
      <c r="CW32" s="87" t="str">
        <f>IFERROR(IF($F32="Historical", IF(AF32&lt;&gt;INDEX('Historical BMP Records'!AF:AF, MATCH($C32, 'Historical BMP Records'!$C:$C, 0)), 1, 0), IF(AF32&lt;&gt;INDEX('Planned and Progress BMPs'!AF:AF, MATCH($C32, 'Planned and Progress BMPs'!$C:$C, 0)), 1, 0)), "")</f>
        <v/>
      </c>
      <c r="CX32" s="87" t="str">
        <f>IFERROR(IF($F32="Historical", IF(AG32&lt;&gt;INDEX('Historical BMP Records'!AG:AG, MATCH($C32, 'Historical BMP Records'!$C:$C, 0)), 1, 0), IF(AG32&lt;&gt;INDEX('Planned and Progress BMPs'!AG:AG, MATCH($C32, 'Planned and Progress BMPs'!$C:$C, 0)), 1, 0)), "")</f>
        <v/>
      </c>
      <c r="CY32" s="87" t="str">
        <f>IFERROR(IF($F32="Historical", IF(AH32&lt;&gt;INDEX('Historical BMP Records'!AH:AH, MATCH($C32, 'Historical BMP Records'!$C:$C, 0)), 1, 0), IF(AH32&lt;&gt;INDEX('Planned and Progress BMPs'!AH:AH, MATCH($C32, 'Planned and Progress BMPs'!$C:$C, 0)), 1, 0)), "")</f>
        <v/>
      </c>
      <c r="CZ32" s="87" t="str">
        <f>IFERROR(IF($F32="Historical", IF(AI32&lt;&gt;INDEX('Historical BMP Records'!AI:AI, MATCH($C32, 'Historical BMP Records'!$C:$C, 0)), 1, 0), IF(AI32&lt;&gt;INDEX('Planned and Progress BMPs'!AI:AI, MATCH($C32, 'Planned and Progress BMPs'!$C:$C, 0)), 1, 0)), "")</f>
        <v/>
      </c>
      <c r="DA32" s="87" t="str">
        <f>IFERROR(IF($F32="Historical", IF(AJ32&lt;&gt;INDEX('Historical BMP Records'!AJ:AJ, MATCH($C32, 'Historical BMP Records'!$C:$C, 0)), 1, 0), IF(AJ32&lt;&gt;INDEX('Planned and Progress BMPs'!AJ:AJ, MATCH($C32, 'Planned and Progress BMPs'!$C:$C, 0)), 1, 0)), "")</f>
        <v/>
      </c>
      <c r="DB32" s="87" t="str">
        <f>IFERROR(IF($F32="Historical", IF(AK32&lt;&gt;INDEX('Historical BMP Records'!AK:AK, MATCH($C32, 'Historical BMP Records'!$C:$C, 0)), 1, 0), IF(AK32&lt;&gt;INDEX('Planned and Progress BMPs'!AK:AK, MATCH($C32, 'Planned and Progress BMPs'!$C:$C, 0)), 1, 0)), "")</f>
        <v/>
      </c>
      <c r="DC32" s="87" t="str">
        <f>IFERROR(IF($F32="Historical", IF(AL32&lt;&gt;INDEX('Historical BMP Records'!AL:AL, MATCH($C32, 'Historical BMP Records'!$C:$C, 0)), 1, 0), IF(AL32&lt;&gt;INDEX('Planned and Progress BMPs'!AL:AL, MATCH($C32, 'Planned and Progress BMPs'!$C:$C, 0)), 1, 0)), "")</f>
        <v/>
      </c>
      <c r="DD32" s="87" t="str">
        <f>IFERROR(IF($F32="Historical", IF(AM32&lt;&gt;INDEX('Historical BMP Records'!AM:AM, MATCH($C32, 'Historical BMP Records'!$C:$C, 0)), 1, 0), IF(AM32&lt;&gt;INDEX('Planned and Progress BMPs'!AM:AM, MATCH($C32, 'Planned and Progress BMPs'!$C:$C, 0)), 1, 0)), "")</f>
        <v/>
      </c>
      <c r="DE32" s="87" t="str">
        <f>IFERROR(IF($F32="Historical", IF(AN32&lt;&gt;INDEX('Historical BMP Records'!AN:AN, MATCH($C32, 'Historical BMP Records'!$C:$C, 0)), 1, 0), IF(AN32&lt;&gt;INDEX('Planned and Progress BMPs'!AN:AN, MATCH($C32, 'Planned and Progress BMPs'!$C:$C, 0)), 1, 0)), "")</f>
        <v/>
      </c>
      <c r="DF32" s="87" t="str">
        <f>IFERROR(IF($F32="Historical", IF(AO32&lt;&gt;INDEX('Historical BMP Records'!AO:AO, MATCH($C32, 'Historical BMP Records'!$C:$C, 0)), 1, 0), IF(AO32&lt;&gt;INDEX('Planned and Progress BMPs'!AO:AO, MATCH($C32, 'Planned and Progress BMPs'!$C:$C, 0)), 1, 0)), "")</f>
        <v/>
      </c>
      <c r="DG32" s="87" t="str">
        <f>IFERROR(IF($F32="Historical", IF(AP32&lt;&gt;INDEX('Historical BMP Records'!AP:AP, MATCH($C32, 'Historical BMP Records'!$C:$C, 0)), 1, 0), IF(AP32&lt;&gt;INDEX('Planned and Progress BMPs'!AP:AP, MATCH($C32, 'Planned and Progress BMPs'!$C:$C, 0)), 1, 0)), "")</f>
        <v/>
      </c>
      <c r="DH32" s="87" t="str">
        <f>IFERROR(IF($F32="Historical", IF(AQ32&lt;&gt;INDEX('Historical BMP Records'!AQ:AQ, MATCH($C32, 'Historical BMP Records'!$C:$C, 0)), 1, 0), IF(AQ32&lt;&gt;INDEX('Planned and Progress BMPs'!AQ:AQ, MATCH($C32, 'Planned and Progress BMPs'!$C:$C, 0)), 1, 0)), "")</f>
        <v/>
      </c>
      <c r="DI32" s="87" t="str">
        <f>IFERROR(IF($F32="Historical", IF(AR32&lt;&gt;INDEX('Historical BMP Records'!AR:AR, MATCH($C32, 'Historical BMP Records'!$C:$C, 0)), 1, 0), IF(AR32&lt;&gt;INDEX('Planned and Progress BMPs'!AR:AR, MATCH($C32, 'Planned and Progress BMPs'!$C:$C, 0)), 1, 0)), "")</f>
        <v/>
      </c>
      <c r="DJ32" s="87" t="str">
        <f>IFERROR(IF($F32="Historical", IF(AS32&lt;&gt;INDEX('Historical BMP Records'!AS:AS, MATCH($C32, 'Historical BMP Records'!$C:$C, 0)), 1, 0), IF(AS32&lt;&gt;INDEX('Planned and Progress BMPs'!AS:AS, MATCH($C32, 'Planned and Progress BMPs'!$C:$C, 0)), 1, 0)), "")</f>
        <v/>
      </c>
      <c r="DK32" s="87" t="str">
        <f>IFERROR(IF($F32="Historical", IF(AT32&lt;&gt;INDEX('Historical BMP Records'!AT:AT, MATCH($C32, 'Historical BMP Records'!$C:$C, 0)), 1, 0), IF(AT32&lt;&gt;INDEX('Planned and Progress BMPs'!AT:AT, MATCH($C32, 'Planned and Progress BMPs'!$C:$C, 0)), 1, 0)), "")</f>
        <v/>
      </c>
      <c r="DL32" s="87" t="str">
        <f>IFERROR(IF($F32="Historical", IF(AU32&lt;&gt;INDEX('Historical BMP Records'!AU:AU, MATCH($C32, 'Historical BMP Records'!$C:$C, 0)), 1, 0), IF(AU32&lt;&gt;INDEX('Planned and Progress BMPs'!AU:AU, MATCH($C32, 'Planned and Progress BMPs'!$C:$C, 0)), 1, 0)), "")</f>
        <v/>
      </c>
      <c r="DM32" s="87" t="str">
        <f>IFERROR(IF($F32="Historical", IF(AV32&lt;&gt;INDEX('Historical BMP Records'!AV:AV, MATCH($C32, 'Historical BMP Records'!$C:$C, 0)), 1, 0), IF(AV32&lt;&gt;INDEX('Planned and Progress BMPs'!AV:AV, MATCH($C32, 'Planned and Progress BMPs'!$C:$C, 0)), 1, 0)), "")</f>
        <v/>
      </c>
      <c r="DN32" s="87" t="str">
        <f>IFERROR(IF($F32="Historical", IF(AW32&lt;&gt;INDEX('Historical BMP Records'!AW:AW, MATCH($C32, 'Historical BMP Records'!$C:$C, 0)), 1, 0), IF(AW32&lt;&gt;INDEX('Planned and Progress BMPs'!AW:AW, MATCH($C32, 'Planned and Progress BMPs'!$C:$C, 0)), 1, 0)), "")</f>
        <v/>
      </c>
      <c r="DO32" s="87" t="str">
        <f>IFERROR(IF($F32="Historical", IF(AX32&lt;&gt;INDEX('Historical BMP Records'!AX:AX, MATCH($C32, 'Historical BMP Records'!$C:$C, 0)), 1, 0), IF(AX32&lt;&gt;INDEX('Planned and Progress BMPs'!AX:AX, MATCH($C32, 'Planned and Progress BMPs'!$C:$C, 0)), 1, 0)), "")</f>
        <v/>
      </c>
      <c r="DP32" s="87" t="str">
        <f>IFERROR(IF($F32="Historical", IF(AY32&lt;&gt;INDEX('Historical BMP Records'!AY:AY, MATCH($C32, 'Historical BMP Records'!$C:$C, 0)), 1, 0), IF(AY32&lt;&gt;INDEX('Planned and Progress BMPs'!AY:AY, MATCH($C32, 'Planned and Progress BMPs'!$C:$C, 0)), 1, 0)), "")</f>
        <v/>
      </c>
      <c r="DQ32" s="87" t="str">
        <f>IFERROR(IF($F32="Historical", IF(AZ32&lt;&gt;INDEX('Historical BMP Records'!AZ:AZ, MATCH($C32, 'Historical BMP Records'!$C:$C, 0)), 1, 0), IF(AZ32&lt;&gt;INDEX('Planned and Progress BMPs'!AZ:AZ, MATCH($C32, 'Planned and Progress BMPs'!$C:$C, 0)), 1, 0)), "")</f>
        <v/>
      </c>
      <c r="DR32" s="87" t="str">
        <f>IFERROR(IF($F32="Historical", IF(BA32&lt;&gt;INDEX('Historical BMP Records'!BA:BA, MATCH($C32, 'Historical BMP Records'!$C:$C, 0)), 1, 0), IF(BA32&lt;&gt;INDEX('Planned and Progress BMPs'!BA:BA, MATCH($C32, 'Planned and Progress BMPs'!$C:$C, 0)), 1, 0)), "")</f>
        <v/>
      </c>
      <c r="DS32" s="87" t="str">
        <f>IFERROR(IF($F32="Historical", IF(BB32&lt;&gt;INDEX('Historical BMP Records'!BB:BB, MATCH($C32, 'Historical BMP Records'!$C:$C, 0)), 1, 0), IF(BB32&lt;&gt;INDEX('Planned and Progress BMPs'!BB:BB, MATCH($C32, 'Planned and Progress BMPs'!$C:$C, 0)), 1, 0)), "")</f>
        <v/>
      </c>
      <c r="DT32" s="87" t="str">
        <f>IFERROR(IF($F32="Historical", IF(BC32&lt;&gt;INDEX('Historical BMP Records'!BC:BC, MATCH($C32, 'Historical BMP Records'!$C:$C, 0)), 1, 0), IF(BC32&lt;&gt;INDEX('Planned and Progress BMPs'!BC:BC, MATCH($C32, 'Planned and Progress BMPs'!$C:$C, 0)), 1, 0)), "")</f>
        <v/>
      </c>
      <c r="DU32" s="87" t="str">
        <f>IFERROR(IF($F32="Historical", IF(BD32&lt;&gt;INDEX('Historical BMP Records'!BD:BD, MATCH($C32, 'Historical BMP Records'!$C:$C, 0)), 1, 0), IF(BD32&lt;&gt;INDEX('Planned and Progress BMPs'!BD:BD, MATCH($C32, 'Planned and Progress BMPs'!$C:$C, 0)), 1, 0)), "")</f>
        <v/>
      </c>
      <c r="DV32" s="87" t="str">
        <f>IFERROR(IF($F32="Historical", IF(BE32&lt;&gt;INDEX('Historical BMP Records'!BE:BE, MATCH($C32, 'Historical BMP Records'!$C:$C, 0)), 1, 0), IF(BE32&lt;&gt;INDEX('Planned and Progress BMPs'!BE:BE, MATCH($C32, 'Planned and Progress BMPs'!$C:$C, 0)), 1, 0)), "")</f>
        <v/>
      </c>
      <c r="DW32" s="87" t="str">
        <f>IFERROR(IF($F32="Historical", IF(BF32&lt;&gt;INDEX('Historical BMP Records'!BF:BF, MATCH($C32, 'Historical BMP Records'!$C:$C, 0)), 1, 0), IF(BF32&lt;&gt;INDEX('Planned and Progress BMPs'!BF:BF, MATCH($C32, 'Planned and Progress BMPs'!$C:$C, 0)), 1, 0)), "")</f>
        <v/>
      </c>
      <c r="DX32" s="87" t="str">
        <f>IFERROR(IF($F32="Historical", IF(BG32&lt;&gt;INDEX('Historical BMP Records'!BG:BG, MATCH($C32, 'Historical BMP Records'!$C:$C, 0)), 1, 0), IF(BG32&lt;&gt;INDEX('Planned and Progress BMPs'!BG:BG, MATCH($C32, 'Planned and Progress BMPs'!$C:$C, 0)), 1, 0)), "")</f>
        <v/>
      </c>
      <c r="DY32" s="87" t="str">
        <f>IFERROR(IF($F32="Historical", IF(BH32&lt;&gt;INDEX('Historical BMP Records'!BH:BH, MATCH($C32, 'Historical BMP Records'!$C:$C, 0)), 1, 0), IF(BH32&lt;&gt;INDEX('Planned and Progress BMPs'!BH:BH, MATCH($C32, 'Planned and Progress BMPs'!$C:$C, 0)), 1, 0)), "")</f>
        <v/>
      </c>
      <c r="DZ32" s="87" t="str">
        <f>IFERROR(IF($F32="Historical", IF(BI32&lt;&gt;INDEX('Historical BMP Records'!BI:BI, MATCH($C32, 'Historical BMP Records'!$C:$C, 0)), 1, 0), IF(BI32&lt;&gt;INDEX('Planned and Progress BMPs'!BI:BI, MATCH($C32, 'Planned and Progress BMPs'!$C:$C, 0)), 1, 0)), "")</f>
        <v/>
      </c>
      <c r="EA32" s="87" t="str">
        <f>IFERROR(IF($F32="Historical", IF(BJ32&lt;&gt;INDEX('Historical BMP Records'!BJ:BJ, MATCH($C32, 'Historical BMP Records'!$C:$C, 0)), 1, 0), IF(BJ32&lt;&gt;INDEX('Planned and Progress BMPs'!BJ:BJ, MATCH($C32, 'Planned and Progress BMPs'!$C:$C, 0)), 1, 0)), "")</f>
        <v/>
      </c>
      <c r="EB32" s="87" t="str">
        <f>IFERROR(IF($F32="Historical", IF(BK32&lt;&gt;INDEX('Historical BMP Records'!BK:BK, MATCH($C32, 'Historical BMP Records'!$C:$C, 0)), 1, 0), IF(BK32&lt;&gt;INDEX('Planned and Progress BMPs'!BK:BK, MATCH($C32, 'Planned and Progress BMPs'!$C:$C, 0)), 1, 0)), "")</f>
        <v/>
      </c>
      <c r="EC32" s="87" t="str">
        <f>IFERROR(IF($F32="Historical", IF(BL32&lt;&gt;INDEX('Historical BMP Records'!BL:BL, MATCH($C32, 'Historical BMP Records'!$C:$C, 0)), 1, 0), IF(BL32&lt;&gt;INDEX('Planned and Progress BMPs'!BL:BL, MATCH($C32, 'Planned and Progress BMPs'!$C:$C, 0)), 1, 0)), "")</f>
        <v/>
      </c>
      <c r="ED32" s="87" t="str">
        <f>IFERROR(IF($F32="Historical", IF(BM32&lt;&gt;INDEX('Historical BMP Records'!BM:BM, MATCH($C32, 'Historical BMP Records'!$C:$C, 0)), 1, 0), IF(BM32&lt;&gt;INDEX('Planned and Progress BMPs'!BM:BM, MATCH($C32, 'Planned and Progress BMPs'!$C:$C, 0)), 1, 0)), "")</f>
        <v/>
      </c>
      <c r="EE32" s="87" t="str">
        <f>IFERROR(IF($F32="Historical", IF(BN32&lt;&gt;INDEX('Historical BMP Records'!BN:BN, MATCH($C32, 'Historical BMP Records'!$C:$C, 0)), 1, 0), IF(BN32&lt;&gt;INDEX('Planned and Progress BMPs'!BN:BN, MATCH($C32, 'Planned and Progress BMPs'!$C:$C, 0)), 1, 0)), "")</f>
        <v/>
      </c>
      <c r="EF32" s="87" t="str">
        <f>IFERROR(IF($F32="Historical", IF(BO32&lt;&gt;INDEX('Historical BMP Records'!BO:BO, MATCH($C32, 'Historical BMP Records'!$C:$C, 0)), 1, 0), IF(BO32&lt;&gt;INDEX('Planned and Progress BMPs'!BO:BO, MATCH($C32, 'Planned and Progress BMPs'!$C:$C, 0)), 1, 0)), "")</f>
        <v/>
      </c>
      <c r="EG32" s="87" t="str">
        <f>IFERROR(IF($F32="Historical", IF(BP32&lt;&gt;INDEX('Historical BMP Records'!BP:BP, MATCH($C32, 'Historical BMP Records'!$C:$C, 0)), 1, 0), IF(BP32&lt;&gt;INDEX('Planned and Progress BMPs'!BP:BP, MATCH($C32, 'Planned and Progress BMPs'!$C:$C, 0)), 1, 0)), "")</f>
        <v/>
      </c>
      <c r="EH32" s="87">
        <f>SUM(DC_SW152[[#This Row],[FY17 Status Change]:[GIS ID Change]])</f>
        <v>0</v>
      </c>
    </row>
    <row r="33" spans="1:138" x14ac:dyDescent="0.25">
      <c r="A33" s="5" t="s">
        <v>388</v>
      </c>
      <c r="B33" s="5" t="s">
        <v>389</v>
      </c>
      <c r="C33" s="15" t="s">
        <v>626</v>
      </c>
      <c r="D33" s="15" t="s">
        <v>451</v>
      </c>
      <c r="E33" s="15" t="s">
        <v>297</v>
      </c>
      <c r="F33" s="33" t="s">
        <v>49</v>
      </c>
      <c r="G33" s="42"/>
      <c r="H33" s="37"/>
      <c r="I33" s="22">
        <f>INDEX(Table3[Site ID], MATCH(DC_SW152[[#This Row],[Facility Name]], Table3[Site Name], 0))</f>
        <v>1</v>
      </c>
      <c r="J33" s="22" t="s">
        <v>372</v>
      </c>
      <c r="K33" s="22" t="str">
        <f>INDEX(Table3[Site Address], MATCH(DC_SW152[[#This Row],[Facility Name]], Table3[Site Name], 0))</f>
        <v>370 Brookley Avenue SW</v>
      </c>
      <c r="L33" s="22" t="str">
        <f>INDEX(Table3[Site X Coordinate], MATCH(DC_SW152[[#This Row],[Facility Name]], Table3[Site Name], 0))</f>
        <v>399319.85</v>
      </c>
      <c r="M33" s="22" t="str">
        <f>INDEX(Table3[Site Y Coordinate], MATCH(DC_SW152[[#This Row],[Facility Name]], Table3[Site Name], 0))</f>
        <v>131674.01</v>
      </c>
      <c r="N33" s="22" t="str">
        <f>INDEX(Table3[Owner/Manager], MATCH(DC_SW152[[#This Row],[Facility Name]], Table3[Site Name], 0))</f>
        <v>Department of Defense</v>
      </c>
      <c r="O33" s="22" t="s">
        <v>218</v>
      </c>
      <c r="P33" s="22" t="s">
        <v>115</v>
      </c>
      <c r="Q33" s="22" t="s">
        <v>219</v>
      </c>
      <c r="R33" s="22" t="s">
        <v>84</v>
      </c>
      <c r="S33" s="22">
        <v>20032</v>
      </c>
      <c r="T33" s="29">
        <v>2024048204</v>
      </c>
      <c r="U33" s="22" t="s">
        <v>220</v>
      </c>
      <c r="V33" s="77">
        <v>17</v>
      </c>
      <c r="W33" s="33">
        <v>41183</v>
      </c>
      <c r="X33" s="22" t="s">
        <v>297</v>
      </c>
      <c r="Y33" s="83" t="s">
        <v>627</v>
      </c>
      <c r="Z33" s="83" t="s">
        <v>761</v>
      </c>
      <c r="AA33" s="83" t="s">
        <v>32</v>
      </c>
      <c r="AB33" s="83" t="s">
        <v>771</v>
      </c>
      <c r="AC33" s="22" t="s">
        <v>94</v>
      </c>
      <c r="AD33" s="22" t="s">
        <v>76</v>
      </c>
      <c r="AE33" s="22">
        <v>399149.800407</v>
      </c>
      <c r="AF33" s="22">
        <v>131031.495832999</v>
      </c>
      <c r="AG33" s="22">
        <v>38.847085999999997</v>
      </c>
      <c r="AH33" s="22">
        <v>-77.009793999999999</v>
      </c>
      <c r="AI33" s="22" t="s">
        <v>298</v>
      </c>
      <c r="AJ33" s="22" t="s">
        <v>84</v>
      </c>
      <c r="AK33" s="22">
        <v>20032</v>
      </c>
      <c r="AL33" s="17" t="s">
        <v>11</v>
      </c>
      <c r="AM33" s="22" t="s">
        <v>12</v>
      </c>
      <c r="AN33" s="22" t="s">
        <v>8</v>
      </c>
      <c r="AO33" s="64"/>
      <c r="AP33" s="64"/>
      <c r="AQ33" s="64"/>
      <c r="AR33" s="64">
        <f>IF(ISBLANK(DC_SW152[[#This Row],[Urban Acres]]), "", DC_SW152[[#This Row],[Urban Acres]]-DC_SW152[[#This Row],[Impervious Acres]]-DC_SW152[[#This Row],[Natural Acres]])</f>
        <v>0.14000000000000001</v>
      </c>
      <c r="AS33" s="64">
        <v>0.05</v>
      </c>
      <c r="AT33" s="64">
        <v>0.19</v>
      </c>
      <c r="AU33" s="64" t="str">
        <f>IF(ISBLANK(DC_SW152[[#This Row],[Natural Acres]]), "", DC_SW152[[#This Row],[Natural Acres]]*43560)</f>
        <v/>
      </c>
      <c r="AV33" s="64">
        <f>IFERROR(IF(ISBLANK(DC_SW152[[#This Row],[Compacted Acres]]), "", DC_SW152[[#This Row],[Compacted Acres]]*43560),"")</f>
        <v>6098.4000000000005</v>
      </c>
      <c r="AW33" s="64">
        <f>IF(ISBLANK(DC_SW152[[#This Row],[Impervious Acres]]), "", DC_SW152[[#This Row],[Impervious Acres]]*43560)</f>
        <v>2178</v>
      </c>
      <c r="AX33" s="64">
        <f>IF(ISBLANK(DC_SW152[[#This Row],[Urban Acres]]), "", DC_SW152[[#This Row],[Urban Acres]]*43560)</f>
        <v>8276.4</v>
      </c>
      <c r="AY33" s="67"/>
      <c r="AZ33" s="33">
        <v>41912</v>
      </c>
      <c r="BA33" s="19">
        <v>2014</v>
      </c>
      <c r="BB33" s="19"/>
      <c r="BC33" s="19"/>
      <c r="BD33" s="19"/>
      <c r="BE33" s="19"/>
      <c r="BF33" s="19"/>
      <c r="BG33" s="19"/>
      <c r="BH33" s="18" t="s">
        <v>9</v>
      </c>
      <c r="BI33" s="18">
        <v>41275</v>
      </c>
      <c r="BJ33" s="18"/>
      <c r="BK33" s="22" t="s">
        <v>8</v>
      </c>
      <c r="BL33" s="18"/>
      <c r="BM33" s="72"/>
      <c r="BN33" s="22"/>
      <c r="BO33" s="17" t="s">
        <v>16</v>
      </c>
      <c r="BP33" s="17"/>
      <c r="BQ33" s="15"/>
      <c r="BR33" s="87" t="str">
        <f>IFERROR(IF($F33="Historical", IF(A33&lt;&gt;INDEX('Historical BMP Records'!A:A, MATCH($C33, 'Historical BMP Records'!$C:$C, 0)), 1, 0), IF(A33&lt;&gt;INDEX('Planned and Progress BMPs'!A:A, MATCH($C33, 'Planned and Progress BMPs'!$C:$C, 0)), 1, 0)), "")</f>
        <v/>
      </c>
      <c r="BS33" s="87" t="str">
        <f>IFERROR(IF($F33="Historical", IF(B33&lt;&gt;INDEX('Historical BMP Records'!B:B, MATCH($C33, 'Historical BMP Records'!$C:$C, 0)), 1, 0), IF(B33&lt;&gt;INDEX('Planned and Progress BMPs'!B:B, MATCH($C33, 'Planned and Progress BMPs'!$C:$C, 0)), 1, 0)), "")</f>
        <v/>
      </c>
      <c r="BT33" s="87" t="str">
        <f>IFERROR(IF($F33="Historical", IF(C33&lt;&gt;INDEX('Historical BMP Records'!C:C, MATCH($C33, 'Historical BMP Records'!$C:$C, 0)), 1, 0), IF(C33&lt;&gt;INDEX('Planned and Progress BMPs'!C:C, MATCH($C33, 'Planned and Progress BMPs'!$C:$C, 0)), 1, 0)), "")</f>
        <v/>
      </c>
      <c r="BU33" s="87" t="str">
        <f>IFERROR(IF($F33="Historical", IF(D33&lt;&gt;INDEX('Historical BMP Records'!D:D, MATCH($C33, 'Historical BMP Records'!$C:$C, 0)), 1, 0), IF(D33&lt;&gt;INDEX('Planned and Progress BMPs'!D:D, MATCH($C33, 'Planned and Progress BMPs'!$C:$C, 0)), 1, 0)), "")</f>
        <v/>
      </c>
      <c r="BV33" s="87" t="str">
        <f>IFERROR(IF($F33="Historical", IF(E33&lt;&gt;INDEX('Historical BMP Records'!E:E, MATCH($C33, 'Historical BMP Records'!$C:$C, 0)), 1, 0), IF(E33&lt;&gt;INDEX('Planned and Progress BMPs'!E:E, MATCH($C33, 'Planned and Progress BMPs'!$C:$C, 0)), 1, 0)), "")</f>
        <v/>
      </c>
      <c r="BW33" s="87" t="str">
        <f>IFERROR(IF($F33="Historical", IF(F33&lt;&gt;INDEX('Historical BMP Records'!F:F, MATCH($C33, 'Historical BMP Records'!$C:$C, 0)), 1, 0), IF(F33&lt;&gt;INDEX('Planned and Progress BMPs'!F:F, MATCH($C33, 'Planned and Progress BMPs'!$C:$C, 0)), 1, 0)), "")</f>
        <v/>
      </c>
      <c r="BX33" s="87" t="str">
        <f>IFERROR(IF($F33="Historical", IF(G33&lt;&gt;INDEX('Historical BMP Records'!G:G, MATCH($C33, 'Historical BMP Records'!$C:$C, 0)), 1, 0), IF(G33&lt;&gt;INDEX('Planned and Progress BMPs'!G:G, MATCH($C33, 'Planned and Progress BMPs'!$C:$C, 0)), 1, 0)), "")</f>
        <v/>
      </c>
      <c r="BY33" s="87" t="str">
        <f>IFERROR(IF($F33="Historical", IF(H33&lt;&gt;INDEX('Historical BMP Records'!H:H, MATCH($C33, 'Historical BMP Records'!$C:$C, 0)), 1, 0), IF(H33&lt;&gt;INDEX('Planned and Progress BMPs'!H:H, MATCH($C33, 'Planned and Progress BMPs'!$C:$C, 0)), 1, 0)), "")</f>
        <v/>
      </c>
      <c r="BZ33" s="87" t="str">
        <f>IFERROR(IF($F33="Historical", IF(I33&lt;&gt;INDEX('Historical BMP Records'!I:I, MATCH($C33, 'Historical BMP Records'!$C:$C, 0)), 1, 0), IF(I33&lt;&gt;INDEX('Planned and Progress BMPs'!I:I, MATCH($C33, 'Planned and Progress BMPs'!$C:$C, 0)), 1, 0)), "")</f>
        <v/>
      </c>
      <c r="CA33" s="87" t="str">
        <f>IFERROR(IF($F33="Historical", IF(J33&lt;&gt;INDEX('Historical BMP Records'!J:J, MATCH($C33, 'Historical BMP Records'!$C:$C, 0)), 1, 0), IF(J33&lt;&gt;INDEX('Planned and Progress BMPs'!J:J, MATCH($C33, 'Planned and Progress BMPs'!$C:$C, 0)), 1, 0)), "")</f>
        <v/>
      </c>
      <c r="CB33" s="87" t="str">
        <f>IFERROR(IF($F33="Historical", IF(K33&lt;&gt;INDEX('Historical BMP Records'!K:K, MATCH($C33, 'Historical BMP Records'!$C:$C, 0)), 1, 0), IF(K33&lt;&gt;INDEX('Planned and Progress BMPs'!K:K, MATCH($C33, 'Planned and Progress BMPs'!$C:$C, 0)), 1, 0)), "")</f>
        <v/>
      </c>
      <c r="CC33" s="87" t="str">
        <f>IFERROR(IF($F33="Historical", IF(L33&lt;&gt;INDEX('Historical BMP Records'!L:L, MATCH($C33, 'Historical BMP Records'!$C:$C, 0)), 1, 0), IF(L33&lt;&gt;INDEX('Planned and Progress BMPs'!L:L, MATCH($C33, 'Planned and Progress BMPs'!$C:$C, 0)), 1, 0)), "")</f>
        <v/>
      </c>
      <c r="CD33" s="87" t="str">
        <f>IFERROR(IF($F33="Historical", IF(M33&lt;&gt;INDEX('Historical BMP Records'!M:M, MATCH($C33, 'Historical BMP Records'!$C:$C, 0)), 1, 0), IF(M33&lt;&gt;INDEX('Planned and Progress BMPs'!M:M, MATCH($C33, 'Planned and Progress BMPs'!$C:$C, 0)), 1, 0)), "")</f>
        <v/>
      </c>
      <c r="CE33" s="87" t="str">
        <f>IFERROR(IF($F33="Historical", IF(N33&lt;&gt;INDEX('Historical BMP Records'!N:N, MATCH($C33, 'Historical BMP Records'!$C:$C, 0)), 1, 0), IF(N33&lt;&gt;INDEX('Planned and Progress BMPs'!N:N, MATCH($C33, 'Planned and Progress BMPs'!$C:$C, 0)), 1, 0)), "")</f>
        <v/>
      </c>
      <c r="CF33" s="87" t="str">
        <f>IFERROR(IF($F33="Historical", IF(O33&lt;&gt;INDEX('Historical BMP Records'!O:O, MATCH($C33, 'Historical BMP Records'!$C:$C, 0)), 1, 0), IF(O33&lt;&gt;INDEX('Planned and Progress BMPs'!O:O, MATCH($C33, 'Planned and Progress BMPs'!$C:$C, 0)), 1, 0)), "")</f>
        <v/>
      </c>
      <c r="CG33" s="87" t="str">
        <f>IFERROR(IF($F33="Historical", IF(P33&lt;&gt;INDEX('Historical BMP Records'!P:P, MATCH($C33, 'Historical BMP Records'!$C:$C, 0)), 1, 0), IF(P33&lt;&gt;INDEX('Planned and Progress BMPs'!P:P, MATCH($C33, 'Planned and Progress BMPs'!$C:$C, 0)), 1, 0)), "")</f>
        <v/>
      </c>
      <c r="CH33" s="87" t="str">
        <f>IFERROR(IF($F33="Historical", IF(Q33&lt;&gt;INDEX('Historical BMP Records'!Q:Q, MATCH($C33, 'Historical BMP Records'!$C:$C, 0)), 1, 0), IF(Q33&lt;&gt;INDEX('Planned and Progress BMPs'!Q:Q, MATCH($C33, 'Planned and Progress BMPs'!$C:$C, 0)), 1, 0)), "")</f>
        <v/>
      </c>
      <c r="CI33" s="87" t="str">
        <f>IFERROR(IF($F33="Historical", IF(R33&lt;&gt;INDEX('Historical BMP Records'!R:R, MATCH($C33, 'Historical BMP Records'!$C:$C, 0)), 1, 0), IF(R33&lt;&gt;INDEX('Planned and Progress BMPs'!R:R, MATCH($C33, 'Planned and Progress BMPs'!$C:$C, 0)), 1, 0)), "")</f>
        <v/>
      </c>
      <c r="CJ33" s="87" t="str">
        <f>IFERROR(IF($F33="Historical", IF(S33&lt;&gt;INDEX('Historical BMP Records'!S:S, MATCH($C33, 'Historical BMP Records'!$C:$C, 0)), 1, 0), IF(S33&lt;&gt;INDEX('Planned and Progress BMPs'!S:S, MATCH($C33, 'Planned and Progress BMPs'!$C:$C, 0)), 1, 0)), "")</f>
        <v/>
      </c>
      <c r="CK33" s="87" t="str">
        <f>IFERROR(IF($F33="Historical", IF(T33&lt;&gt;INDEX('Historical BMP Records'!T:T, MATCH($C33, 'Historical BMP Records'!$C:$C, 0)), 1, 0), IF(T33&lt;&gt;INDEX('Planned and Progress BMPs'!T:T, MATCH($C33, 'Planned and Progress BMPs'!$C:$C, 0)), 1, 0)), "")</f>
        <v/>
      </c>
      <c r="CL33" s="87" t="str">
        <f>IFERROR(IF($F33="Historical", IF(U33&lt;&gt;INDEX('Historical BMP Records'!U:U, MATCH($C33, 'Historical BMP Records'!$C:$C, 0)), 1, 0), IF(U33&lt;&gt;INDEX('Planned and Progress BMPs'!U:U, MATCH($C33, 'Planned and Progress BMPs'!$C:$C, 0)), 1, 0)), "")</f>
        <v/>
      </c>
      <c r="CM33" s="87" t="str">
        <f>IFERROR(IF($F33="Historical", IF(V33&lt;&gt;INDEX('Historical BMP Records'!V:V, MATCH($C33, 'Historical BMP Records'!$C:$C, 0)), 1, 0), IF(V33&lt;&gt;INDEX('Planned and Progress BMPs'!V:V, MATCH($C33, 'Planned and Progress BMPs'!$C:$C, 0)), 1, 0)), "")</f>
        <v/>
      </c>
      <c r="CN33" s="87" t="str">
        <f>IFERROR(IF($F33="Historical", IF(W33&lt;&gt;INDEX('Historical BMP Records'!W:W, MATCH($C33, 'Historical BMP Records'!$C:$C, 0)), 1, 0), IF(W33&lt;&gt;INDEX('Planned and Progress BMPs'!W:W, MATCH($C33, 'Planned and Progress BMPs'!$C:$C, 0)), 1, 0)), "")</f>
        <v/>
      </c>
      <c r="CO33" s="87" t="str">
        <f>IFERROR(IF($F33="Historical", IF(X33&lt;&gt;INDEX('Historical BMP Records'!X:X, MATCH($C33, 'Historical BMP Records'!$C:$C, 0)), 1, 0), IF(X33&lt;&gt;INDEX('Planned and Progress BMPs'!X:X, MATCH($C33, 'Planned and Progress BMPs'!$C:$C, 0)), 1, 0)), "")</f>
        <v/>
      </c>
      <c r="CP33" s="87" t="str">
        <f>IFERROR(IF($F33="Historical", IF(Y33&lt;&gt;INDEX('Historical BMP Records'!Y:Y, MATCH($C33, 'Historical BMP Records'!$C:$C, 0)), 1, 0), IF(Y33&lt;&gt;INDEX('Planned and Progress BMPs'!Y:Y, MATCH($C33, 'Planned and Progress BMPs'!$C:$C, 0)), 1, 0)), "")</f>
        <v/>
      </c>
      <c r="CQ33" s="87" t="str">
        <f>IFERROR(IF($F33="Historical", IF(Z33&lt;&gt;INDEX('Historical BMP Records'!Z:Z, MATCH($C33, 'Historical BMP Records'!$C:$C, 0)), 1, 0), IF(Z33&lt;&gt;INDEX('Planned and Progress BMPs'!Z:Z, MATCH($C33, 'Planned and Progress BMPs'!$C:$C, 0)), 1, 0)), "")</f>
        <v/>
      </c>
      <c r="CR33" s="87" t="str">
        <f>IFERROR(IF($F33="Historical", IF(AA33&lt;&gt;INDEX('Historical BMP Records'!AA:AA, MATCH($C33, 'Historical BMP Records'!$C:$C, 0)), 1, 0), IF(AA33&lt;&gt;INDEX('Planned and Progress BMPs'!AA:AA, MATCH($C33, 'Planned and Progress BMPs'!$C:$C, 0)), 1, 0)), "")</f>
        <v/>
      </c>
      <c r="CS33" s="87" t="str">
        <f>IFERROR(IF($F33="Historical", IF(AB33&lt;&gt;INDEX('Historical BMP Records'!AB:AB, MATCH($C33, 'Historical BMP Records'!$C:$C, 0)), 1, 0), IF(AB33&lt;&gt;INDEX('Planned and Progress BMPs'!AB:AB, MATCH($C33, 'Planned and Progress BMPs'!$C:$C, 0)), 1, 0)), "")</f>
        <v/>
      </c>
      <c r="CT33" s="87" t="str">
        <f>IFERROR(IF($F33="Historical", IF(AC33&lt;&gt;INDEX('Historical BMP Records'!AC:AC, MATCH($C33, 'Historical BMP Records'!$C:$C, 0)), 1, 0), IF(AC33&lt;&gt;INDEX('Planned and Progress BMPs'!AC:AC, MATCH($C33, 'Planned and Progress BMPs'!$C:$C, 0)), 1, 0)), "")</f>
        <v/>
      </c>
      <c r="CU33" s="87" t="str">
        <f>IFERROR(IF($F33="Historical", IF(AD33&lt;&gt;INDEX('Historical BMP Records'!AD:AD, MATCH($C33, 'Historical BMP Records'!$C:$C, 0)), 1, 0), IF(AD33&lt;&gt;INDEX('Planned and Progress BMPs'!AD:AD, MATCH($C33, 'Planned and Progress BMPs'!$C:$C, 0)), 1, 0)), "")</f>
        <v/>
      </c>
      <c r="CV33" s="87" t="str">
        <f>IFERROR(IF($F33="Historical", IF(AE33&lt;&gt;INDEX('Historical BMP Records'!AE:AE, MATCH($C33, 'Historical BMP Records'!$C:$C, 0)), 1, 0), IF(AE33&lt;&gt;INDEX('Planned and Progress BMPs'!AE:AE, MATCH($C33, 'Planned and Progress BMPs'!$C:$C, 0)), 1, 0)), "")</f>
        <v/>
      </c>
      <c r="CW33" s="87" t="str">
        <f>IFERROR(IF($F33="Historical", IF(AF33&lt;&gt;INDEX('Historical BMP Records'!AF:AF, MATCH($C33, 'Historical BMP Records'!$C:$C, 0)), 1, 0), IF(AF33&lt;&gt;INDEX('Planned and Progress BMPs'!AF:AF, MATCH($C33, 'Planned and Progress BMPs'!$C:$C, 0)), 1, 0)), "")</f>
        <v/>
      </c>
      <c r="CX33" s="87" t="str">
        <f>IFERROR(IF($F33="Historical", IF(AG33&lt;&gt;INDEX('Historical BMP Records'!AG:AG, MATCH($C33, 'Historical BMP Records'!$C:$C, 0)), 1, 0), IF(AG33&lt;&gt;INDEX('Planned and Progress BMPs'!AG:AG, MATCH($C33, 'Planned and Progress BMPs'!$C:$C, 0)), 1, 0)), "")</f>
        <v/>
      </c>
      <c r="CY33" s="87" t="str">
        <f>IFERROR(IF($F33="Historical", IF(AH33&lt;&gt;INDEX('Historical BMP Records'!AH:AH, MATCH($C33, 'Historical BMP Records'!$C:$C, 0)), 1, 0), IF(AH33&lt;&gt;INDEX('Planned and Progress BMPs'!AH:AH, MATCH($C33, 'Planned and Progress BMPs'!$C:$C, 0)), 1, 0)), "")</f>
        <v/>
      </c>
      <c r="CZ33" s="87" t="str">
        <f>IFERROR(IF($F33="Historical", IF(AI33&lt;&gt;INDEX('Historical BMP Records'!AI:AI, MATCH($C33, 'Historical BMP Records'!$C:$C, 0)), 1, 0), IF(AI33&lt;&gt;INDEX('Planned and Progress BMPs'!AI:AI, MATCH($C33, 'Planned and Progress BMPs'!$C:$C, 0)), 1, 0)), "")</f>
        <v/>
      </c>
      <c r="DA33" s="87" t="str">
        <f>IFERROR(IF($F33="Historical", IF(AJ33&lt;&gt;INDEX('Historical BMP Records'!AJ:AJ, MATCH($C33, 'Historical BMP Records'!$C:$C, 0)), 1, 0), IF(AJ33&lt;&gt;INDEX('Planned and Progress BMPs'!AJ:AJ, MATCH($C33, 'Planned and Progress BMPs'!$C:$C, 0)), 1, 0)), "")</f>
        <v/>
      </c>
      <c r="DB33" s="87" t="str">
        <f>IFERROR(IF($F33="Historical", IF(AK33&lt;&gt;INDEX('Historical BMP Records'!AK:AK, MATCH($C33, 'Historical BMP Records'!$C:$C, 0)), 1, 0), IF(AK33&lt;&gt;INDEX('Planned and Progress BMPs'!AK:AK, MATCH($C33, 'Planned and Progress BMPs'!$C:$C, 0)), 1, 0)), "")</f>
        <v/>
      </c>
      <c r="DC33" s="87" t="str">
        <f>IFERROR(IF($F33="Historical", IF(AL33&lt;&gt;INDEX('Historical BMP Records'!AL:AL, MATCH($C33, 'Historical BMP Records'!$C:$C, 0)), 1, 0), IF(AL33&lt;&gt;INDEX('Planned and Progress BMPs'!AL:AL, MATCH($C33, 'Planned and Progress BMPs'!$C:$C, 0)), 1, 0)), "")</f>
        <v/>
      </c>
      <c r="DD33" s="87" t="str">
        <f>IFERROR(IF($F33="Historical", IF(AM33&lt;&gt;INDEX('Historical BMP Records'!AM:AM, MATCH($C33, 'Historical BMP Records'!$C:$C, 0)), 1, 0), IF(AM33&lt;&gt;INDEX('Planned and Progress BMPs'!AM:AM, MATCH($C33, 'Planned and Progress BMPs'!$C:$C, 0)), 1, 0)), "")</f>
        <v/>
      </c>
      <c r="DE33" s="87" t="str">
        <f>IFERROR(IF($F33="Historical", IF(AN33&lt;&gt;INDEX('Historical BMP Records'!AN:AN, MATCH($C33, 'Historical BMP Records'!$C:$C, 0)), 1, 0), IF(AN33&lt;&gt;INDEX('Planned and Progress BMPs'!AN:AN, MATCH($C33, 'Planned and Progress BMPs'!$C:$C, 0)), 1, 0)), "")</f>
        <v/>
      </c>
      <c r="DF33" s="87" t="str">
        <f>IFERROR(IF($F33="Historical", IF(AO33&lt;&gt;INDEX('Historical BMP Records'!AO:AO, MATCH($C33, 'Historical BMP Records'!$C:$C, 0)), 1, 0), IF(AO33&lt;&gt;INDEX('Planned and Progress BMPs'!AO:AO, MATCH($C33, 'Planned and Progress BMPs'!$C:$C, 0)), 1, 0)), "")</f>
        <v/>
      </c>
      <c r="DG33" s="87" t="str">
        <f>IFERROR(IF($F33="Historical", IF(AP33&lt;&gt;INDEX('Historical BMP Records'!AP:AP, MATCH($C33, 'Historical BMP Records'!$C:$C, 0)), 1, 0), IF(AP33&lt;&gt;INDEX('Planned and Progress BMPs'!AP:AP, MATCH($C33, 'Planned and Progress BMPs'!$C:$C, 0)), 1, 0)), "")</f>
        <v/>
      </c>
      <c r="DH33" s="87" t="str">
        <f>IFERROR(IF($F33="Historical", IF(AQ33&lt;&gt;INDEX('Historical BMP Records'!AQ:AQ, MATCH($C33, 'Historical BMP Records'!$C:$C, 0)), 1, 0), IF(AQ33&lt;&gt;INDEX('Planned and Progress BMPs'!AQ:AQ, MATCH($C33, 'Planned and Progress BMPs'!$C:$C, 0)), 1, 0)), "")</f>
        <v/>
      </c>
      <c r="DI33" s="87" t="str">
        <f>IFERROR(IF($F33="Historical", IF(AR33&lt;&gt;INDEX('Historical BMP Records'!AR:AR, MATCH($C33, 'Historical BMP Records'!$C:$C, 0)), 1, 0), IF(AR33&lt;&gt;INDEX('Planned and Progress BMPs'!AR:AR, MATCH($C33, 'Planned and Progress BMPs'!$C:$C, 0)), 1, 0)), "")</f>
        <v/>
      </c>
      <c r="DJ33" s="87" t="str">
        <f>IFERROR(IF($F33="Historical", IF(AS33&lt;&gt;INDEX('Historical BMP Records'!AS:AS, MATCH($C33, 'Historical BMP Records'!$C:$C, 0)), 1, 0), IF(AS33&lt;&gt;INDEX('Planned and Progress BMPs'!AS:AS, MATCH($C33, 'Planned and Progress BMPs'!$C:$C, 0)), 1, 0)), "")</f>
        <v/>
      </c>
      <c r="DK33" s="87" t="str">
        <f>IFERROR(IF($F33="Historical", IF(AT33&lt;&gt;INDEX('Historical BMP Records'!AT:AT, MATCH($C33, 'Historical BMP Records'!$C:$C, 0)), 1, 0), IF(AT33&lt;&gt;INDEX('Planned and Progress BMPs'!AT:AT, MATCH($C33, 'Planned and Progress BMPs'!$C:$C, 0)), 1, 0)), "")</f>
        <v/>
      </c>
      <c r="DL33" s="87" t="str">
        <f>IFERROR(IF($F33="Historical", IF(AU33&lt;&gt;INDEX('Historical BMP Records'!AU:AU, MATCH($C33, 'Historical BMP Records'!$C:$C, 0)), 1, 0), IF(AU33&lt;&gt;INDEX('Planned and Progress BMPs'!AU:AU, MATCH($C33, 'Planned and Progress BMPs'!$C:$C, 0)), 1, 0)), "")</f>
        <v/>
      </c>
      <c r="DM33" s="87" t="str">
        <f>IFERROR(IF($F33="Historical", IF(AV33&lt;&gt;INDEX('Historical BMP Records'!AV:AV, MATCH($C33, 'Historical BMP Records'!$C:$C, 0)), 1, 0), IF(AV33&lt;&gt;INDEX('Planned and Progress BMPs'!AV:AV, MATCH($C33, 'Planned and Progress BMPs'!$C:$C, 0)), 1, 0)), "")</f>
        <v/>
      </c>
      <c r="DN33" s="87" t="str">
        <f>IFERROR(IF($F33="Historical", IF(AW33&lt;&gt;INDEX('Historical BMP Records'!AW:AW, MATCH($C33, 'Historical BMP Records'!$C:$C, 0)), 1, 0), IF(AW33&lt;&gt;INDEX('Planned and Progress BMPs'!AW:AW, MATCH($C33, 'Planned and Progress BMPs'!$C:$C, 0)), 1, 0)), "")</f>
        <v/>
      </c>
      <c r="DO33" s="87" t="str">
        <f>IFERROR(IF($F33="Historical", IF(AX33&lt;&gt;INDEX('Historical BMP Records'!AX:AX, MATCH($C33, 'Historical BMP Records'!$C:$C, 0)), 1, 0), IF(AX33&lt;&gt;INDEX('Planned and Progress BMPs'!AX:AX, MATCH($C33, 'Planned and Progress BMPs'!$C:$C, 0)), 1, 0)), "")</f>
        <v/>
      </c>
      <c r="DP33" s="87" t="str">
        <f>IFERROR(IF($F33="Historical", IF(AY33&lt;&gt;INDEX('Historical BMP Records'!AY:AY, MATCH($C33, 'Historical BMP Records'!$C:$C, 0)), 1, 0), IF(AY33&lt;&gt;INDEX('Planned and Progress BMPs'!AY:AY, MATCH($C33, 'Planned and Progress BMPs'!$C:$C, 0)), 1, 0)), "")</f>
        <v/>
      </c>
      <c r="DQ33" s="87" t="str">
        <f>IFERROR(IF($F33="Historical", IF(AZ33&lt;&gt;INDEX('Historical BMP Records'!AZ:AZ, MATCH($C33, 'Historical BMP Records'!$C:$C, 0)), 1, 0), IF(AZ33&lt;&gt;INDEX('Planned and Progress BMPs'!AZ:AZ, MATCH($C33, 'Planned and Progress BMPs'!$C:$C, 0)), 1, 0)), "")</f>
        <v/>
      </c>
      <c r="DR33" s="87" t="str">
        <f>IFERROR(IF($F33="Historical", IF(BA33&lt;&gt;INDEX('Historical BMP Records'!BA:BA, MATCH($C33, 'Historical BMP Records'!$C:$C, 0)), 1, 0), IF(BA33&lt;&gt;INDEX('Planned and Progress BMPs'!BA:BA, MATCH($C33, 'Planned and Progress BMPs'!$C:$C, 0)), 1, 0)), "")</f>
        <v/>
      </c>
      <c r="DS33" s="87" t="str">
        <f>IFERROR(IF($F33="Historical", IF(BB33&lt;&gt;INDEX('Historical BMP Records'!BB:BB, MATCH($C33, 'Historical BMP Records'!$C:$C, 0)), 1, 0), IF(BB33&lt;&gt;INDEX('Planned and Progress BMPs'!BB:BB, MATCH($C33, 'Planned and Progress BMPs'!$C:$C, 0)), 1, 0)), "")</f>
        <v/>
      </c>
      <c r="DT33" s="87" t="str">
        <f>IFERROR(IF($F33="Historical", IF(BC33&lt;&gt;INDEX('Historical BMP Records'!BC:BC, MATCH($C33, 'Historical BMP Records'!$C:$C, 0)), 1, 0), IF(BC33&lt;&gt;INDEX('Planned and Progress BMPs'!BC:BC, MATCH($C33, 'Planned and Progress BMPs'!$C:$C, 0)), 1, 0)), "")</f>
        <v/>
      </c>
      <c r="DU33" s="87" t="str">
        <f>IFERROR(IF($F33="Historical", IF(BD33&lt;&gt;INDEX('Historical BMP Records'!BD:BD, MATCH($C33, 'Historical BMP Records'!$C:$C, 0)), 1, 0), IF(BD33&lt;&gt;INDEX('Planned and Progress BMPs'!BD:BD, MATCH($C33, 'Planned and Progress BMPs'!$C:$C, 0)), 1, 0)), "")</f>
        <v/>
      </c>
      <c r="DV33" s="87" t="str">
        <f>IFERROR(IF($F33="Historical", IF(BE33&lt;&gt;INDEX('Historical BMP Records'!BE:BE, MATCH($C33, 'Historical BMP Records'!$C:$C, 0)), 1, 0), IF(BE33&lt;&gt;INDEX('Planned and Progress BMPs'!BE:BE, MATCH($C33, 'Planned and Progress BMPs'!$C:$C, 0)), 1, 0)), "")</f>
        <v/>
      </c>
      <c r="DW33" s="87" t="str">
        <f>IFERROR(IF($F33="Historical", IF(BF33&lt;&gt;INDEX('Historical BMP Records'!BF:BF, MATCH($C33, 'Historical BMP Records'!$C:$C, 0)), 1, 0), IF(BF33&lt;&gt;INDEX('Planned and Progress BMPs'!BF:BF, MATCH($C33, 'Planned and Progress BMPs'!$C:$C, 0)), 1, 0)), "")</f>
        <v/>
      </c>
      <c r="DX33" s="87" t="str">
        <f>IFERROR(IF($F33="Historical", IF(BG33&lt;&gt;INDEX('Historical BMP Records'!BG:BG, MATCH($C33, 'Historical BMP Records'!$C:$C, 0)), 1, 0), IF(BG33&lt;&gt;INDEX('Planned and Progress BMPs'!BG:BG, MATCH($C33, 'Planned and Progress BMPs'!$C:$C, 0)), 1, 0)), "")</f>
        <v/>
      </c>
      <c r="DY33" s="87" t="str">
        <f>IFERROR(IF($F33="Historical", IF(BH33&lt;&gt;INDEX('Historical BMP Records'!BH:BH, MATCH($C33, 'Historical BMP Records'!$C:$C, 0)), 1, 0), IF(BH33&lt;&gt;INDEX('Planned and Progress BMPs'!BH:BH, MATCH($C33, 'Planned and Progress BMPs'!$C:$C, 0)), 1, 0)), "")</f>
        <v/>
      </c>
      <c r="DZ33" s="87" t="str">
        <f>IFERROR(IF($F33="Historical", IF(BI33&lt;&gt;INDEX('Historical BMP Records'!BI:BI, MATCH($C33, 'Historical BMP Records'!$C:$C, 0)), 1, 0), IF(BI33&lt;&gt;INDEX('Planned and Progress BMPs'!BI:BI, MATCH($C33, 'Planned and Progress BMPs'!$C:$C, 0)), 1, 0)), "")</f>
        <v/>
      </c>
      <c r="EA33" s="87" t="str">
        <f>IFERROR(IF($F33="Historical", IF(BJ33&lt;&gt;INDEX('Historical BMP Records'!BJ:BJ, MATCH($C33, 'Historical BMP Records'!$C:$C, 0)), 1, 0), IF(BJ33&lt;&gt;INDEX('Planned and Progress BMPs'!BJ:BJ, MATCH($C33, 'Planned and Progress BMPs'!$C:$C, 0)), 1, 0)), "")</f>
        <v/>
      </c>
      <c r="EB33" s="87" t="str">
        <f>IFERROR(IF($F33="Historical", IF(BK33&lt;&gt;INDEX('Historical BMP Records'!BK:BK, MATCH($C33, 'Historical BMP Records'!$C:$C, 0)), 1, 0), IF(BK33&lt;&gt;INDEX('Planned and Progress BMPs'!BK:BK, MATCH($C33, 'Planned and Progress BMPs'!$C:$C, 0)), 1, 0)), "")</f>
        <v/>
      </c>
      <c r="EC33" s="87" t="str">
        <f>IFERROR(IF($F33="Historical", IF(BL33&lt;&gt;INDEX('Historical BMP Records'!BL:BL, MATCH($C33, 'Historical BMP Records'!$C:$C, 0)), 1, 0), IF(BL33&lt;&gt;INDEX('Planned and Progress BMPs'!BL:BL, MATCH($C33, 'Planned and Progress BMPs'!$C:$C, 0)), 1, 0)), "")</f>
        <v/>
      </c>
      <c r="ED33" s="87" t="str">
        <f>IFERROR(IF($F33="Historical", IF(BM33&lt;&gt;INDEX('Historical BMP Records'!BM:BM, MATCH($C33, 'Historical BMP Records'!$C:$C, 0)), 1, 0), IF(BM33&lt;&gt;INDEX('Planned and Progress BMPs'!BM:BM, MATCH($C33, 'Planned and Progress BMPs'!$C:$C, 0)), 1, 0)), "")</f>
        <v/>
      </c>
      <c r="EE33" s="87" t="str">
        <f>IFERROR(IF($F33="Historical", IF(BN33&lt;&gt;INDEX('Historical BMP Records'!BN:BN, MATCH($C33, 'Historical BMP Records'!$C:$C, 0)), 1, 0), IF(BN33&lt;&gt;INDEX('Planned and Progress BMPs'!BN:BN, MATCH($C33, 'Planned and Progress BMPs'!$C:$C, 0)), 1, 0)), "")</f>
        <v/>
      </c>
      <c r="EF33" s="87" t="str">
        <f>IFERROR(IF($F33="Historical", IF(BO33&lt;&gt;INDEX('Historical BMP Records'!BO:BO, MATCH($C33, 'Historical BMP Records'!$C:$C, 0)), 1, 0), IF(BO33&lt;&gt;INDEX('Planned and Progress BMPs'!BO:BO, MATCH($C33, 'Planned and Progress BMPs'!$C:$C, 0)), 1, 0)), "")</f>
        <v/>
      </c>
      <c r="EG33" s="87" t="str">
        <f>IFERROR(IF($F33="Historical", IF(BP33&lt;&gt;INDEX('Historical BMP Records'!BP:BP, MATCH($C33, 'Historical BMP Records'!$C:$C, 0)), 1, 0), IF(BP33&lt;&gt;INDEX('Planned and Progress BMPs'!BP:BP, MATCH($C33, 'Planned and Progress BMPs'!$C:$C, 0)), 1, 0)), "")</f>
        <v/>
      </c>
      <c r="EH33" s="87">
        <f>SUM(DC_SW152[[#This Row],[FY17 Status Change]:[GIS ID Change]])</f>
        <v>0</v>
      </c>
    </row>
    <row r="34" spans="1:138" x14ac:dyDescent="0.25">
      <c r="A34" s="5" t="s">
        <v>388</v>
      </c>
      <c r="B34" s="5" t="s">
        <v>389</v>
      </c>
      <c r="C34" s="15" t="s">
        <v>628</v>
      </c>
      <c r="D34" s="15" t="s">
        <v>452</v>
      </c>
      <c r="E34" s="15" t="s">
        <v>299</v>
      </c>
      <c r="F34" s="33" t="s">
        <v>49</v>
      </c>
      <c r="G34" s="42"/>
      <c r="H34" s="37"/>
      <c r="I34" s="22">
        <f>INDEX(Table3[Site ID], MATCH(DC_SW152[[#This Row],[Facility Name]], Table3[Site Name], 0))</f>
        <v>1</v>
      </c>
      <c r="J34" s="22" t="s">
        <v>372</v>
      </c>
      <c r="K34" s="22" t="str">
        <f>INDEX(Table3[Site Address], MATCH(DC_SW152[[#This Row],[Facility Name]], Table3[Site Name], 0))</f>
        <v>370 Brookley Avenue SW</v>
      </c>
      <c r="L34" s="22" t="str">
        <f>INDEX(Table3[Site X Coordinate], MATCH(DC_SW152[[#This Row],[Facility Name]], Table3[Site Name], 0))</f>
        <v>399319.85</v>
      </c>
      <c r="M34" s="22" t="str">
        <f>INDEX(Table3[Site Y Coordinate], MATCH(DC_SW152[[#This Row],[Facility Name]], Table3[Site Name], 0))</f>
        <v>131674.01</v>
      </c>
      <c r="N34" s="22" t="str">
        <f>INDEX(Table3[Owner/Manager], MATCH(DC_SW152[[#This Row],[Facility Name]], Table3[Site Name], 0))</f>
        <v>Department of Defense</v>
      </c>
      <c r="O34" s="22" t="s">
        <v>218</v>
      </c>
      <c r="P34" s="22" t="s">
        <v>115</v>
      </c>
      <c r="Q34" s="22" t="s">
        <v>219</v>
      </c>
      <c r="R34" s="22" t="s">
        <v>84</v>
      </c>
      <c r="S34" s="22">
        <v>20032</v>
      </c>
      <c r="T34" s="29">
        <v>2024048204</v>
      </c>
      <c r="U34" s="22" t="s">
        <v>220</v>
      </c>
      <c r="V34" s="77">
        <v>18</v>
      </c>
      <c r="W34" s="33">
        <v>41183</v>
      </c>
      <c r="X34" s="22" t="s">
        <v>299</v>
      </c>
      <c r="Y34" s="83" t="s">
        <v>629</v>
      </c>
      <c r="Z34" s="83" t="s">
        <v>761</v>
      </c>
      <c r="AA34" s="83" t="s">
        <v>32</v>
      </c>
      <c r="AB34" s="83" t="s">
        <v>771</v>
      </c>
      <c r="AC34" s="22" t="s">
        <v>94</v>
      </c>
      <c r="AD34" s="22" t="s">
        <v>76</v>
      </c>
      <c r="AE34" s="22">
        <v>399163.780545999</v>
      </c>
      <c r="AF34" s="22">
        <v>131069.569752</v>
      </c>
      <c r="AG34" s="22">
        <v>38.847428999999998</v>
      </c>
      <c r="AH34" s="22">
        <v>-77.009632999999994</v>
      </c>
      <c r="AI34" s="22" t="s">
        <v>300</v>
      </c>
      <c r="AJ34" s="22" t="s">
        <v>84</v>
      </c>
      <c r="AK34" s="22">
        <v>20032</v>
      </c>
      <c r="AL34" s="17" t="s">
        <v>11</v>
      </c>
      <c r="AM34" s="22" t="s">
        <v>12</v>
      </c>
      <c r="AN34" s="22" t="s">
        <v>8</v>
      </c>
      <c r="AO34" s="64"/>
      <c r="AP34" s="64"/>
      <c r="AQ34" s="64"/>
      <c r="AR34" s="64">
        <f>IF(ISBLANK(DC_SW152[[#This Row],[Urban Acres]]), "", DC_SW152[[#This Row],[Urban Acres]]-DC_SW152[[#This Row],[Impervious Acres]]-DC_SW152[[#This Row],[Natural Acres]])</f>
        <v>9.0000000000000011E-2</v>
      </c>
      <c r="AS34" s="64">
        <v>0.05</v>
      </c>
      <c r="AT34" s="64">
        <v>0.14000000000000001</v>
      </c>
      <c r="AU34" s="64" t="str">
        <f>IF(ISBLANK(DC_SW152[[#This Row],[Natural Acres]]), "", DC_SW152[[#This Row],[Natural Acres]]*43560)</f>
        <v/>
      </c>
      <c r="AV34" s="64">
        <f>IFERROR(IF(ISBLANK(DC_SW152[[#This Row],[Compacted Acres]]), "", DC_SW152[[#This Row],[Compacted Acres]]*43560),"")</f>
        <v>3920.4000000000005</v>
      </c>
      <c r="AW34" s="64">
        <f>IF(ISBLANK(DC_SW152[[#This Row],[Impervious Acres]]), "", DC_SW152[[#This Row],[Impervious Acres]]*43560)</f>
        <v>2178</v>
      </c>
      <c r="AX34" s="64">
        <f>IF(ISBLANK(DC_SW152[[#This Row],[Urban Acres]]), "", DC_SW152[[#This Row],[Urban Acres]]*43560)</f>
        <v>6098.4000000000005</v>
      </c>
      <c r="AY34" s="67"/>
      <c r="AZ34" s="33">
        <v>41912</v>
      </c>
      <c r="BA34" s="19">
        <v>2014</v>
      </c>
      <c r="BB34" s="19"/>
      <c r="BC34" s="19"/>
      <c r="BD34" s="19"/>
      <c r="BE34" s="19"/>
      <c r="BF34" s="19"/>
      <c r="BG34" s="19"/>
      <c r="BH34" s="18" t="s">
        <v>9</v>
      </c>
      <c r="BI34" s="18">
        <v>41275</v>
      </c>
      <c r="BJ34" s="18"/>
      <c r="BK34" s="22" t="s">
        <v>8</v>
      </c>
      <c r="BL34" s="18"/>
      <c r="BM34" s="72"/>
      <c r="BN34" s="22"/>
      <c r="BO34" s="17" t="s">
        <v>16</v>
      </c>
      <c r="BP34" s="17"/>
      <c r="BQ34" s="15"/>
      <c r="BR34" s="87" t="str">
        <f>IFERROR(IF($F34="Historical", IF(A34&lt;&gt;INDEX('Historical BMP Records'!A:A, MATCH($C34, 'Historical BMP Records'!$C:$C, 0)), 1, 0), IF(A34&lt;&gt;INDEX('Planned and Progress BMPs'!A:A, MATCH($C34, 'Planned and Progress BMPs'!$C:$C, 0)), 1, 0)), "")</f>
        <v/>
      </c>
      <c r="BS34" s="87" t="str">
        <f>IFERROR(IF($F34="Historical", IF(B34&lt;&gt;INDEX('Historical BMP Records'!B:B, MATCH($C34, 'Historical BMP Records'!$C:$C, 0)), 1, 0), IF(B34&lt;&gt;INDEX('Planned and Progress BMPs'!B:B, MATCH($C34, 'Planned and Progress BMPs'!$C:$C, 0)), 1, 0)), "")</f>
        <v/>
      </c>
      <c r="BT34" s="87" t="str">
        <f>IFERROR(IF($F34="Historical", IF(C34&lt;&gt;INDEX('Historical BMP Records'!C:C, MATCH($C34, 'Historical BMP Records'!$C:$C, 0)), 1, 0), IF(C34&lt;&gt;INDEX('Planned and Progress BMPs'!C:C, MATCH($C34, 'Planned and Progress BMPs'!$C:$C, 0)), 1, 0)), "")</f>
        <v/>
      </c>
      <c r="BU34" s="87" t="str">
        <f>IFERROR(IF($F34="Historical", IF(D34&lt;&gt;INDEX('Historical BMP Records'!D:D, MATCH($C34, 'Historical BMP Records'!$C:$C, 0)), 1, 0), IF(D34&lt;&gt;INDEX('Planned and Progress BMPs'!D:D, MATCH($C34, 'Planned and Progress BMPs'!$C:$C, 0)), 1, 0)), "")</f>
        <v/>
      </c>
      <c r="BV34" s="87" t="str">
        <f>IFERROR(IF($F34="Historical", IF(E34&lt;&gt;INDEX('Historical BMP Records'!E:E, MATCH($C34, 'Historical BMP Records'!$C:$C, 0)), 1, 0), IF(E34&lt;&gt;INDEX('Planned and Progress BMPs'!E:E, MATCH($C34, 'Planned and Progress BMPs'!$C:$C, 0)), 1, 0)), "")</f>
        <v/>
      </c>
      <c r="BW34" s="87" t="str">
        <f>IFERROR(IF($F34="Historical", IF(F34&lt;&gt;INDEX('Historical BMP Records'!F:F, MATCH($C34, 'Historical BMP Records'!$C:$C, 0)), 1, 0), IF(F34&lt;&gt;INDEX('Planned and Progress BMPs'!F:F, MATCH($C34, 'Planned and Progress BMPs'!$C:$C, 0)), 1, 0)), "")</f>
        <v/>
      </c>
      <c r="BX34" s="87" t="str">
        <f>IFERROR(IF($F34="Historical", IF(G34&lt;&gt;INDEX('Historical BMP Records'!G:G, MATCH($C34, 'Historical BMP Records'!$C:$C, 0)), 1, 0), IF(G34&lt;&gt;INDEX('Planned and Progress BMPs'!G:G, MATCH($C34, 'Planned and Progress BMPs'!$C:$C, 0)), 1, 0)), "")</f>
        <v/>
      </c>
      <c r="BY34" s="87" t="str">
        <f>IFERROR(IF($F34="Historical", IF(H34&lt;&gt;INDEX('Historical BMP Records'!H:H, MATCH($C34, 'Historical BMP Records'!$C:$C, 0)), 1, 0), IF(H34&lt;&gt;INDEX('Planned and Progress BMPs'!H:H, MATCH($C34, 'Planned and Progress BMPs'!$C:$C, 0)), 1, 0)), "")</f>
        <v/>
      </c>
      <c r="BZ34" s="87" t="str">
        <f>IFERROR(IF($F34="Historical", IF(I34&lt;&gt;INDEX('Historical BMP Records'!I:I, MATCH($C34, 'Historical BMP Records'!$C:$C, 0)), 1, 0), IF(I34&lt;&gt;INDEX('Planned and Progress BMPs'!I:I, MATCH($C34, 'Planned and Progress BMPs'!$C:$C, 0)), 1, 0)), "")</f>
        <v/>
      </c>
      <c r="CA34" s="87" t="str">
        <f>IFERROR(IF($F34="Historical", IF(J34&lt;&gt;INDEX('Historical BMP Records'!J:J, MATCH($C34, 'Historical BMP Records'!$C:$C, 0)), 1, 0), IF(J34&lt;&gt;INDEX('Planned and Progress BMPs'!J:J, MATCH($C34, 'Planned and Progress BMPs'!$C:$C, 0)), 1, 0)), "")</f>
        <v/>
      </c>
      <c r="CB34" s="87" t="str">
        <f>IFERROR(IF($F34="Historical", IF(K34&lt;&gt;INDEX('Historical BMP Records'!K:K, MATCH($C34, 'Historical BMP Records'!$C:$C, 0)), 1, 0), IF(K34&lt;&gt;INDEX('Planned and Progress BMPs'!K:K, MATCH($C34, 'Planned and Progress BMPs'!$C:$C, 0)), 1, 0)), "")</f>
        <v/>
      </c>
      <c r="CC34" s="87" t="str">
        <f>IFERROR(IF($F34="Historical", IF(L34&lt;&gt;INDEX('Historical BMP Records'!L:L, MATCH($C34, 'Historical BMP Records'!$C:$C, 0)), 1, 0), IF(L34&lt;&gt;INDEX('Planned and Progress BMPs'!L:L, MATCH($C34, 'Planned and Progress BMPs'!$C:$C, 0)), 1, 0)), "")</f>
        <v/>
      </c>
      <c r="CD34" s="87" t="str">
        <f>IFERROR(IF($F34="Historical", IF(M34&lt;&gt;INDEX('Historical BMP Records'!M:M, MATCH($C34, 'Historical BMP Records'!$C:$C, 0)), 1, 0), IF(M34&lt;&gt;INDEX('Planned and Progress BMPs'!M:M, MATCH($C34, 'Planned and Progress BMPs'!$C:$C, 0)), 1, 0)), "")</f>
        <v/>
      </c>
      <c r="CE34" s="87" t="str">
        <f>IFERROR(IF($F34="Historical", IF(N34&lt;&gt;INDEX('Historical BMP Records'!N:N, MATCH($C34, 'Historical BMP Records'!$C:$C, 0)), 1, 0), IF(N34&lt;&gt;INDEX('Planned and Progress BMPs'!N:N, MATCH($C34, 'Planned and Progress BMPs'!$C:$C, 0)), 1, 0)), "")</f>
        <v/>
      </c>
      <c r="CF34" s="87" t="str">
        <f>IFERROR(IF($F34="Historical", IF(O34&lt;&gt;INDEX('Historical BMP Records'!O:O, MATCH($C34, 'Historical BMP Records'!$C:$C, 0)), 1, 0), IF(O34&lt;&gt;INDEX('Planned and Progress BMPs'!O:O, MATCH($C34, 'Planned and Progress BMPs'!$C:$C, 0)), 1, 0)), "")</f>
        <v/>
      </c>
      <c r="CG34" s="87" t="str">
        <f>IFERROR(IF($F34="Historical", IF(P34&lt;&gt;INDEX('Historical BMP Records'!P:P, MATCH($C34, 'Historical BMP Records'!$C:$C, 0)), 1, 0), IF(P34&lt;&gt;INDEX('Planned and Progress BMPs'!P:P, MATCH($C34, 'Planned and Progress BMPs'!$C:$C, 0)), 1, 0)), "")</f>
        <v/>
      </c>
      <c r="CH34" s="87" t="str">
        <f>IFERROR(IF($F34="Historical", IF(Q34&lt;&gt;INDEX('Historical BMP Records'!Q:Q, MATCH($C34, 'Historical BMP Records'!$C:$C, 0)), 1, 0), IF(Q34&lt;&gt;INDEX('Planned and Progress BMPs'!Q:Q, MATCH($C34, 'Planned and Progress BMPs'!$C:$C, 0)), 1, 0)), "")</f>
        <v/>
      </c>
      <c r="CI34" s="87" t="str">
        <f>IFERROR(IF($F34="Historical", IF(R34&lt;&gt;INDEX('Historical BMP Records'!R:R, MATCH($C34, 'Historical BMP Records'!$C:$C, 0)), 1, 0), IF(R34&lt;&gt;INDEX('Planned and Progress BMPs'!R:R, MATCH($C34, 'Planned and Progress BMPs'!$C:$C, 0)), 1, 0)), "")</f>
        <v/>
      </c>
      <c r="CJ34" s="87" t="str">
        <f>IFERROR(IF($F34="Historical", IF(S34&lt;&gt;INDEX('Historical BMP Records'!S:S, MATCH($C34, 'Historical BMP Records'!$C:$C, 0)), 1, 0), IF(S34&lt;&gt;INDEX('Planned and Progress BMPs'!S:S, MATCH($C34, 'Planned and Progress BMPs'!$C:$C, 0)), 1, 0)), "")</f>
        <v/>
      </c>
      <c r="CK34" s="87" t="str">
        <f>IFERROR(IF($F34="Historical", IF(T34&lt;&gt;INDEX('Historical BMP Records'!T:T, MATCH($C34, 'Historical BMP Records'!$C:$C, 0)), 1, 0), IF(T34&lt;&gt;INDEX('Planned and Progress BMPs'!T:T, MATCH($C34, 'Planned and Progress BMPs'!$C:$C, 0)), 1, 0)), "")</f>
        <v/>
      </c>
      <c r="CL34" s="87" t="str">
        <f>IFERROR(IF($F34="Historical", IF(U34&lt;&gt;INDEX('Historical BMP Records'!U:U, MATCH($C34, 'Historical BMP Records'!$C:$C, 0)), 1, 0), IF(U34&lt;&gt;INDEX('Planned and Progress BMPs'!U:U, MATCH($C34, 'Planned and Progress BMPs'!$C:$C, 0)), 1, 0)), "")</f>
        <v/>
      </c>
      <c r="CM34" s="87" t="str">
        <f>IFERROR(IF($F34="Historical", IF(V34&lt;&gt;INDEX('Historical BMP Records'!V:V, MATCH($C34, 'Historical BMP Records'!$C:$C, 0)), 1, 0), IF(V34&lt;&gt;INDEX('Planned and Progress BMPs'!V:V, MATCH($C34, 'Planned and Progress BMPs'!$C:$C, 0)), 1, 0)), "")</f>
        <v/>
      </c>
      <c r="CN34" s="87" t="str">
        <f>IFERROR(IF($F34="Historical", IF(W34&lt;&gt;INDEX('Historical BMP Records'!W:W, MATCH($C34, 'Historical BMP Records'!$C:$C, 0)), 1, 0), IF(W34&lt;&gt;INDEX('Planned and Progress BMPs'!W:W, MATCH($C34, 'Planned and Progress BMPs'!$C:$C, 0)), 1, 0)), "")</f>
        <v/>
      </c>
      <c r="CO34" s="87" t="str">
        <f>IFERROR(IF($F34="Historical", IF(X34&lt;&gt;INDEX('Historical BMP Records'!X:X, MATCH($C34, 'Historical BMP Records'!$C:$C, 0)), 1, 0), IF(X34&lt;&gt;INDEX('Planned and Progress BMPs'!X:X, MATCH($C34, 'Planned and Progress BMPs'!$C:$C, 0)), 1, 0)), "")</f>
        <v/>
      </c>
      <c r="CP34" s="87" t="str">
        <f>IFERROR(IF($F34="Historical", IF(Y34&lt;&gt;INDEX('Historical BMP Records'!Y:Y, MATCH($C34, 'Historical BMP Records'!$C:$C, 0)), 1, 0), IF(Y34&lt;&gt;INDEX('Planned and Progress BMPs'!Y:Y, MATCH($C34, 'Planned and Progress BMPs'!$C:$C, 0)), 1, 0)), "")</f>
        <v/>
      </c>
      <c r="CQ34" s="87" t="str">
        <f>IFERROR(IF($F34="Historical", IF(Z34&lt;&gt;INDEX('Historical BMP Records'!Z:Z, MATCH($C34, 'Historical BMP Records'!$C:$C, 0)), 1, 0), IF(Z34&lt;&gt;INDEX('Planned and Progress BMPs'!Z:Z, MATCH($C34, 'Planned and Progress BMPs'!$C:$C, 0)), 1, 0)), "")</f>
        <v/>
      </c>
      <c r="CR34" s="87" t="str">
        <f>IFERROR(IF($F34="Historical", IF(AA34&lt;&gt;INDEX('Historical BMP Records'!AA:AA, MATCH($C34, 'Historical BMP Records'!$C:$C, 0)), 1, 0), IF(AA34&lt;&gt;INDEX('Planned and Progress BMPs'!AA:AA, MATCH($C34, 'Planned and Progress BMPs'!$C:$C, 0)), 1, 0)), "")</f>
        <v/>
      </c>
      <c r="CS34" s="87" t="str">
        <f>IFERROR(IF($F34="Historical", IF(AB34&lt;&gt;INDEX('Historical BMP Records'!AB:AB, MATCH($C34, 'Historical BMP Records'!$C:$C, 0)), 1, 0), IF(AB34&lt;&gt;INDEX('Planned and Progress BMPs'!AB:AB, MATCH($C34, 'Planned and Progress BMPs'!$C:$C, 0)), 1, 0)), "")</f>
        <v/>
      </c>
      <c r="CT34" s="87" t="str">
        <f>IFERROR(IF($F34="Historical", IF(AC34&lt;&gt;INDEX('Historical BMP Records'!AC:AC, MATCH($C34, 'Historical BMP Records'!$C:$C, 0)), 1, 0), IF(AC34&lt;&gt;INDEX('Planned and Progress BMPs'!AC:AC, MATCH($C34, 'Planned and Progress BMPs'!$C:$C, 0)), 1, 0)), "")</f>
        <v/>
      </c>
      <c r="CU34" s="87" t="str">
        <f>IFERROR(IF($F34="Historical", IF(AD34&lt;&gt;INDEX('Historical BMP Records'!AD:AD, MATCH($C34, 'Historical BMP Records'!$C:$C, 0)), 1, 0), IF(AD34&lt;&gt;INDEX('Planned and Progress BMPs'!AD:AD, MATCH($C34, 'Planned and Progress BMPs'!$C:$C, 0)), 1, 0)), "")</f>
        <v/>
      </c>
      <c r="CV34" s="87" t="str">
        <f>IFERROR(IF($F34="Historical", IF(AE34&lt;&gt;INDEX('Historical BMP Records'!AE:AE, MATCH($C34, 'Historical BMP Records'!$C:$C, 0)), 1, 0), IF(AE34&lt;&gt;INDEX('Planned and Progress BMPs'!AE:AE, MATCH($C34, 'Planned and Progress BMPs'!$C:$C, 0)), 1, 0)), "")</f>
        <v/>
      </c>
      <c r="CW34" s="87" t="str">
        <f>IFERROR(IF($F34="Historical", IF(AF34&lt;&gt;INDEX('Historical BMP Records'!AF:AF, MATCH($C34, 'Historical BMP Records'!$C:$C, 0)), 1, 0), IF(AF34&lt;&gt;INDEX('Planned and Progress BMPs'!AF:AF, MATCH($C34, 'Planned and Progress BMPs'!$C:$C, 0)), 1, 0)), "")</f>
        <v/>
      </c>
      <c r="CX34" s="87" t="str">
        <f>IFERROR(IF($F34="Historical", IF(AG34&lt;&gt;INDEX('Historical BMP Records'!AG:AG, MATCH($C34, 'Historical BMP Records'!$C:$C, 0)), 1, 0), IF(AG34&lt;&gt;INDEX('Planned and Progress BMPs'!AG:AG, MATCH($C34, 'Planned and Progress BMPs'!$C:$C, 0)), 1, 0)), "")</f>
        <v/>
      </c>
      <c r="CY34" s="87" t="str">
        <f>IFERROR(IF($F34="Historical", IF(AH34&lt;&gt;INDEX('Historical BMP Records'!AH:AH, MATCH($C34, 'Historical BMP Records'!$C:$C, 0)), 1, 0), IF(AH34&lt;&gt;INDEX('Planned and Progress BMPs'!AH:AH, MATCH($C34, 'Planned and Progress BMPs'!$C:$C, 0)), 1, 0)), "")</f>
        <v/>
      </c>
      <c r="CZ34" s="87" t="str">
        <f>IFERROR(IF($F34="Historical", IF(AI34&lt;&gt;INDEX('Historical BMP Records'!AI:AI, MATCH($C34, 'Historical BMP Records'!$C:$C, 0)), 1, 0), IF(AI34&lt;&gt;INDEX('Planned and Progress BMPs'!AI:AI, MATCH($C34, 'Planned and Progress BMPs'!$C:$C, 0)), 1, 0)), "")</f>
        <v/>
      </c>
      <c r="DA34" s="87" t="str">
        <f>IFERROR(IF($F34="Historical", IF(AJ34&lt;&gt;INDEX('Historical BMP Records'!AJ:AJ, MATCH($C34, 'Historical BMP Records'!$C:$C, 0)), 1, 0), IF(AJ34&lt;&gt;INDEX('Planned and Progress BMPs'!AJ:AJ, MATCH($C34, 'Planned and Progress BMPs'!$C:$C, 0)), 1, 0)), "")</f>
        <v/>
      </c>
      <c r="DB34" s="87" t="str">
        <f>IFERROR(IF($F34="Historical", IF(AK34&lt;&gt;INDEX('Historical BMP Records'!AK:AK, MATCH($C34, 'Historical BMP Records'!$C:$C, 0)), 1, 0), IF(AK34&lt;&gt;INDEX('Planned and Progress BMPs'!AK:AK, MATCH($C34, 'Planned and Progress BMPs'!$C:$C, 0)), 1, 0)), "")</f>
        <v/>
      </c>
      <c r="DC34" s="87" t="str">
        <f>IFERROR(IF($F34="Historical", IF(AL34&lt;&gt;INDEX('Historical BMP Records'!AL:AL, MATCH($C34, 'Historical BMP Records'!$C:$C, 0)), 1, 0), IF(AL34&lt;&gt;INDEX('Planned and Progress BMPs'!AL:AL, MATCH($C34, 'Planned and Progress BMPs'!$C:$C, 0)), 1, 0)), "")</f>
        <v/>
      </c>
      <c r="DD34" s="87" t="str">
        <f>IFERROR(IF($F34="Historical", IF(AM34&lt;&gt;INDEX('Historical BMP Records'!AM:AM, MATCH($C34, 'Historical BMP Records'!$C:$C, 0)), 1, 0), IF(AM34&lt;&gt;INDEX('Planned and Progress BMPs'!AM:AM, MATCH($C34, 'Planned and Progress BMPs'!$C:$C, 0)), 1, 0)), "")</f>
        <v/>
      </c>
      <c r="DE34" s="87" t="str">
        <f>IFERROR(IF($F34="Historical", IF(AN34&lt;&gt;INDEX('Historical BMP Records'!AN:AN, MATCH($C34, 'Historical BMP Records'!$C:$C, 0)), 1, 0), IF(AN34&lt;&gt;INDEX('Planned and Progress BMPs'!AN:AN, MATCH($C34, 'Planned and Progress BMPs'!$C:$C, 0)), 1, 0)), "")</f>
        <v/>
      </c>
      <c r="DF34" s="87" t="str">
        <f>IFERROR(IF($F34="Historical", IF(AO34&lt;&gt;INDEX('Historical BMP Records'!AO:AO, MATCH($C34, 'Historical BMP Records'!$C:$C, 0)), 1, 0), IF(AO34&lt;&gt;INDEX('Planned and Progress BMPs'!AO:AO, MATCH($C34, 'Planned and Progress BMPs'!$C:$C, 0)), 1, 0)), "")</f>
        <v/>
      </c>
      <c r="DG34" s="87" t="str">
        <f>IFERROR(IF($F34="Historical", IF(AP34&lt;&gt;INDEX('Historical BMP Records'!AP:AP, MATCH($C34, 'Historical BMP Records'!$C:$C, 0)), 1, 0), IF(AP34&lt;&gt;INDEX('Planned and Progress BMPs'!AP:AP, MATCH($C34, 'Planned and Progress BMPs'!$C:$C, 0)), 1, 0)), "")</f>
        <v/>
      </c>
      <c r="DH34" s="87" t="str">
        <f>IFERROR(IF($F34="Historical", IF(AQ34&lt;&gt;INDEX('Historical BMP Records'!AQ:AQ, MATCH($C34, 'Historical BMP Records'!$C:$C, 0)), 1, 0), IF(AQ34&lt;&gt;INDEX('Planned and Progress BMPs'!AQ:AQ, MATCH($C34, 'Planned and Progress BMPs'!$C:$C, 0)), 1, 0)), "")</f>
        <v/>
      </c>
      <c r="DI34" s="87" t="str">
        <f>IFERROR(IF($F34="Historical", IF(AR34&lt;&gt;INDEX('Historical BMP Records'!AR:AR, MATCH($C34, 'Historical BMP Records'!$C:$C, 0)), 1, 0), IF(AR34&lt;&gt;INDEX('Planned and Progress BMPs'!AR:AR, MATCH($C34, 'Planned and Progress BMPs'!$C:$C, 0)), 1, 0)), "")</f>
        <v/>
      </c>
      <c r="DJ34" s="87" t="str">
        <f>IFERROR(IF($F34="Historical", IF(AS34&lt;&gt;INDEX('Historical BMP Records'!AS:AS, MATCH($C34, 'Historical BMP Records'!$C:$C, 0)), 1, 0), IF(AS34&lt;&gt;INDEX('Planned and Progress BMPs'!AS:AS, MATCH($C34, 'Planned and Progress BMPs'!$C:$C, 0)), 1, 0)), "")</f>
        <v/>
      </c>
      <c r="DK34" s="87" t="str">
        <f>IFERROR(IF($F34="Historical", IF(AT34&lt;&gt;INDEX('Historical BMP Records'!AT:AT, MATCH($C34, 'Historical BMP Records'!$C:$C, 0)), 1, 0), IF(AT34&lt;&gt;INDEX('Planned and Progress BMPs'!AT:AT, MATCH($C34, 'Planned and Progress BMPs'!$C:$C, 0)), 1, 0)), "")</f>
        <v/>
      </c>
      <c r="DL34" s="87" t="str">
        <f>IFERROR(IF($F34="Historical", IF(AU34&lt;&gt;INDEX('Historical BMP Records'!AU:AU, MATCH($C34, 'Historical BMP Records'!$C:$C, 0)), 1, 0), IF(AU34&lt;&gt;INDEX('Planned and Progress BMPs'!AU:AU, MATCH($C34, 'Planned and Progress BMPs'!$C:$C, 0)), 1, 0)), "")</f>
        <v/>
      </c>
      <c r="DM34" s="87" t="str">
        <f>IFERROR(IF($F34="Historical", IF(AV34&lt;&gt;INDEX('Historical BMP Records'!AV:AV, MATCH($C34, 'Historical BMP Records'!$C:$C, 0)), 1, 0), IF(AV34&lt;&gt;INDEX('Planned and Progress BMPs'!AV:AV, MATCH($C34, 'Planned and Progress BMPs'!$C:$C, 0)), 1, 0)), "")</f>
        <v/>
      </c>
      <c r="DN34" s="87" t="str">
        <f>IFERROR(IF($F34="Historical", IF(AW34&lt;&gt;INDEX('Historical BMP Records'!AW:AW, MATCH($C34, 'Historical BMP Records'!$C:$C, 0)), 1, 0), IF(AW34&lt;&gt;INDEX('Planned and Progress BMPs'!AW:AW, MATCH($C34, 'Planned and Progress BMPs'!$C:$C, 0)), 1, 0)), "")</f>
        <v/>
      </c>
      <c r="DO34" s="87" t="str">
        <f>IFERROR(IF($F34="Historical", IF(AX34&lt;&gt;INDEX('Historical BMP Records'!AX:AX, MATCH($C34, 'Historical BMP Records'!$C:$C, 0)), 1, 0), IF(AX34&lt;&gt;INDEX('Planned and Progress BMPs'!AX:AX, MATCH($C34, 'Planned and Progress BMPs'!$C:$C, 0)), 1, 0)), "")</f>
        <v/>
      </c>
      <c r="DP34" s="87" t="str">
        <f>IFERROR(IF($F34="Historical", IF(AY34&lt;&gt;INDEX('Historical BMP Records'!AY:AY, MATCH($C34, 'Historical BMP Records'!$C:$C, 0)), 1, 0), IF(AY34&lt;&gt;INDEX('Planned and Progress BMPs'!AY:AY, MATCH($C34, 'Planned and Progress BMPs'!$C:$C, 0)), 1, 0)), "")</f>
        <v/>
      </c>
      <c r="DQ34" s="87" t="str">
        <f>IFERROR(IF($F34="Historical", IF(AZ34&lt;&gt;INDEX('Historical BMP Records'!AZ:AZ, MATCH($C34, 'Historical BMP Records'!$C:$C, 0)), 1, 0), IF(AZ34&lt;&gt;INDEX('Planned and Progress BMPs'!AZ:AZ, MATCH($C34, 'Planned and Progress BMPs'!$C:$C, 0)), 1, 0)), "")</f>
        <v/>
      </c>
      <c r="DR34" s="87" t="str">
        <f>IFERROR(IF($F34="Historical", IF(BA34&lt;&gt;INDEX('Historical BMP Records'!BA:BA, MATCH($C34, 'Historical BMP Records'!$C:$C, 0)), 1, 0), IF(BA34&lt;&gt;INDEX('Planned and Progress BMPs'!BA:BA, MATCH($C34, 'Planned and Progress BMPs'!$C:$C, 0)), 1, 0)), "")</f>
        <v/>
      </c>
      <c r="DS34" s="87" t="str">
        <f>IFERROR(IF($F34="Historical", IF(BB34&lt;&gt;INDEX('Historical BMP Records'!BB:BB, MATCH($C34, 'Historical BMP Records'!$C:$C, 0)), 1, 0), IF(BB34&lt;&gt;INDEX('Planned and Progress BMPs'!BB:BB, MATCH($C34, 'Planned and Progress BMPs'!$C:$C, 0)), 1, 0)), "")</f>
        <v/>
      </c>
      <c r="DT34" s="87" t="str">
        <f>IFERROR(IF($F34="Historical", IF(BC34&lt;&gt;INDEX('Historical BMP Records'!BC:BC, MATCH($C34, 'Historical BMP Records'!$C:$C, 0)), 1, 0), IF(BC34&lt;&gt;INDEX('Planned and Progress BMPs'!BC:BC, MATCH($C34, 'Planned and Progress BMPs'!$C:$C, 0)), 1, 0)), "")</f>
        <v/>
      </c>
      <c r="DU34" s="87" t="str">
        <f>IFERROR(IF($F34="Historical", IF(BD34&lt;&gt;INDEX('Historical BMP Records'!BD:BD, MATCH($C34, 'Historical BMP Records'!$C:$C, 0)), 1, 0), IF(BD34&lt;&gt;INDEX('Planned and Progress BMPs'!BD:BD, MATCH($C34, 'Planned and Progress BMPs'!$C:$C, 0)), 1, 0)), "")</f>
        <v/>
      </c>
      <c r="DV34" s="87" t="str">
        <f>IFERROR(IF($F34="Historical", IF(BE34&lt;&gt;INDEX('Historical BMP Records'!BE:BE, MATCH($C34, 'Historical BMP Records'!$C:$C, 0)), 1, 0), IF(BE34&lt;&gt;INDEX('Planned and Progress BMPs'!BE:BE, MATCH($C34, 'Planned and Progress BMPs'!$C:$C, 0)), 1, 0)), "")</f>
        <v/>
      </c>
      <c r="DW34" s="87" t="str">
        <f>IFERROR(IF($F34="Historical", IF(BF34&lt;&gt;INDEX('Historical BMP Records'!BF:BF, MATCH($C34, 'Historical BMP Records'!$C:$C, 0)), 1, 0), IF(BF34&lt;&gt;INDEX('Planned and Progress BMPs'!BF:BF, MATCH($C34, 'Planned and Progress BMPs'!$C:$C, 0)), 1, 0)), "")</f>
        <v/>
      </c>
      <c r="DX34" s="87" t="str">
        <f>IFERROR(IF($F34="Historical", IF(BG34&lt;&gt;INDEX('Historical BMP Records'!BG:BG, MATCH($C34, 'Historical BMP Records'!$C:$C, 0)), 1, 0), IF(BG34&lt;&gt;INDEX('Planned and Progress BMPs'!BG:BG, MATCH($C34, 'Planned and Progress BMPs'!$C:$C, 0)), 1, 0)), "")</f>
        <v/>
      </c>
      <c r="DY34" s="87" t="str">
        <f>IFERROR(IF($F34="Historical", IF(BH34&lt;&gt;INDEX('Historical BMP Records'!BH:BH, MATCH($C34, 'Historical BMP Records'!$C:$C, 0)), 1, 0), IF(BH34&lt;&gt;INDEX('Planned and Progress BMPs'!BH:BH, MATCH($C34, 'Planned and Progress BMPs'!$C:$C, 0)), 1, 0)), "")</f>
        <v/>
      </c>
      <c r="DZ34" s="87" t="str">
        <f>IFERROR(IF($F34="Historical", IF(BI34&lt;&gt;INDEX('Historical BMP Records'!BI:BI, MATCH($C34, 'Historical BMP Records'!$C:$C, 0)), 1, 0), IF(BI34&lt;&gt;INDEX('Planned and Progress BMPs'!BI:BI, MATCH($C34, 'Planned and Progress BMPs'!$C:$C, 0)), 1, 0)), "")</f>
        <v/>
      </c>
      <c r="EA34" s="87" t="str">
        <f>IFERROR(IF($F34="Historical", IF(BJ34&lt;&gt;INDEX('Historical BMP Records'!BJ:BJ, MATCH($C34, 'Historical BMP Records'!$C:$C, 0)), 1, 0), IF(BJ34&lt;&gt;INDEX('Planned and Progress BMPs'!BJ:BJ, MATCH($C34, 'Planned and Progress BMPs'!$C:$C, 0)), 1, 0)), "")</f>
        <v/>
      </c>
      <c r="EB34" s="87" t="str">
        <f>IFERROR(IF($F34="Historical", IF(BK34&lt;&gt;INDEX('Historical BMP Records'!BK:BK, MATCH($C34, 'Historical BMP Records'!$C:$C, 0)), 1, 0), IF(BK34&lt;&gt;INDEX('Planned and Progress BMPs'!BK:BK, MATCH($C34, 'Planned and Progress BMPs'!$C:$C, 0)), 1, 0)), "")</f>
        <v/>
      </c>
      <c r="EC34" s="87" t="str">
        <f>IFERROR(IF($F34="Historical", IF(BL34&lt;&gt;INDEX('Historical BMP Records'!BL:BL, MATCH($C34, 'Historical BMP Records'!$C:$C, 0)), 1, 0), IF(BL34&lt;&gt;INDEX('Planned and Progress BMPs'!BL:BL, MATCH($C34, 'Planned and Progress BMPs'!$C:$C, 0)), 1, 0)), "")</f>
        <v/>
      </c>
      <c r="ED34" s="87" t="str">
        <f>IFERROR(IF($F34="Historical", IF(BM34&lt;&gt;INDEX('Historical BMP Records'!BM:BM, MATCH($C34, 'Historical BMP Records'!$C:$C, 0)), 1, 0), IF(BM34&lt;&gt;INDEX('Planned and Progress BMPs'!BM:BM, MATCH($C34, 'Planned and Progress BMPs'!$C:$C, 0)), 1, 0)), "")</f>
        <v/>
      </c>
      <c r="EE34" s="87" t="str">
        <f>IFERROR(IF($F34="Historical", IF(BN34&lt;&gt;INDEX('Historical BMP Records'!BN:BN, MATCH($C34, 'Historical BMP Records'!$C:$C, 0)), 1, 0), IF(BN34&lt;&gt;INDEX('Planned and Progress BMPs'!BN:BN, MATCH($C34, 'Planned and Progress BMPs'!$C:$C, 0)), 1, 0)), "")</f>
        <v/>
      </c>
      <c r="EF34" s="87" t="str">
        <f>IFERROR(IF($F34="Historical", IF(BO34&lt;&gt;INDEX('Historical BMP Records'!BO:BO, MATCH($C34, 'Historical BMP Records'!$C:$C, 0)), 1, 0), IF(BO34&lt;&gt;INDEX('Planned and Progress BMPs'!BO:BO, MATCH($C34, 'Planned and Progress BMPs'!$C:$C, 0)), 1, 0)), "")</f>
        <v/>
      </c>
      <c r="EG34" s="87" t="str">
        <f>IFERROR(IF($F34="Historical", IF(BP34&lt;&gt;INDEX('Historical BMP Records'!BP:BP, MATCH($C34, 'Historical BMP Records'!$C:$C, 0)), 1, 0), IF(BP34&lt;&gt;INDEX('Planned and Progress BMPs'!BP:BP, MATCH($C34, 'Planned and Progress BMPs'!$C:$C, 0)), 1, 0)), "")</f>
        <v/>
      </c>
      <c r="EH34" s="87">
        <f>SUM(DC_SW152[[#This Row],[FY17 Status Change]:[GIS ID Change]])</f>
        <v>0</v>
      </c>
    </row>
    <row r="35" spans="1:138" x14ac:dyDescent="0.25">
      <c r="A35" s="5" t="s">
        <v>388</v>
      </c>
      <c r="B35" s="5" t="s">
        <v>389</v>
      </c>
      <c r="C35" s="17" t="s">
        <v>542</v>
      </c>
      <c r="D35" s="17" t="s">
        <v>398</v>
      </c>
      <c r="E35" s="17" t="s">
        <v>518</v>
      </c>
      <c r="F35" s="18" t="s">
        <v>49</v>
      </c>
      <c r="G35" s="40">
        <v>2012</v>
      </c>
      <c r="H35" s="20">
        <v>600</v>
      </c>
      <c r="I35" s="17">
        <f>INDEX(Table3[Site ID], MATCH(DC_SW152[[#This Row],[Facility Name]], Table3[Site Name], 0))</f>
        <v>3</v>
      </c>
      <c r="J35" s="17" t="s">
        <v>4</v>
      </c>
      <c r="K35" s="17" t="str">
        <f>INDEX(Table3[Site Address], MATCH(DC_SW152[[#This Row],[Facility Name]], Table3[Site Name], 0))</f>
        <v>103 3rd Avenue SW</v>
      </c>
      <c r="L35" s="17" t="str">
        <f>INDEX(Table3[Site X Coordinate], MATCH(DC_SW152[[#This Row],[Facility Name]], Table3[Site Name], 0))</f>
        <v>398497.88</v>
      </c>
      <c r="M35" s="17" t="str">
        <f>INDEX(Table3[Site Y Coordinate], MATCH(DC_SW152[[#This Row],[Facility Name]], Table3[Site Name], 0))</f>
        <v>133706.77</v>
      </c>
      <c r="N35" s="17" t="str">
        <f>INDEX(Table3[Owner/Manager], MATCH(DC_SW152[[#This Row],[Facility Name]], Table3[Site Name], 0))</f>
        <v>Department of Defense</v>
      </c>
      <c r="O35" s="17" t="s">
        <v>309</v>
      </c>
      <c r="P35" s="17" t="s">
        <v>217</v>
      </c>
      <c r="Q35" s="17" t="s">
        <v>310</v>
      </c>
      <c r="R35" s="17" t="s">
        <v>311</v>
      </c>
      <c r="S35" s="17">
        <v>22211</v>
      </c>
      <c r="T35" s="27">
        <v>7036968055</v>
      </c>
      <c r="U35" s="17" t="s">
        <v>312</v>
      </c>
      <c r="V35" s="77">
        <v>12</v>
      </c>
      <c r="W35" s="18">
        <v>40909</v>
      </c>
      <c r="X35" s="17" t="s">
        <v>518</v>
      </c>
      <c r="Y35" s="83" t="s">
        <v>543</v>
      </c>
      <c r="Z35" s="83" t="s">
        <v>761</v>
      </c>
      <c r="AA35" s="83" t="s">
        <v>762</v>
      </c>
      <c r="AB35" s="83" t="s">
        <v>27</v>
      </c>
      <c r="AC35" s="17" t="s">
        <v>94</v>
      </c>
      <c r="AD35" s="17" t="s">
        <v>28</v>
      </c>
      <c r="AE35" s="17">
        <v>398778.664399</v>
      </c>
      <c r="AF35" s="17">
        <v>133083.401088999</v>
      </c>
      <c r="AG35" s="17">
        <v>38.865569999999998</v>
      </c>
      <c r="AH35" s="17">
        <v>-77.014072999999996</v>
      </c>
      <c r="AI35" s="17" t="s">
        <v>315</v>
      </c>
      <c r="AJ35" s="17" t="s">
        <v>84</v>
      </c>
      <c r="AK35" s="17"/>
      <c r="AL35" s="17"/>
      <c r="AM35" s="17" t="s">
        <v>12</v>
      </c>
      <c r="AN35" s="17"/>
      <c r="AO35" s="62"/>
      <c r="AP35" s="62"/>
      <c r="AQ35" s="62"/>
      <c r="AR35" s="62">
        <f>IF(ISBLANK(DC_SW152[[#This Row],[Urban Acres]]), "", DC_SW152[[#This Row],[Urban Acres]]-DC_SW152[[#This Row],[Impervious Acres]]-DC_SW152[[#This Row],[Natural Acres]])</f>
        <v>1.65</v>
      </c>
      <c r="AS35" s="62"/>
      <c r="AT35" s="62">
        <v>1.65</v>
      </c>
      <c r="AU35" s="62" t="str">
        <f>IF(ISBLANK(DC_SW152[[#This Row],[Natural Acres]]), "", DC_SW152[[#This Row],[Natural Acres]]*43560)</f>
        <v/>
      </c>
      <c r="AV35" s="62">
        <f>IFERROR(IF(ISBLANK(DC_SW152[[#This Row],[Compacted Acres]]), "", DC_SW152[[#This Row],[Compacted Acres]]*43560),"")</f>
        <v>71874</v>
      </c>
      <c r="AW35" s="62" t="str">
        <f>IF(ISBLANK(DC_SW152[[#This Row],[Impervious Acres]]), "", DC_SW152[[#This Row],[Impervious Acres]]*43560)</f>
        <v/>
      </c>
      <c r="AX35" s="62">
        <f>IF(ISBLANK(DC_SW152[[#This Row],[Urban Acres]]), "", DC_SW152[[#This Row],[Urban Acres]]*43560)</f>
        <v>71874</v>
      </c>
      <c r="AY35" s="67"/>
      <c r="AZ35" s="18">
        <v>42969</v>
      </c>
      <c r="BA35" s="19">
        <v>2017</v>
      </c>
      <c r="BB35" s="19"/>
      <c r="BC35" s="19"/>
      <c r="BD35" s="19"/>
      <c r="BE35" s="19"/>
      <c r="BF35" s="19"/>
      <c r="BG35" s="19"/>
      <c r="BH35" s="18"/>
      <c r="BI35" s="18"/>
      <c r="BJ35" s="18"/>
      <c r="BK35" s="17"/>
      <c r="BL35" s="18"/>
      <c r="BM35" s="72"/>
      <c r="BN35" s="17"/>
      <c r="BO35" s="17"/>
      <c r="BP35" s="17"/>
      <c r="BQ35" s="17" t="s">
        <v>541</v>
      </c>
      <c r="BR35" s="87" t="str">
        <f>IFERROR(IF($F35="Historical", IF(A35&lt;&gt;INDEX('Historical BMP Records'!A:A, MATCH($C35, 'Historical BMP Records'!$C:$C, 0)), 1, 0), IF(A35&lt;&gt;INDEX('Planned and Progress BMPs'!A:A, MATCH($C35, 'Planned and Progress BMPs'!$C:$C, 0)), 1, 0)), "")</f>
        <v/>
      </c>
      <c r="BS35" s="87" t="str">
        <f>IFERROR(IF($F35="Historical", IF(B35&lt;&gt;INDEX('Historical BMP Records'!B:B, MATCH($C35, 'Historical BMP Records'!$C:$C, 0)), 1, 0), IF(B35&lt;&gt;INDEX('Planned and Progress BMPs'!B:B, MATCH($C35, 'Planned and Progress BMPs'!$C:$C, 0)), 1, 0)), "")</f>
        <v/>
      </c>
      <c r="BT35" s="87" t="str">
        <f>IFERROR(IF($F35="Historical", IF(C35&lt;&gt;INDEX('Historical BMP Records'!C:C, MATCH($C35, 'Historical BMP Records'!$C:$C, 0)), 1, 0), IF(C35&lt;&gt;INDEX('Planned and Progress BMPs'!C:C, MATCH($C35, 'Planned and Progress BMPs'!$C:$C, 0)), 1, 0)), "")</f>
        <v/>
      </c>
      <c r="BU35" s="87" t="str">
        <f>IFERROR(IF($F35="Historical", IF(D35&lt;&gt;INDEX('Historical BMP Records'!D:D, MATCH($C35, 'Historical BMP Records'!$C:$C, 0)), 1, 0), IF(D35&lt;&gt;INDEX('Planned and Progress BMPs'!D:D, MATCH($C35, 'Planned and Progress BMPs'!$C:$C, 0)), 1, 0)), "")</f>
        <v/>
      </c>
      <c r="BV35" s="87" t="str">
        <f>IFERROR(IF($F35="Historical", IF(E35&lt;&gt;INDEX('Historical BMP Records'!E:E, MATCH($C35, 'Historical BMP Records'!$C:$C, 0)), 1, 0), IF(E35&lt;&gt;INDEX('Planned and Progress BMPs'!E:E, MATCH($C35, 'Planned and Progress BMPs'!$C:$C, 0)), 1, 0)), "")</f>
        <v/>
      </c>
      <c r="BW35" s="87" t="str">
        <f>IFERROR(IF($F35="Historical", IF(F35&lt;&gt;INDEX('Historical BMP Records'!F:F, MATCH($C35, 'Historical BMP Records'!$C:$C, 0)), 1, 0), IF(F35&lt;&gt;INDEX('Planned and Progress BMPs'!F:F, MATCH($C35, 'Planned and Progress BMPs'!$C:$C, 0)), 1, 0)), "")</f>
        <v/>
      </c>
      <c r="BX35" s="87" t="str">
        <f>IFERROR(IF($F35="Historical", IF(G35&lt;&gt;INDEX('Historical BMP Records'!G:G, MATCH($C35, 'Historical BMP Records'!$C:$C, 0)), 1, 0), IF(G35&lt;&gt;INDEX('Planned and Progress BMPs'!G:G, MATCH($C35, 'Planned and Progress BMPs'!$C:$C, 0)), 1, 0)), "")</f>
        <v/>
      </c>
      <c r="BY35" s="87" t="str">
        <f>IFERROR(IF($F35="Historical", IF(H35&lt;&gt;INDEX('Historical BMP Records'!H:H, MATCH($C35, 'Historical BMP Records'!$C:$C, 0)), 1, 0), IF(H35&lt;&gt;INDEX('Planned and Progress BMPs'!H:H, MATCH($C35, 'Planned and Progress BMPs'!$C:$C, 0)), 1, 0)), "")</f>
        <v/>
      </c>
      <c r="BZ35" s="87" t="str">
        <f>IFERROR(IF($F35="Historical", IF(I35&lt;&gt;INDEX('Historical BMP Records'!I:I, MATCH($C35, 'Historical BMP Records'!$C:$C, 0)), 1, 0), IF(I35&lt;&gt;INDEX('Planned and Progress BMPs'!I:I, MATCH($C35, 'Planned and Progress BMPs'!$C:$C, 0)), 1, 0)), "")</f>
        <v/>
      </c>
      <c r="CA35" s="87" t="str">
        <f>IFERROR(IF($F35="Historical", IF(J35&lt;&gt;INDEX('Historical BMP Records'!J:J, MATCH($C35, 'Historical BMP Records'!$C:$C, 0)), 1, 0), IF(J35&lt;&gt;INDEX('Planned and Progress BMPs'!J:J, MATCH($C35, 'Planned and Progress BMPs'!$C:$C, 0)), 1, 0)), "")</f>
        <v/>
      </c>
      <c r="CB35" s="87" t="str">
        <f>IFERROR(IF($F35="Historical", IF(K35&lt;&gt;INDEX('Historical BMP Records'!K:K, MATCH($C35, 'Historical BMP Records'!$C:$C, 0)), 1, 0), IF(K35&lt;&gt;INDEX('Planned and Progress BMPs'!K:K, MATCH($C35, 'Planned and Progress BMPs'!$C:$C, 0)), 1, 0)), "")</f>
        <v/>
      </c>
      <c r="CC35" s="87" t="str">
        <f>IFERROR(IF($F35="Historical", IF(L35&lt;&gt;INDEX('Historical BMP Records'!L:L, MATCH($C35, 'Historical BMP Records'!$C:$C, 0)), 1, 0), IF(L35&lt;&gt;INDEX('Planned and Progress BMPs'!L:L, MATCH($C35, 'Planned and Progress BMPs'!$C:$C, 0)), 1, 0)), "")</f>
        <v/>
      </c>
      <c r="CD35" s="87" t="str">
        <f>IFERROR(IF($F35="Historical", IF(M35&lt;&gt;INDEX('Historical BMP Records'!M:M, MATCH($C35, 'Historical BMP Records'!$C:$C, 0)), 1, 0), IF(M35&lt;&gt;INDEX('Planned and Progress BMPs'!M:M, MATCH($C35, 'Planned and Progress BMPs'!$C:$C, 0)), 1, 0)), "")</f>
        <v/>
      </c>
      <c r="CE35" s="87" t="str">
        <f>IFERROR(IF($F35="Historical", IF(N35&lt;&gt;INDEX('Historical BMP Records'!N:N, MATCH($C35, 'Historical BMP Records'!$C:$C, 0)), 1, 0), IF(N35&lt;&gt;INDEX('Planned and Progress BMPs'!N:N, MATCH($C35, 'Planned and Progress BMPs'!$C:$C, 0)), 1, 0)), "")</f>
        <v/>
      </c>
      <c r="CF35" s="87" t="str">
        <f>IFERROR(IF($F35="Historical", IF(O35&lt;&gt;INDEX('Historical BMP Records'!O:O, MATCH($C35, 'Historical BMP Records'!$C:$C, 0)), 1, 0), IF(O35&lt;&gt;INDEX('Planned and Progress BMPs'!O:O, MATCH($C35, 'Planned and Progress BMPs'!$C:$C, 0)), 1, 0)), "")</f>
        <v/>
      </c>
      <c r="CG35" s="87" t="str">
        <f>IFERROR(IF($F35="Historical", IF(P35&lt;&gt;INDEX('Historical BMP Records'!P:P, MATCH($C35, 'Historical BMP Records'!$C:$C, 0)), 1, 0), IF(P35&lt;&gt;INDEX('Planned and Progress BMPs'!P:P, MATCH($C35, 'Planned and Progress BMPs'!$C:$C, 0)), 1, 0)), "")</f>
        <v/>
      </c>
      <c r="CH35" s="87" t="str">
        <f>IFERROR(IF($F35="Historical", IF(Q35&lt;&gt;INDEX('Historical BMP Records'!Q:Q, MATCH($C35, 'Historical BMP Records'!$C:$C, 0)), 1, 0), IF(Q35&lt;&gt;INDEX('Planned and Progress BMPs'!Q:Q, MATCH($C35, 'Planned and Progress BMPs'!$C:$C, 0)), 1, 0)), "")</f>
        <v/>
      </c>
      <c r="CI35" s="87" t="str">
        <f>IFERROR(IF($F35="Historical", IF(R35&lt;&gt;INDEX('Historical BMP Records'!R:R, MATCH($C35, 'Historical BMP Records'!$C:$C, 0)), 1, 0), IF(R35&lt;&gt;INDEX('Planned and Progress BMPs'!R:R, MATCH($C35, 'Planned and Progress BMPs'!$C:$C, 0)), 1, 0)), "")</f>
        <v/>
      </c>
      <c r="CJ35" s="87" t="str">
        <f>IFERROR(IF($F35="Historical", IF(S35&lt;&gt;INDEX('Historical BMP Records'!S:S, MATCH($C35, 'Historical BMP Records'!$C:$C, 0)), 1, 0), IF(S35&lt;&gt;INDEX('Planned and Progress BMPs'!S:S, MATCH($C35, 'Planned and Progress BMPs'!$C:$C, 0)), 1, 0)), "")</f>
        <v/>
      </c>
      <c r="CK35" s="87" t="str">
        <f>IFERROR(IF($F35="Historical", IF(T35&lt;&gt;INDEX('Historical BMP Records'!T:T, MATCH($C35, 'Historical BMP Records'!$C:$C, 0)), 1, 0), IF(T35&lt;&gt;INDEX('Planned and Progress BMPs'!T:T, MATCH($C35, 'Planned and Progress BMPs'!$C:$C, 0)), 1, 0)), "")</f>
        <v/>
      </c>
      <c r="CL35" s="87" t="str">
        <f>IFERROR(IF($F35="Historical", IF(U35&lt;&gt;INDEX('Historical BMP Records'!U:U, MATCH($C35, 'Historical BMP Records'!$C:$C, 0)), 1, 0), IF(U35&lt;&gt;INDEX('Planned and Progress BMPs'!U:U, MATCH($C35, 'Planned and Progress BMPs'!$C:$C, 0)), 1, 0)), "")</f>
        <v/>
      </c>
      <c r="CM35" s="87" t="str">
        <f>IFERROR(IF($F35="Historical", IF(V35&lt;&gt;INDEX('Historical BMP Records'!V:V, MATCH($C35, 'Historical BMP Records'!$C:$C, 0)), 1, 0), IF(V35&lt;&gt;INDEX('Planned and Progress BMPs'!V:V, MATCH($C35, 'Planned and Progress BMPs'!$C:$C, 0)), 1, 0)), "")</f>
        <v/>
      </c>
      <c r="CN35" s="87" t="str">
        <f>IFERROR(IF($F35="Historical", IF(W35&lt;&gt;INDEX('Historical BMP Records'!W:W, MATCH($C35, 'Historical BMP Records'!$C:$C, 0)), 1, 0), IF(W35&lt;&gt;INDEX('Planned and Progress BMPs'!W:W, MATCH($C35, 'Planned and Progress BMPs'!$C:$C, 0)), 1, 0)), "")</f>
        <v/>
      </c>
      <c r="CO35" s="87" t="str">
        <f>IFERROR(IF($F35="Historical", IF(X35&lt;&gt;INDEX('Historical BMP Records'!X:X, MATCH($C35, 'Historical BMP Records'!$C:$C, 0)), 1, 0), IF(X35&lt;&gt;INDEX('Planned and Progress BMPs'!X:X, MATCH($C35, 'Planned and Progress BMPs'!$C:$C, 0)), 1, 0)), "")</f>
        <v/>
      </c>
      <c r="CP35" s="87" t="str">
        <f>IFERROR(IF($F35="Historical", IF(Y35&lt;&gt;INDEX('Historical BMP Records'!Y:Y, MATCH($C35, 'Historical BMP Records'!$C:$C, 0)), 1, 0), IF(Y35&lt;&gt;INDEX('Planned and Progress BMPs'!Y:Y, MATCH($C35, 'Planned and Progress BMPs'!$C:$C, 0)), 1, 0)), "")</f>
        <v/>
      </c>
      <c r="CQ35" s="87" t="str">
        <f>IFERROR(IF($F35="Historical", IF(Z35&lt;&gt;INDEX('Historical BMP Records'!Z:Z, MATCH($C35, 'Historical BMP Records'!$C:$C, 0)), 1, 0), IF(Z35&lt;&gt;INDEX('Planned and Progress BMPs'!Z:Z, MATCH($C35, 'Planned and Progress BMPs'!$C:$C, 0)), 1, 0)), "")</f>
        <v/>
      </c>
      <c r="CR35" s="87" t="str">
        <f>IFERROR(IF($F35="Historical", IF(AA35&lt;&gt;INDEX('Historical BMP Records'!AA:AA, MATCH($C35, 'Historical BMP Records'!$C:$C, 0)), 1, 0), IF(AA35&lt;&gt;INDEX('Planned and Progress BMPs'!AA:AA, MATCH($C35, 'Planned and Progress BMPs'!$C:$C, 0)), 1, 0)), "")</f>
        <v/>
      </c>
      <c r="CS35" s="87" t="str">
        <f>IFERROR(IF($F35="Historical", IF(AB35&lt;&gt;INDEX('Historical BMP Records'!AB:AB, MATCH($C35, 'Historical BMP Records'!$C:$C, 0)), 1, 0), IF(AB35&lt;&gt;INDEX('Planned and Progress BMPs'!AB:AB, MATCH($C35, 'Planned and Progress BMPs'!$C:$C, 0)), 1, 0)), "")</f>
        <v/>
      </c>
      <c r="CT35" s="87" t="str">
        <f>IFERROR(IF($F35="Historical", IF(AC35&lt;&gt;INDEX('Historical BMP Records'!AC:AC, MATCH($C35, 'Historical BMP Records'!$C:$C, 0)), 1, 0), IF(AC35&lt;&gt;INDEX('Planned and Progress BMPs'!AC:AC, MATCH($C35, 'Planned and Progress BMPs'!$C:$C, 0)), 1, 0)), "")</f>
        <v/>
      </c>
      <c r="CU35" s="87" t="str">
        <f>IFERROR(IF($F35="Historical", IF(AD35&lt;&gt;INDEX('Historical BMP Records'!AD:AD, MATCH($C35, 'Historical BMP Records'!$C:$C, 0)), 1, 0), IF(AD35&lt;&gt;INDEX('Planned and Progress BMPs'!AD:AD, MATCH($C35, 'Planned and Progress BMPs'!$C:$C, 0)), 1, 0)), "")</f>
        <v/>
      </c>
      <c r="CV35" s="87" t="str">
        <f>IFERROR(IF($F35="Historical", IF(AE35&lt;&gt;INDEX('Historical BMP Records'!AE:AE, MATCH($C35, 'Historical BMP Records'!$C:$C, 0)), 1, 0), IF(AE35&lt;&gt;INDEX('Planned and Progress BMPs'!AE:AE, MATCH($C35, 'Planned and Progress BMPs'!$C:$C, 0)), 1, 0)), "")</f>
        <v/>
      </c>
      <c r="CW35" s="87" t="str">
        <f>IFERROR(IF($F35="Historical", IF(AF35&lt;&gt;INDEX('Historical BMP Records'!AF:AF, MATCH($C35, 'Historical BMP Records'!$C:$C, 0)), 1, 0), IF(AF35&lt;&gt;INDEX('Planned and Progress BMPs'!AF:AF, MATCH($C35, 'Planned and Progress BMPs'!$C:$C, 0)), 1, 0)), "")</f>
        <v/>
      </c>
      <c r="CX35" s="87" t="str">
        <f>IFERROR(IF($F35="Historical", IF(AG35&lt;&gt;INDEX('Historical BMP Records'!AG:AG, MATCH($C35, 'Historical BMP Records'!$C:$C, 0)), 1, 0), IF(AG35&lt;&gt;INDEX('Planned and Progress BMPs'!AG:AG, MATCH($C35, 'Planned and Progress BMPs'!$C:$C, 0)), 1, 0)), "")</f>
        <v/>
      </c>
      <c r="CY35" s="87" t="str">
        <f>IFERROR(IF($F35="Historical", IF(AH35&lt;&gt;INDEX('Historical BMP Records'!AH:AH, MATCH($C35, 'Historical BMP Records'!$C:$C, 0)), 1, 0), IF(AH35&lt;&gt;INDEX('Planned and Progress BMPs'!AH:AH, MATCH($C35, 'Planned and Progress BMPs'!$C:$C, 0)), 1, 0)), "")</f>
        <v/>
      </c>
      <c r="CZ35" s="87" t="str">
        <f>IFERROR(IF($F35="Historical", IF(AI35&lt;&gt;INDEX('Historical BMP Records'!AI:AI, MATCH($C35, 'Historical BMP Records'!$C:$C, 0)), 1, 0), IF(AI35&lt;&gt;INDEX('Planned and Progress BMPs'!AI:AI, MATCH($C35, 'Planned and Progress BMPs'!$C:$C, 0)), 1, 0)), "")</f>
        <v/>
      </c>
      <c r="DA35" s="87" t="str">
        <f>IFERROR(IF($F35="Historical", IF(AJ35&lt;&gt;INDEX('Historical BMP Records'!AJ:AJ, MATCH($C35, 'Historical BMP Records'!$C:$C, 0)), 1, 0), IF(AJ35&lt;&gt;INDEX('Planned and Progress BMPs'!AJ:AJ, MATCH($C35, 'Planned and Progress BMPs'!$C:$C, 0)), 1, 0)), "")</f>
        <v/>
      </c>
      <c r="DB35" s="87" t="str">
        <f>IFERROR(IF($F35="Historical", IF(AK35&lt;&gt;INDEX('Historical BMP Records'!AK:AK, MATCH($C35, 'Historical BMP Records'!$C:$C, 0)), 1, 0), IF(AK35&lt;&gt;INDEX('Planned and Progress BMPs'!AK:AK, MATCH($C35, 'Planned and Progress BMPs'!$C:$C, 0)), 1, 0)), "")</f>
        <v/>
      </c>
      <c r="DC35" s="87" t="str">
        <f>IFERROR(IF($F35="Historical", IF(AL35&lt;&gt;INDEX('Historical BMP Records'!AL:AL, MATCH($C35, 'Historical BMP Records'!$C:$C, 0)), 1, 0), IF(AL35&lt;&gt;INDEX('Planned and Progress BMPs'!AL:AL, MATCH($C35, 'Planned and Progress BMPs'!$C:$C, 0)), 1, 0)), "")</f>
        <v/>
      </c>
      <c r="DD35" s="87" t="str">
        <f>IFERROR(IF($F35="Historical", IF(AM35&lt;&gt;INDEX('Historical BMP Records'!AM:AM, MATCH($C35, 'Historical BMP Records'!$C:$C, 0)), 1, 0), IF(AM35&lt;&gt;INDEX('Planned and Progress BMPs'!AM:AM, MATCH($C35, 'Planned and Progress BMPs'!$C:$C, 0)), 1, 0)), "")</f>
        <v/>
      </c>
      <c r="DE35" s="87" t="str">
        <f>IFERROR(IF($F35="Historical", IF(AN35&lt;&gt;INDEX('Historical BMP Records'!AN:AN, MATCH($C35, 'Historical BMP Records'!$C:$C, 0)), 1, 0), IF(AN35&lt;&gt;INDEX('Planned and Progress BMPs'!AN:AN, MATCH($C35, 'Planned and Progress BMPs'!$C:$C, 0)), 1, 0)), "")</f>
        <v/>
      </c>
      <c r="DF35" s="87" t="str">
        <f>IFERROR(IF($F35="Historical", IF(AO35&lt;&gt;INDEX('Historical BMP Records'!AO:AO, MATCH($C35, 'Historical BMP Records'!$C:$C, 0)), 1, 0), IF(AO35&lt;&gt;INDEX('Planned and Progress BMPs'!AO:AO, MATCH($C35, 'Planned and Progress BMPs'!$C:$C, 0)), 1, 0)), "")</f>
        <v/>
      </c>
      <c r="DG35" s="87" t="str">
        <f>IFERROR(IF($F35="Historical", IF(AP35&lt;&gt;INDEX('Historical BMP Records'!AP:AP, MATCH($C35, 'Historical BMP Records'!$C:$C, 0)), 1, 0), IF(AP35&lt;&gt;INDEX('Planned and Progress BMPs'!AP:AP, MATCH($C35, 'Planned and Progress BMPs'!$C:$C, 0)), 1, 0)), "")</f>
        <v/>
      </c>
      <c r="DH35" s="87" t="str">
        <f>IFERROR(IF($F35="Historical", IF(AQ35&lt;&gt;INDEX('Historical BMP Records'!AQ:AQ, MATCH($C35, 'Historical BMP Records'!$C:$C, 0)), 1, 0), IF(AQ35&lt;&gt;INDEX('Planned and Progress BMPs'!AQ:AQ, MATCH($C35, 'Planned and Progress BMPs'!$C:$C, 0)), 1, 0)), "")</f>
        <v/>
      </c>
      <c r="DI35" s="87" t="str">
        <f>IFERROR(IF($F35="Historical", IF(AR35&lt;&gt;INDEX('Historical BMP Records'!AR:AR, MATCH($C35, 'Historical BMP Records'!$C:$C, 0)), 1, 0), IF(AR35&lt;&gt;INDEX('Planned and Progress BMPs'!AR:AR, MATCH($C35, 'Planned and Progress BMPs'!$C:$C, 0)), 1, 0)), "")</f>
        <v/>
      </c>
      <c r="DJ35" s="87" t="str">
        <f>IFERROR(IF($F35="Historical", IF(AS35&lt;&gt;INDEX('Historical BMP Records'!AS:AS, MATCH($C35, 'Historical BMP Records'!$C:$C, 0)), 1, 0), IF(AS35&lt;&gt;INDEX('Planned and Progress BMPs'!AS:AS, MATCH($C35, 'Planned and Progress BMPs'!$C:$C, 0)), 1, 0)), "")</f>
        <v/>
      </c>
      <c r="DK35" s="87" t="str">
        <f>IFERROR(IF($F35="Historical", IF(AT35&lt;&gt;INDEX('Historical BMP Records'!AT:AT, MATCH($C35, 'Historical BMP Records'!$C:$C, 0)), 1, 0), IF(AT35&lt;&gt;INDEX('Planned and Progress BMPs'!AT:AT, MATCH($C35, 'Planned and Progress BMPs'!$C:$C, 0)), 1, 0)), "")</f>
        <v/>
      </c>
      <c r="DL35" s="87" t="str">
        <f>IFERROR(IF($F35="Historical", IF(AU35&lt;&gt;INDEX('Historical BMP Records'!AU:AU, MATCH($C35, 'Historical BMP Records'!$C:$C, 0)), 1, 0), IF(AU35&lt;&gt;INDEX('Planned and Progress BMPs'!AU:AU, MATCH($C35, 'Planned and Progress BMPs'!$C:$C, 0)), 1, 0)), "")</f>
        <v/>
      </c>
      <c r="DM35" s="87" t="str">
        <f>IFERROR(IF($F35="Historical", IF(AV35&lt;&gt;INDEX('Historical BMP Records'!AV:AV, MATCH($C35, 'Historical BMP Records'!$C:$C, 0)), 1, 0), IF(AV35&lt;&gt;INDEX('Planned and Progress BMPs'!AV:AV, MATCH($C35, 'Planned and Progress BMPs'!$C:$C, 0)), 1, 0)), "")</f>
        <v/>
      </c>
      <c r="DN35" s="87" t="str">
        <f>IFERROR(IF($F35="Historical", IF(AW35&lt;&gt;INDEX('Historical BMP Records'!AW:AW, MATCH($C35, 'Historical BMP Records'!$C:$C, 0)), 1, 0), IF(AW35&lt;&gt;INDEX('Planned and Progress BMPs'!AW:AW, MATCH($C35, 'Planned and Progress BMPs'!$C:$C, 0)), 1, 0)), "")</f>
        <v/>
      </c>
      <c r="DO35" s="87" t="str">
        <f>IFERROR(IF($F35="Historical", IF(AX35&lt;&gt;INDEX('Historical BMP Records'!AX:AX, MATCH($C35, 'Historical BMP Records'!$C:$C, 0)), 1, 0), IF(AX35&lt;&gt;INDEX('Planned and Progress BMPs'!AX:AX, MATCH($C35, 'Planned and Progress BMPs'!$C:$C, 0)), 1, 0)), "")</f>
        <v/>
      </c>
      <c r="DP35" s="87" t="str">
        <f>IFERROR(IF($F35="Historical", IF(AY35&lt;&gt;INDEX('Historical BMP Records'!AY:AY, MATCH($C35, 'Historical BMP Records'!$C:$C, 0)), 1, 0), IF(AY35&lt;&gt;INDEX('Planned and Progress BMPs'!AY:AY, MATCH($C35, 'Planned and Progress BMPs'!$C:$C, 0)), 1, 0)), "")</f>
        <v/>
      </c>
      <c r="DQ35" s="87" t="str">
        <f>IFERROR(IF($F35="Historical", IF(AZ35&lt;&gt;INDEX('Historical BMP Records'!AZ:AZ, MATCH($C35, 'Historical BMP Records'!$C:$C, 0)), 1, 0), IF(AZ35&lt;&gt;INDEX('Planned and Progress BMPs'!AZ:AZ, MATCH($C35, 'Planned and Progress BMPs'!$C:$C, 0)), 1, 0)), "")</f>
        <v/>
      </c>
      <c r="DR35" s="87" t="str">
        <f>IFERROR(IF($F35="Historical", IF(BA35&lt;&gt;INDEX('Historical BMP Records'!BA:BA, MATCH($C35, 'Historical BMP Records'!$C:$C, 0)), 1, 0), IF(BA35&lt;&gt;INDEX('Planned and Progress BMPs'!BA:BA, MATCH($C35, 'Planned and Progress BMPs'!$C:$C, 0)), 1, 0)), "")</f>
        <v/>
      </c>
      <c r="DS35" s="87" t="str">
        <f>IFERROR(IF($F35="Historical", IF(BB35&lt;&gt;INDEX('Historical BMP Records'!BB:BB, MATCH($C35, 'Historical BMP Records'!$C:$C, 0)), 1, 0), IF(BB35&lt;&gt;INDEX('Planned and Progress BMPs'!BB:BB, MATCH($C35, 'Planned and Progress BMPs'!$C:$C, 0)), 1, 0)), "")</f>
        <v/>
      </c>
      <c r="DT35" s="87" t="str">
        <f>IFERROR(IF($F35="Historical", IF(BC35&lt;&gt;INDEX('Historical BMP Records'!BC:BC, MATCH($C35, 'Historical BMP Records'!$C:$C, 0)), 1, 0), IF(BC35&lt;&gt;INDEX('Planned and Progress BMPs'!BC:BC, MATCH($C35, 'Planned and Progress BMPs'!$C:$C, 0)), 1, 0)), "")</f>
        <v/>
      </c>
      <c r="DU35" s="87" t="str">
        <f>IFERROR(IF($F35="Historical", IF(BD35&lt;&gt;INDEX('Historical BMP Records'!BD:BD, MATCH($C35, 'Historical BMP Records'!$C:$C, 0)), 1, 0), IF(BD35&lt;&gt;INDEX('Planned and Progress BMPs'!BD:BD, MATCH($C35, 'Planned and Progress BMPs'!$C:$C, 0)), 1, 0)), "")</f>
        <v/>
      </c>
      <c r="DV35" s="87" t="str">
        <f>IFERROR(IF($F35="Historical", IF(BE35&lt;&gt;INDEX('Historical BMP Records'!BE:BE, MATCH($C35, 'Historical BMP Records'!$C:$C, 0)), 1, 0), IF(BE35&lt;&gt;INDEX('Planned and Progress BMPs'!BE:BE, MATCH($C35, 'Planned and Progress BMPs'!$C:$C, 0)), 1, 0)), "")</f>
        <v/>
      </c>
      <c r="DW35" s="87" t="str">
        <f>IFERROR(IF($F35="Historical", IF(BF35&lt;&gt;INDEX('Historical BMP Records'!BF:BF, MATCH($C35, 'Historical BMP Records'!$C:$C, 0)), 1, 0), IF(BF35&lt;&gt;INDEX('Planned and Progress BMPs'!BF:BF, MATCH($C35, 'Planned and Progress BMPs'!$C:$C, 0)), 1, 0)), "")</f>
        <v/>
      </c>
      <c r="DX35" s="87" t="str">
        <f>IFERROR(IF($F35="Historical", IF(BG35&lt;&gt;INDEX('Historical BMP Records'!BG:BG, MATCH($C35, 'Historical BMP Records'!$C:$C, 0)), 1, 0), IF(BG35&lt;&gt;INDEX('Planned and Progress BMPs'!BG:BG, MATCH($C35, 'Planned and Progress BMPs'!$C:$C, 0)), 1, 0)), "")</f>
        <v/>
      </c>
      <c r="DY35" s="87" t="str">
        <f>IFERROR(IF($F35="Historical", IF(BH35&lt;&gt;INDEX('Historical BMP Records'!BH:BH, MATCH($C35, 'Historical BMP Records'!$C:$C, 0)), 1, 0), IF(BH35&lt;&gt;INDEX('Planned and Progress BMPs'!BH:BH, MATCH($C35, 'Planned and Progress BMPs'!$C:$C, 0)), 1, 0)), "")</f>
        <v/>
      </c>
      <c r="DZ35" s="87" t="str">
        <f>IFERROR(IF($F35="Historical", IF(BI35&lt;&gt;INDEX('Historical BMP Records'!BI:BI, MATCH($C35, 'Historical BMP Records'!$C:$C, 0)), 1, 0), IF(BI35&lt;&gt;INDEX('Planned and Progress BMPs'!BI:BI, MATCH($C35, 'Planned and Progress BMPs'!$C:$C, 0)), 1, 0)), "")</f>
        <v/>
      </c>
      <c r="EA35" s="87" t="str">
        <f>IFERROR(IF($F35="Historical", IF(BJ35&lt;&gt;INDEX('Historical BMP Records'!BJ:BJ, MATCH($C35, 'Historical BMP Records'!$C:$C, 0)), 1, 0), IF(BJ35&lt;&gt;INDEX('Planned and Progress BMPs'!BJ:BJ, MATCH($C35, 'Planned and Progress BMPs'!$C:$C, 0)), 1, 0)), "")</f>
        <v/>
      </c>
      <c r="EB35" s="87" t="str">
        <f>IFERROR(IF($F35="Historical", IF(BK35&lt;&gt;INDEX('Historical BMP Records'!BK:BK, MATCH($C35, 'Historical BMP Records'!$C:$C, 0)), 1, 0), IF(BK35&lt;&gt;INDEX('Planned and Progress BMPs'!BK:BK, MATCH($C35, 'Planned and Progress BMPs'!$C:$C, 0)), 1, 0)), "")</f>
        <v/>
      </c>
      <c r="EC35" s="87" t="str">
        <f>IFERROR(IF($F35="Historical", IF(BL35&lt;&gt;INDEX('Historical BMP Records'!BL:BL, MATCH($C35, 'Historical BMP Records'!$C:$C, 0)), 1, 0), IF(BL35&lt;&gt;INDEX('Planned and Progress BMPs'!BL:BL, MATCH($C35, 'Planned and Progress BMPs'!$C:$C, 0)), 1, 0)), "")</f>
        <v/>
      </c>
      <c r="ED35" s="87" t="str">
        <f>IFERROR(IF($F35="Historical", IF(BM35&lt;&gt;INDEX('Historical BMP Records'!BM:BM, MATCH($C35, 'Historical BMP Records'!$C:$C, 0)), 1, 0), IF(BM35&lt;&gt;INDEX('Planned and Progress BMPs'!BM:BM, MATCH($C35, 'Planned and Progress BMPs'!$C:$C, 0)), 1, 0)), "")</f>
        <v/>
      </c>
      <c r="EE35" s="87" t="str">
        <f>IFERROR(IF($F35="Historical", IF(BN35&lt;&gt;INDEX('Historical BMP Records'!BN:BN, MATCH($C35, 'Historical BMP Records'!$C:$C, 0)), 1, 0), IF(BN35&lt;&gt;INDEX('Planned and Progress BMPs'!BN:BN, MATCH($C35, 'Planned and Progress BMPs'!$C:$C, 0)), 1, 0)), "")</f>
        <v/>
      </c>
      <c r="EF35" s="87" t="str">
        <f>IFERROR(IF($F35="Historical", IF(BO35&lt;&gt;INDEX('Historical BMP Records'!BO:BO, MATCH($C35, 'Historical BMP Records'!$C:$C, 0)), 1, 0), IF(BO35&lt;&gt;INDEX('Planned and Progress BMPs'!BO:BO, MATCH($C35, 'Planned and Progress BMPs'!$C:$C, 0)), 1, 0)), "")</f>
        <v/>
      </c>
      <c r="EG35" s="87" t="str">
        <f>IFERROR(IF($F35="Historical", IF(BP35&lt;&gt;INDEX('Historical BMP Records'!BP:BP, MATCH($C35, 'Historical BMP Records'!$C:$C, 0)), 1, 0), IF(BP35&lt;&gt;INDEX('Planned and Progress BMPs'!BP:BP, MATCH($C35, 'Planned and Progress BMPs'!$C:$C, 0)), 1, 0)), "")</f>
        <v/>
      </c>
      <c r="EH35" s="87">
        <f>SUM(DC_SW152[[#This Row],[FY17 Status Change]:[GIS ID Change]])</f>
        <v>0</v>
      </c>
    </row>
    <row r="36" spans="1:138" x14ac:dyDescent="0.25">
      <c r="A36" s="5" t="s">
        <v>388</v>
      </c>
      <c r="B36" s="5" t="s">
        <v>389</v>
      </c>
      <c r="C36" s="15" t="s">
        <v>634</v>
      </c>
      <c r="D36" s="15" t="s">
        <v>453</v>
      </c>
      <c r="E36" s="15" t="s">
        <v>301</v>
      </c>
      <c r="F36" s="33" t="s">
        <v>49</v>
      </c>
      <c r="G36" s="42"/>
      <c r="H36" s="37"/>
      <c r="I36" s="22">
        <f>INDEX(Table3[Site ID], MATCH(DC_SW152[[#This Row],[Facility Name]], Table3[Site Name], 0))</f>
        <v>1</v>
      </c>
      <c r="J36" s="22" t="s">
        <v>372</v>
      </c>
      <c r="K36" s="22" t="str">
        <f>INDEX(Table3[Site Address], MATCH(DC_SW152[[#This Row],[Facility Name]], Table3[Site Name], 0))</f>
        <v>370 Brookley Avenue SW</v>
      </c>
      <c r="L36" s="22" t="str">
        <f>INDEX(Table3[Site X Coordinate], MATCH(DC_SW152[[#This Row],[Facility Name]], Table3[Site Name], 0))</f>
        <v>399319.85</v>
      </c>
      <c r="M36" s="22" t="str">
        <f>INDEX(Table3[Site Y Coordinate], MATCH(DC_SW152[[#This Row],[Facility Name]], Table3[Site Name], 0))</f>
        <v>131674.01</v>
      </c>
      <c r="N36" s="22" t="str">
        <f>INDEX(Table3[Owner/Manager], MATCH(DC_SW152[[#This Row],[Facility Name]], Table3[Site Name], 0))</f>
        <v>Department of Defense</v>
      </c>
      <c r="O36" s="22" t="s">
        <v>218</v>
      </c>
      <c r="P36" s="22" t="s">
        <v>115</v>
      </c>
      <c r="Q36" s="22" t="s">
        <v>219</v>
      </c>
      <c r="R36" s="22" t="s">
        <v>84</v>
      </c>
      <c r="S36" s="22">
        <v>20032</v>
      </c>
      <c r="T36" s="29">
        <v>2024048204</v>
      </c>
      <c r="U36" s="22" t="s">
        <v>220</v>
      </c>
      <c r="V36" s="77">
        <v>19</v>
      </c>
      <c r="W36" s="33">
        <v>41183</v>
      </c>
      <c r="X36" s="22" t="s">
        <v>301</v>
      </c>
      <c r="Y36" s="83" t="s">
        <v>635</v>
      </c>
      <c r="Z36" s="83" t="s">
        <v>769</v>
      </c>
      <c r="AA36" s="83" t="s">
        <v>769</v>
      </c>
      <c r="AB36" s="83"/>
      <c r="AC36" s="22" t="s">
        <v>95</v>
      </c>
      <c r="AD36" s="22" t="s">
        <v>29</v>
      </c>
      <c r="AE36" s="22">
        <v>398734.42462200002</v>
      </c>
      <c r="AF36" s="22">
        <v>131040.875873</v>
      </c>
      <c r="AG36" s="22">
        <v>38.847169999999998</v>
      </c>
      <c r="AH36" s="22">
        <v>-77.014578999999998</v>
      </c>
      <c r="AI36" s="22" t="s">
        <v>302</v>
      </c>
      <c r="AJ36" s="22" t="s">
        <v>84</v>
      </c>
      <c r="AK36" s="22">
        <v>20032</v>
      </c>
      <c r="AL36" s="17" t="s">
        <v>11</v>
      </c>
      <c r="AM36" s="22" t="s">
        <v>12</v>
      </c>
      <c r="AN36" s="22" t="s">
        <v>8</v>
      </c>
      <c r="AO36" s="64"/>
      <c r="AP36" s="64"/>
      <c r="AQ36" s="64"/>
      <c r="AR36" s="64">
        <f>IF(ISBLANK(DC_SW152[[#This Row],[Urban Acres]]), "", DC_SW152[[#This Row],[Urban Acres]]-DC_SW152[[#This Row],[Impervious Acres]]-DC_SW152[[#This Row],[Natural Acres]])</f>
        <v>1.03</v>
      </c>
      <c r="AS36" s="64">
        <v>0.7</v>
      </c>
      <c r="AT36" s="64">
        <v>1.73</v>
      </c>
      <c r="AU36" s="64" t="str">
        <f>IF(ISBLANK(DC_SW152[[#This Row],[Natural Acres]]), "", DC_SW152[[#This Row],[Natural Acres]]*43560)</f>
        <v/>
      </c>
      <c r="AV36" s="64">
        <f>IFERROR(IF(ISBLANK(DC_SW152[[#This Row],[Compacted Acres]]), "", DC_SW152[[#This Row],[Compacted Acres]]*43560),"")</f>
        <v>44866.8</v>
      </c>
      <c r="AW36" s="64">
        <f>IF(ISBLANK(DC_SW152[[#This Row],[Impervious Acres]]), "", DC_SW152[[#This Row],[Impervious Acres]]*43560)</f>
        <v>30491.999999999996</v>
      </c>
      <c r="AX36" s="64">
        <f>IF(ISBLANK(DC_SW152[[#This Row],[Urban Acres]]), "", DC_SW152[[#This Row],[Urban Acres]]*43560)</f>
        <v>75358.8</v>
      </c>
      <c r="AY36" s="67"/>
      <c r="AZ36" s="33">
        <v>41912</v>
      </c>
      <c r="BA36" s="19">
        <v>2014</v>
      </c>
      <c r="BB36" s="19"/>
      <c r="BC36" s="19"/>
      <c r="BD36" s="19"/>
      <c r="BE36" s="19"/>
      <c r="BF36" s="19"/>
      <c r="BG36" s="19"/>
      <c r="BH36" s="18" t="s">
        <v>9</v>
      </c>
      <c r="BI36" s="18">
        <v>41275</v>
      </c>
      <c r="BJ36" s="18"/>
      <c r="BK36" s="22" t="s">
        <v>8</v>
      </c>
      <c r="BL36" s="18"/>
      <c r="BM36" s="72"/>
      <c r="BN36" s="22"/>
      <c r="BO36" s="17" t="s">
        <v>16</v>
      </c>
      <c r="BP36" s="17"/>
      <c r="BQ36" s="15"/>
      <c r="BR36" s="87" t="str">
        <f>IFERROR(IF($F36="Historical", IF(A36&lt;&gt;INDEX('Historical BMP Records'!A:A, MATCH($C36, 'Historical BMP Records'!$C:$C, 0)), 1, 0), IF(A36&lt;&gt;INDEX('Planned and Progress BMPs'!A:A, MATCH($C36, 'Planned and Progress BMPs'!$C:$C, 0)), 1, 0)), "")</f>
        <v/>
      </c>
      <c r="BS36" s="87" t="str">
        <f>IFERROR(IF($F36="Historical", IF(B36&lt;&gt;INDEX('Historical BMP Records'!B:B, MATCH($C36, 'Historical BMP Records'!$C:$C, 0)), 1, 0), IF(B36&lt;&gt;INDEX('Planned and Progress BMPs'!B:B, MATCH($C36, 'Planned and Progress BMPs'!$C:$C, 0)), 1, 0)), "")</f>
        <v/>
      </c>
      <c r="BT36" s="87" t="str">
        <f>IFERROR(IF($F36="Historical", IF(C36&lt;&gt;INDEX('Historical BMP Records'!C:C, MATCH($C36, 'Historical BMP Records'!$C:$C, 0)), 1, 0), IF(C36&lt;&gt;INDEX('Planned and Progress BMPs'!C:C, MATCH($C36, 'Planned and Progress BMPs'!$C:$C, 0)), 1, 0)), "")</f>
        <v/>
      </c>
      <c r="BU36" s="87" t="str">
        <f>IFERROR(IF($F36="Historical", IF(D36&lt;&gt;INDEX('Historical BMP Records'!D:D, MATCH($C36, 'Historical BMP Records'!$C:$C, 0)), 1, 0), IF(D36&lt;&gt;INDEX('Planned and Progress BMPs'!D:D, MATCH($C36, 'Planned and Progress BMPs'!$C:$C, 0)), 1, 0)), "")</f>
        <v/>
      </c>
      <c r="BV36" s="87" t="str">
        <f>IFERROR(IF($F36="Historical", IF(E36&lt;&gt;INDEX('Historical BMP Records'!E:E, MATCH($C36, 'Historical BMP Records'!$C:$C, 0)), 1, 0), IF(E36&lt;&gt;INDEX('Planned and Progress BMPs'!E:E, MATCH($C36, 'Planned and Progress BMPs'!$C:$C, 0)), 1, 0)), "")</f>
        <v/>
      </c>
      <c r="BW36" s="87" t="str">
        <f>IFERROR(IF($F36="Historical", IF(F36&lt;&gt;INDEX('Historical BMP Records'!F:F, MATCH($C36, 'Historical BMP Records'!$C:$C, 0)), 1, 0), IF(F36&lt;&gt;INDEX('Planned and Progress BMPs'!F:F, MATCH($C36, 'Planned and Progress BMPs'!$C:$C, 0)), 1, 0)), "")</f>
        <v/>
      </c>
      <c r="BX36" s="87" t="str">
        <f>IFERROR(IF($F36="Historical", IF(G36&lt;&gt;INDEX('Historical BMP Records'!G:G, MATCH($C36, 'Historical BMP Records'!$C:$C, 0)), 1, 0), IF(G36&lt;&gt;INDEX('Planned and Progress BMPs'!G:G, MATCH($C36, 'Planned and Progress BMPs'!$C:$C, 0)), 1, 0)), "")</f>
        <v/>
      </c>
      <c r="BY36" s="87" t="str">
        <f>IFERROR(IF($F36="Historical", IF(H36&lt;&gt;INDEX('Historical BMP Records'!H:H, MATCH($C36, 'Historical BMP Records'!$C:$C, 0)), 1, 0), IF(H36&lt;&gt;INDEX('Planned and Progress BMPs'!H:H, MATCH($C36, 'Planned and Progress BMPs'!$C:$C, 0)), 1, 0)), "")</f>
        <v/>
      </c>
      <c r="BZ36" s="87" t="str">
        <f>IFERROR(IF($F36="Historical", IF(I36&lt;&gt;INDEX('Historical BMP Records'!I:I, MATCH($C36, 'Historical BMP Records'!$C:$C, 0)), 1, 0), IF(I36&lt;&gt;INDEX('Planned and Progress BMPs'!I:I, MATCH($C36, 'Planned and Progress BMPs'!$C:$C, 0)), 1, 0)), "")</f>
        <v/>
      </c>
      <c r="CA36" s="87" t="str">
        <f>IFERROR(IF($F36="Historical", IF(J36&lt;&gt;INDEX('Historical BMP Records'!J:J, MATCH($C36, 'Historical BMP Records'!$C:$C, 0)), 1, 0), IF(J36&lt;&gt;INDEX('Planned and Progress BMPs'!J:J, MATCH($C36, 'Planned and Progress BMPs'!$C:$C, 0)), 1, 0)), "")</f>
        <v/>
      </c>
      <c r="CB36" s="87" t="str">
        <f>IFERROR(IF($F36="Historical", IF(K36&lt;&gt;INDEX('Historical BMP Records'!K:K, MATCH($C36, 'Historical BMP Records'!$C:$C, 0)), 1, 0), IF(K36&lt;&gt;INDEX('Planned and Progress BMPs'!K:K, MATCH($C36, 'Planned and Progress BMPs'!$C:$C, 0)), 1, 0)), "")</f>
        <v/>
      </c>
      <c r="CC36" s="87" t="str">
        <f>IFERROR(IF($F36="Historical", IF(L36&lt;&gt;INDEX('Historical BMP Records'!L:L, MATCH($C36, 'Historical BMP Records'!$C:$C, 0)), 1, 0), IF(L36&lt;&gt;INDEX('Planned and Progress BMPs'!L:L, MATCH($C36, 'Planned and Progress BMPs'!$C:$C, 0)), 1, 0)), "")</f>
        <v/>
      </c>
      <c r="CD36" s="87" t="str">
        <f>IFERROR(IF($F36="Historical", IF(M36&lt;&gt;INDEX('Historical BMP Records'!M:M, MATCH($C36, 'Historical BMP Records'!$C:$C, 0)), 1, 0), IF(M36&lt;&gt;INDEX('Planned and Progress BMPs'!M:M, MATCH($C36, 'Planned and Progress BMPs'!$C:$C, 0)), 1, 0)), "")</f>
        <v/>
      </c>
      <c r="CE36" s="87" t="str">
        <f>IFERROR(IF($F36="Historical", IF(N36&lt;&gt;INDEX('Historical BMP Records'!N:N, MATCH($C36, 'Historical BMP Records'!$C:$C, 0)), 1, 0), IF(N36&lt;&gt;INDEX('Planned and Progress BMPs'!N:N, MATCH($C36, 'Planned and Progress BMPs'!$C:$C, 0)), 1, 0)), "")</f>
        <v/>
      </c>
      <c r="CF36" s="87" t="str">
        <f>IFERROR(IF($F36="Historical", IF(O36&lt;&gt;INDEX('Historical BMP Records'!O:O, MATCH($C36, 'Historical BMP Records'!$C:$C, 0)), 1, 0), IF(O36&lt;&gt;INDEX('Planned and Progress BMPs'!O:O, MATCH($C36, 'Planned and Progress BMPs'!$C:$C, 0)), 1, 0)), "")</f>
        <v/>
      </c>
      <c r="CG36" s="87" t="str">
        <f>IFERROR(IF($F36="Historical", IF(P36&lt;&gt;INDEX('Historical BMP Records'!P:P, MATCH($C36, 'Historical BMP Records'!$C:$C, 0)), 1, 0), IF(P36&lt;&gt;INDEX('Planned and Progress BMPs'!P:P, MATCH($C36, 'Planned and Progress BMPs'!$C:$C, 0)), 1, 0)), "")</f>
        <v/>
      </c>
      <c r="CH36" s="87" t="str">
        <f>IFERROR(IF($F36="Historical", IF(Q36&lt;&gt;INDEX('Historical BMP Records'!Q:Q, MATCH($C36, 'Historical BMP Records'!$C:$C, 0)), 1, 0), IF(Q36&lt;&gt;INDEX('Planned and Progress BMPs'!Q:Q, MATCH($C36, 'Planned and Progress BMPs'!$C:$C, 0)), 1, 0)), "")</f>
        <v/>
      </c>
      <c r="CI36" s="87" t="str">
        <f>IFERROR(IF($F36="Historical", IF(R36&lt;&gt;INDEX('Historical BMP Records'!R:R, MATCH($C36, 'Historical BMP Records'!$C:$C, 0)), 1, 0), IF(R36&lt;&gt;INDEX('Planned and Progress BMPs'!R:R, MATCH($C36, 'Planned and Progress BMPs'!$C:$C, 0)), 1, 0)), "")</f>
        <v/>
      </c>
      <c r="CJ36" s="87" t="str">
        <f>IFERROR(IF($F36="Historical", IF(S36&lt;&gt;INDEX('Historical BMP Records'!S:S, MATCH($C36, 'Historical BMP Records'!$C:$C, 0)), 1, 0), IF(S36&lt;&gt;INDEX('Planned and Progress BMPs'!S:S, MATCH($C36, 'Planned and Progress BMPs'!$C:$C, 0)), 1, 0)), "")</f>
        <v/>
      </c>
      <c r="CK36" s="87" t="str">
        <f>IFERROR(IF($F36="Historical", IF(T36&lt;&gt;INDEX('Historical BMP Records'!T:T, MATCH($C36, 'Historical BMP Records'!$C:$C, 0)), 1, 0), IF(T36&lt;&gt;INDEX('Planned and Progress BMPs'!T:T, MATCH($C36, 'Planned and Progress BMPs'!$C:$C, 0)), 1, 0)), "")</f>
        <v/>
      </c>
      <c r="CL36" s="87" t="str">
        <f>IFERROR(IF($F36="Historical", IF(U36&lt;&gt;INDEX('Historical BMP Records'!U:U, MATCH($C36, 'Historical BMP Records'!$C:$C, 0)), 1, 0), IF(U36&lt;&gt;INDEX('Planned and Progress BMPs'!U:U, MATCH($C36, 'Planned and Progress BMPs'!$C:$C, 0)), 1, 0)), "")</f>
        <v/>
      </c>
      <c r="CM36" s="87" t="str">
        <f>IFERROR(IF($F36="Historical", IF(V36&lt;&gt;INDEX('Historical BMP Records'!V:V, MATCH($C36, 'Historical BMP Records'!$C:$C, 0)), 1, 0), IF(V36&lt;&gt;INDEX('Planned and Progress BMPs'!V:V, MATCH($C36, 'Planned and Progress BMPs'!$C:$C, 0)), 1, 0)), "")</f>
        <v/>
      </c>
      <c r="CN36" s="87" t="str">
        <f>IFERROR(IF($F36="Historical", IF(W36&lt;&gt;INDEX('Historical BMP Records'!W:W, MATCH($C36, 'Historical BMP Records'!$C:$C, 0)), 1, 0), IF(W36&lt;&gt;INDEX('Planned and Progress BMPs'!W:W, MATCH($C36, 'Planned and Progress BMPs'!$C:$C, 0)), 1, 0)), "")</f>
        <v/>
      </c>
      <c r="CO36" s="87" t="str">
        <f>IFERROR(IF($F36="Historical", IF(X36&lt;&gt;INDEX('Historical BMP Records'!X:X, MATCH($C36, 'Historical BMP Records'!$C:$C, 0)), 1, 0), IF(X36&lt;&gt;INDEX('Planned and Progress BMPs'!X:X, MATCH($C36, 'Planned and Progress BMPs'!$C:$C, 0)), 1, 0)), "")</f>
        <v/>
      </c>
      <c r="CP36" s="87" t="str">
        <f>IFERROR(IF($F36="Historical", IF(Y36&lt;&gt;INDEX('Historical BMP Records'!Y:Y, MATCH($C36, 'Historical BMP Records'!$C:$C, 0)), 1, 0), IF(Y36&lt;&gt;INDEX('Planned and Progress BMPs'!Y:Y, MATCH($C36, 'Planned and Progress BMPs'!$C:$C, 0)), 1, 0)), "")</f>
        <v/>
      </c>
      <c r="CQ36" s="87" t="str">
        <f>IFERROR(IF($F36="Historical", IF(Z36&lt;&gt;INDEX('Historical BMP Records'!Z:Z, MATCH($C36, 'Historical BMP Records'!$C:$C, 0)), 1, 0), IF(Z36&lt;&gt;INDEX('Planned and Progress BMPs'!Z:Z, MATCH($C36, 'Planned and Progress BMPs'!$C:$C, 0)), 1, 0)), "")</f>
        <v/>
      </c>
      <c r="CR36" s="87" t="str">
        <f>IFERROR(IF($F36="Historical", IF(AA36&lt;&gt;INDEX('Historical BMP Records'!AA:AA, MATCH($C36, 'Historical BMP Records'!$C:$C, 0)), 1, 0), IF(AA36&lt;&gt;INDEX('Planned and Progress BMPs'!AA:AA, MATCH($C36, 'Planned and Progress BMPs'!$C:$C, 0)), 1, 0)), "")</f>
        <v/>
      </c>
      <c r="CS36" s="87" t="str">
        <f>IFERROR(IF($F36="Historical", IF(AB36&lt;&gt;INDEX('Historical BMP Records'!AB:AB, MATCH($C36, 'Historical BMP Records'!$C:$C, 0)), 1, 0), IF(AB36&lt;&gt;INDEX('Planned and Progress BMPs'!AB:AB, MATCH($C36, 'Planned and Progress BMPs'!$C:$C, 0)), 1, 0)), "")</f>
        <v/>
      </c>
      <c r="CT36" s="87" t="str">
        <f>IFERROR(IF($F36="Historical", IF(AC36&lt;&gt;INDEX('Historical BMP Records'!AC:AC, MATCH($C36, 'Historical BMP Records'!$C:$C, 0)), 1, 0), IF(AC36&lt;&gt;INDEX('Planned and Progress BMPs'!AC:AC, MATCH($C36, 'Planned and Progress BMPs'!$C:$C, 0)), 1, 0)), "")</f>
        <v/>
      </c>
      <c r="CU36" s="87" t="str">
        <f>IFERROR(IF($F36="Historical", IF(AD36&lt;&gt;INDEX('Historical BMP Records'!AD:AD, MATCH($C36, 'Historical BMP Records'!$C:$C, 0)), 1, 0), IF(AD36&lt;&gt;INDEX('Planned and Progress BMPs'!AD:AD, MATCH($C36, 'Planned and Progress BMPs'!$C:$C, 0)), 1, 0)), "")</f>
        <v/>
      </c>
      <c r="CV36" s="87" t="str">
        <f>IFERROR(IF($F36="Historical", IF(AE36&lt;&gt;INDEX('Historical BMP Records'!AE:AE, MATCH($C36, 'Historical BMP Records'!$C:$C, 0)), 1, 0), IF(AE36&lt;&gt;INDEX('Planned and Progress BMPs'!AE:AE, MATCH($C36, 'Planned and Progress BMPs'!$C:$C, 0)), 1, 0)), "")</f>
        <v/>
      </c>
      <c r="CW36" s="87" t="str">
        <f>IFERROR(IF($F36="Historical", IF(AF36&lt;&gt;INDEX('Historical BMP Records'!AF:AF, MATCH($C36, 'Historical BMP Records'!$C:$C, 0)), 1, 0), IF(AF36&lt;&gt;INDEX('Planned and Progress BMPs'!AF:AF, MATCH($C36, 'Planned and Progress BMPs'!$C:$C, 0)), 1, 0)), "")</f>
        <v/>
      </c>
      <c r="CX36" s="87" t="str">
        <f>IFERROR(IF($F36="Historical", IF(AG36&lt;&gt;INDEX('Historical BMP Records'!AG:AG, MATCH($C36, 'Historical BMP Records'!$C:$C, 0)), 1, 0), IF(AG36&lt;&gt;INDEX('Planned and Progress BMPs'!AG:AG, MATCH($C36, 'Planned and Progress BMPs'!$C:$C, 0)), 1, 0)), "")</f>
        <v/>
      </c>
      <c r="CY36" s="87" t="str">
        <f>IFERROR(IF($F36="Historical", IF(AH36&lt;&gt;INDEX('Historical BMP Records'!AH:AH, MATCH($C36, 'Historical BMP Records'!$C:$C, 0)), 1, 0), IF(AH36&lt;&gt;INDEX('Planned and Progress BMPs'!AH:AH, MATCH($C36, 'Planned and Progress BMPs'!$C:$C, 0)), 1, 0)), "")</f>
        <v/>
      </c>
      <c r="CZ36" s="87" t="str">
        <f>IFERROR(IF($F36="Historical", IF(AI36&lt;&gt;INDEX('Historical BMP Records'!AI:AI, MATCH($C36, 'Historical BMP Records'!$C:$C, 0)), 1, 0), IF(AI36&lt;&gt;INDEX('Planned and Progress BMPs'!AI:AI, MATCH($C36, 'Planned and Progress BMPs'!$C:$C, 0)), 1, 0)), "")</f>
        <v/>
      </c>
      <c r="DA36" s="87" t="str">
        <f>IFERROR(IF($F36="Historical", IF(AJ36&lt;&gt;INDEX('Historical BMP Records'!AJ:AJ, MATCH($C36, 'Historical BMP Records'!$C:$C, 0)), 1, 0), IF(AJ36&lt;&gt;INDEX('Planned and Progress BMPs'!AJ:AJ, MATCH($C36, 'Planned and Progress BMPs'!$C:$C, 0)), 1, 0)), "")</f>
        <v/>
      </c>
      <c r="DB36" s="87" t="str">
        <f>IFERROR(IF($F36="Historical", IF(AK36&lt;&gt;INDEX('Historical BMP Records'!AK:AK, MATCH($C36, 'Historical BMP Records'!$C:$C, 0)), 1, 0), IF(AK36&lt;&gt;INDEX('Planned and Progress BMPs'!AK:AK, MATCH($C36, 'Planned and Progress BMPs'!$C:$C, 0)), 1, 0)), "")</f>
        <v/>
      </c>
      <c r="DC36" s="87" t="str">
        <f>IFERROR(IF($F36="Historical", IF(AL36&lt;&gt;INDEX('Historical BMP Records'!AL:AL, MATCH($C36, 'Historical BMP Records'!$C:$C, 0)), 1, 0), IF(AL36&lt;&gt;INDEX('Planned and Progress BMPs'!AL:AL, MATCH($C36, 'Planned and Progress BMPs'!$C:$C, 0)), 1, 0)), "")</f>
        <v/>
      </c>
      <c r="DD36" s="87" t="str">
        <f>IFERROR(IF($F36="Historical", IF(AM36&lt;&gt;INDEX('Historical BMP Records'!AM:AM, MATCH($C36, 'Historical BMP Records'!$C:$C, 0)), 1, 0), IF(AM36&lt;&gt;INDEX('Planned and Progress BMPs'!AM:AM, MATCH($C36, 'Planned and Progress BMPs'!$C:$C, 0)), 1, 0)), "")</f>
        <v/>
      </c>
      <c r="DE36" s="87" t="str">
        <f>IFERROR(IF($F36="Historical", IF(AN36&lt;&gt;INDEX('Historical BMP Records'!AN:AN, MATCH($C36, 'Historical BMP Records'!$C:$C, 0)), 1, 0), IF(AN36&lt;&gt;INDEX('Planned and Progress BMPs'!AN:AN, MATCH($C36, 'Planned and Progress BMPs'!$C:$C, 0)), 1, 0)), "")</f>
        <v/>
      </c>
      <c r="DF36" s="87" t="str">
        <f>IFERROR(IF($F36="Historical", IF(AO36&lt;&gt;INDEX('Historical BMP Records'!AO:AO, MATCH($C36, 'Historical BMP Records'!$C:$C, 0)), 1, 0), IF(AO36&lt;&gt;INDEX('Planned and Progress BMPs'!AO:AO, MATCH($C36, 'Planned and Progress BMPs'!$C:$C, 0)), 1, 0)), "")</f>
        <v/>
      </c>
      <c r="DG36" s="87" t="str">
        <f>IFERROR(IF($F36="Historical", IF(AP36&lt;&gt;INDEX('Historical BMP Records'!AP:AP, MATCH($C36, 'Historical BMP Records'!$C:$C, 0)), 1, 0), IF(AP36&lt;&gt;INDEX('Planned and Progress BMPs'!AP:AP, MATCH($C36, 'Planned and Progress BMPs'!$C:$C, 0)), 1, 0)), "")</f>
        <v/>
      </c>
      <c r="DH36" s="87" t="str">
        <f>IFERROR(IF($F36="Historical", IF(AQ36&lt;&gt;INDEX('Historical BMP Records'!AQ:AQ, MATCH($C36, 'Historical BMP Records'!$C:$C, 0)), 1, 0), IF(AQ36&lt;&gt;INDEX('Planned and Progress BMPs'!AQ:AQ, MATCH($C36, 'Planned and Progress BMPs'!$C:$C, 0)), 1, 0)), "")</f>
        <v/>
      </c>
      <c r="DI36" s="87" t="str">
        <f>IFERROR(IF($F36="Historical", IF(AR36&lt;&gt;INDEX('Historical BMP Records'!AR:AR, MATCH($C36, 'Historical BMP Records'!$C:$C, 0)), 1, 0), IF(AR36&lt;&gt;INDEX('Planned and Progress BMPs'!AR:AR, MATCH($C36, 'Planned and Progress BMPs'!$C:$C, 0)), 1, 0)), "")</f>
        <v/>
      </c>
      <c r="DJ36" s="87" t="str">
        <f>IFERROR(IF($F36="Historical", IF(AS36&lt;&gt;INDEX('Historical BMP Records'!AS:AS, MATCH($C36, 'Historical BMP Records'!$C:$C, 0)), 1, 0), IF(AS36&lt;&gt;INDEX('Planned and Progress BMPs'!AS:AS, MATCH($C36, 'Planned and Progress BMPs'!$C:$C, 0)), 1, 0)), "")</f>
        <v/>
      </c>
      <c r="DK36" s="87" t="str">
        <f>IFERROR(IF($F36="Historical", IF(AT36&lt;&gt;INDEX('Historical BMP Records'!AT:AT, MATCH($C36, 'Historical BMP Records'!$C:$C, 0)), 1, 0), IF(AT36&lt;&gt;INDEX('Planned and Progress BMPs'!AT:AT, MATCH($C36, 'Planned and Progress BMPs'!$C:$C, 0)), 1, 0)), "")</f>
        <v/>
      </c>
      <c r="DL36" s="87" t="str">
        <f>IFERROR(IF($F36="Historical", IF(AU36&lt;&gt;INDEX('Historical BMP Records'!AU:AU, MATCH($C36, 'Historical BMP Records'!$C:$C, 0)), 1, 0), IF(AU36&lt;&gt;INDEX('Planned and Progress BMPs'!AU:AU, MATCH($C36, 'Planned and Progress BMPs'!$C:$C, 0)), 1, 0)), "")</f>
        <v/>
      </c>
      <c r="DM36" s="87" t="str">
        <f>IFERROR(IF($F36="Historical", IF(AV36&lt;&gt;INDEX('Historical BMP Records'!AV:AV, MATCH($C36, 'Historical BMP Records'!$C:$C, 0)), 1, 0), IF(AV36&lt;&gt;INDEX('Planned and Progress BMPs'!AV:AV, MATCH($C36, 'Planned and Progress BMPs'!$C:$C, 0)), 1, 0)), "")</f>
        <v/>
      </c>
      <c r="DN36" s="87" t="str">
        <f>IFERROR(IF($F36="Historical", IF(AW36&lt;&gt;INDEX('Historical BMP Records'!AW:AW, MATCH($C36, 'Historical BMP Records'!$C:$C, 0)), 1, 0), IF(AW36&lt;&gt;INDEX('Planned and Progress BMPs'!AW:AW, MATCH($C36, 'Planned and Progress BMPs'!$C:$C, 0)), 1, 0)), "")</f>
        <v/>
      </c>
      <c r="DO36" s="87" t="str">
        <f>IFERROR(IF($F36="Historical", IF(AX36&lt;&gt;INDEX('Historical BMP Records'!AX:AX, MATCH($C36, 'Historical BMP Records'!$C:$C, 0)), 1, 0), IF(AX36&lt;&gt;INDEX('Planned and Progress BMPs'!AX:AX, MATCH($C36, 'Planned and Progress BMPs'!$C:$C, 0)), 1, 0)), "")</f>
        <v/>
      </c>
      <c r="DP36" s="87" t="str">
        <f>IFERROR(IF($F36="Historical", IF(AY36&lt;&gt;INDEX('Historical BMP Records'!AY:AY, MATCH($C36, 'Historical BMP Records'!$C:$C, 0)), 1, 0), IF(AY36&lt;&gt;INDEX('Planned and Progress BMPs'!AY:AY, MATCH($C36, 'Planned and Progress BMPs'!$C:$C, 0)), 1, 0)), "")</f>
        <v/>
      </c>
      <c r="DQ36" s="87" t="str">
        <f>IFERROR(IF($F36="Historical", IF(AZ36&lt;&gt;INDEX('Historical BMP Records'!AZ:AZ, MATCH($C36, 'Historical BMP Records'!$C:$C, 0)), 1, 0), IF(AZ36&lt;&gt;INDEX('Planned and Progress BMPs'!AZ:AZ, MATCH($C36, 'Planned and Progress BMPs'!$C:$C, 0)), 1, 0)), "")</f>
        <v/>
      </c>
      <c r="DR36" s="87" t="str">
        <f>IFERROR(IF($F36="Historical", IF(BA36&lt;&gt;INDEX('Historical BMP Records'!BA:BA, MATCH($C36, 'Historical BMP Records'!$C:$C, 0)), 1, 0), IF(BA36&lt;&gt;INDEX('Planned and Progress BMPs'!BA:BA, MATCH($C36, 'Planned and Progress BMPs'!$C:$C, 0)), 1, 0)), "")</f>
        <v/>
      </c>
      <c r="DS36" s="87" t="str">
        <f>IFERROR(IF($F36="Historical", IF(BB36&lt;&gt;INDEX('Historical BMP Records'!BB:BB, MATCH($C36, 'Historical BMP Records'!$C:$C, 0)), 1, 0), IF(BB36&lt;&gt;INDEX('Planned and Progress BMPs'!BB:BB, MATCH($C36, 'Planned and Progress BMPs'!$C:$C, 0)), 1, 0)), "")</f>
        <v/>
      </c>
      <c r="DT36" s="87" t="str">
        <f>IFERROR(IF($F36="Historical", IF(BC36&lt;&gt;INDEX('Historical BMP Records'!BC:BC, MATCH($C36, 'Historical BMP Records'!$C:$C, 0)), 1, 0), IF(BC36&lt;&gt;INDEX('Planned and Progress BMPs'!BC:BC, MATCH($C36, 'Planned and Progress BMPs'!$C:$C, 0)), 1, 0)), "")</f>
        <v/>
      </c>
      <c r="DU36" s="87" t="str">
        <f>IFERROR(IF($F36="Historical", IF(BD36&lt;&gt;INDEX('Historical BMP Records'!BD:BD, MATCH($C36, 'Historical BMP Records'!$C:$C, 0)), 1, 0), IF(BD36&lt;&gt;INDEX('Planned and Progress BMPs'!BD:BD, MATCH($C36, 'Planned and Progress BMPs'!$C:$C, 0)), 1, 0)), "")</f>
        <v/>
      </c>
      <c r="DV36" s="87" t="str">
        <f>IFERROR(IF($F36="Historical", IF(BE36&lt;&gt;INDEX('Historical BMP Records'!BE:BE, MATCH($C36, 'Historical BMP Records'!$C:$C, 0)), 1, 0), IF(BE36&lt;&gt;INDEX('Planned and Progress BMPs'!BE:BE, MATCH($C36, 'Planned and Progress BMPs'!$C:$C, 0)), 1, 0)), "")</f>
        <v/>
      </c>
      <c r="DW36" s="87" t="str">
        <f>IFERROR(IF($F36="Historical", IF(BF36&lt;&gt;INDEX('Historical BMP Records'!BF:BF, MATCH($C36, 'Historical BMP Records'!$C:$C, 0)), 1, 0), IF(BF36&lt;&gt;INDEX('Planned and Progress BMPs'!BF:BF, MATCH($C36, 'Planned and Progress BMPs'!$C:$C, 0)), 1, 0)), "")</f>
        <v/>
      </c>
      <c r="DX36" s="87" t="str">
        <f>IFERROR(IF($F36="Historical", IF(BG36&lt;&gt;INDEX('Historical BMP Records'!BG:BG, MATCH($C36, 'Historical BMP Records'!$C:$C, 0)), 1, 0), IF(BG36&lt;&gt;INDEX('Planned and Progress BMPs'!BG:BG, MATCH($C36, 'Planned and Progress BMPs'!$C:$C, 0)), 1, 0)), "")</f>
        <v/>
      </c>
      <c r="DY36" s="87" t="str">
        <f>IFERROR(IF($F36="Historical", IF(BH36&lt;&gt;INDEX('Historical BMP Records'!BH:BH, MATCH($C36, 'Historical BMP Records'!$C:$C, 0)), 1, 0), IF(BH36&lt;&gt;INDEX('Planned and Progress BMPs'!BH:BH, MATCH($C36, 'Planned and Progress BMPs'!$C:$C, 0)), 1, 0)), "")</f>
        <v/>
      </c>
      <c r="DZ36" s="87" t="str">
        <f>IFERROR(IF($F36="Historical", IF(BI36&lt;&gt;INDEX('Historical BMP Records'!BI:BI, MATCH($C36, 'Historical BMP Records'!$C:$C, 0)), 1, 0), IF(BI36&lt;&gt;INDEX('Planned and Progress BMPs'!BI:BI, MATCH($C36, 'Planned and Progress BMPs'!$C:$C, 0)), 1, 0)), "")</f>
        <v/>
      </c>
      <c r="EA36" s="87" t="str">
        <f>IFERROR(IF($F36="Historical", IF(BJ36&lt;&gt;INDEX('Historical BMP Records'!BJ:BJ, MATCH($C36, 'Historical BMP Records'!$C:$C, 0)), 1, 0), IF(BJ36&lt;&gt;INDEX('Planned and Progress BMPs'!BJ:BJ, MATCH($C36, 'Planned and Progress BMPs'!$C:$C, 0)), 1, 0)), "")</f>
        <v/>
      </c>
      <c r="EB36" s="87" t="str">
        <f>IFERROR(IF($F36="Historical", IF(BK36&lt;&gt;INDEX('Historical BMP Records'!BK:BK, MATCH($C36, 'Historical BMP Records'!$C:$C, 0)), 1, 0), IF(BK36&lt;&gt;INDEX('Planned and Progress BMPs'!BK:BK, MATCH($C36, 'Planned and Progress BMPs'!$C:$C, 0)), 1, 0)), "")</f>
        <v/>
      </c>
      <c r="EC36" s="87" t="str">
        <f>IFERROR(IF($F36="Historical", IF(BL36&lt;&gt;INDEX('Historical BMP Records'!BL:BL, MATCH($C36, 'Historical BMP Records'!$C:$C, 0)), 1, 0), IF(BL36&lt;&gt;INDEX('Planned and Progress BMPs'!BL:BL, MATCH($C36, 'Planned and Progress BMPs'!$C:$C, 0)), 1, 0)), "")</f>
        <v/>
      </c>
      <c r="ED36" s="87" t="str">
        <f>IFERROR(IF($F36="Historical", IF(BM36&lt;&gt;INDEX('Historical BMP Records'!BM:BM, MATCH($C36, 'Historical BMP Records'!$C:$C, 0)), 1, 0), IF(BM36&lt;&gt;INDEX('Planned and Progress BMPs'!BM:BM, MATCH($C36, 'Planned and Progress BMPs'!$C:$C, 0)), 1, 0)), "")</f>
        <v/>
      </c>
      <c r="EE36" s="87" t="str">
        <f>IFERROR(IF($F36="Historical", IF(BN36&lt;&gt;INDEX('Historical BMP Records'!BN:BN, MATCH($C36, 'Historical BMP Records'!$C:$C, 0)), 1, 0), IF(BN36&lt;&gt;INDEX('Planned and Progress BMPs'!BN:BN, MATCH($C36, 'Planned and Progress BMPs'!$C:$C, 0)), 1, 0)), "")</f>
        <v/>
      </c>
      <c r="EF36" s="87" t="str">
        <f>IFERROR(IF($F36="Historical", IF(BO36&lt;&gt;INDEX('Historical BMP Records'!BO:BO, MATCH($C36, 'Historical BMP Records'!$C:$C, 0)), 1, 0), IF(BO36&lt;&gt;INDEX('Planned and Progress BMPs'!BO:BO, MATCH($C36, 'Planned and Progress BMPs'!$C:$C, 0)), 1, 0)), "")</f>
        <v/>
      </c>
      <c r="EG36" s="87" t="str">
        <f>IFERROR(IF($F36="Historical", IF(BP36&lt;&gt;INDEX('Historical BMP Records'!BP:BP, MATCH($C36, 'Historical BMP Records'!$C:$C, 0)), 1, 0), IF(BP36&lt;&gt;INDEX('Planned and Progress BMPs'!BP:BP, MATCH($C36, 'Planned and Progress BMPs'!$C:$C, 0)), 1, 0)), "")</f>
        <v/>
      </c>
      <c r="EH36" s="87">
        <f>SUM(DC_SW152[[#This Row],[FY17 Status Change]:[GIS ID Change]])</f>
        <v>0</v>
      </c>
    </row>
    <row r="37" spans="1:138" x14ac:dyDescent="0.25">
      <c r="A37" s="5" t="s">
        <v>388</v>
      </c>
      <c r="B37" s="5" t="s">
        <v>389</v>
      </c>
      <c r="C37" s="15" t="s">
        <v>650</v>
      </c>
      <c r="D37" s="15" t="s">
        <v>454</v>
      </c>
      <c r="E37" s="15" t="s">
        <v>303</v>
      </c>
      <c r="F37" s="33" t="s">
        <v>49</v>
      </c>
      <c r="G37" s="42"/>
      <c r="H37" s="37"/>
      <c r="I37" s="22">
        <f>INDEX(Table3[Site ID], MATCH(DC_SW152[[#This Row],[Facility Name]], Table3[Site Name], 0))</f>
        <v>1</v>
      </c>
      <c r="J37" s="22" t="s">
        <v>372</v>
      </c>
      <c r="K37" s="22" t="str">
        <f>INDEX(Table3[Site Address], MATCH(DC_SW152[[#This Row],[Facility Name]], Table3[Site Name], 0))</f>
        <v>370 Brookley Avenue SW</v>
      </c>
      <c r="L37" s="22" t="str">
        <f>INDEX(Table3[Site X Coordinate], MATCH(DC_SW152[[#This Row],[Facility Name]], Table3[Site Name], 0))</f>
        <v>399319.85</v>
      </c>
      <c r="M37" s="22" t="str">
        <f>INDEX(Table3[Site Y Coordinate], MATCH(DC_SW152[[#This Row],[Facility Name]], Table3[Site Name], 0))</f>
        <v>131674.01</v>
      </c>
      <c r="N37" s="22" t="str">
        <f>INDEX(Table3[Owner/Manager], MATCH(DC_SW152[[#This Row],[Facility Name]], Table3[Site Name], 0))</f>
        <v>Department of Defense</v>
      </c>
      <c r="O37" s="22" t="s">
        <v>218</v>
      </c>
      <c r="P37" s="22" t="s">
        <v>115</v>
      </c>
      <c r="Q37" s="22" t="s">
        <v>219</v>
      </c>
      <c r="R37" s="22" t="s">
        <v>84</v>
      </c>
      <c r="S37" s="22">
        <v>20032</v>
      </c>
      <c r="T37" s="29">
        <v>2024048204</v>
      </c>
      <c r="U37" s="22" t="s">
        <v>220</v>
      </c>
      <c r="V37" s="77">
        <v>20</v>
      </c>
      <c r="W37" s="33">
        <v>41183</v>
      </c>
      <c r="X37" s="22" t="s">
        <v>303</v>
      </c>
      <c r="Y37" s="83" t="s">
        <v>651</v>
      </c>
      <c r="Z37" s="83" t="s">
        <v>772</v>
      </c>
      <c r="AA37" s="83" t="s">
        <v>772</v>
      </c>
      <c r="AB37" s="83" t="s">
        <v>773</v>
      </c>
      <c r="AC37" s="22" t="s">
        <v>93</v>
      </c>
      <c r="AD37" s="22" t="s">
        <v>78</v>
      </c>
      <c r="AE37" s="22">
        <v>398169.70615599898</v>
      </c>
      <c r="AF37" s="22">
        <v>117349.28591000001</v>
      </c>
      <c r="AG37" s="22">
        <v>38.723827999999997</v>
      </c>
      <c r="AH37" s="22">
        <v>-77.021047999999993</v>
      </c>
      <c r="AI37" s="22" t="s">
        <v>304</v>
      </c>
      <c r="AJ37" s="22" t="s">
        <v>84</v>
      </c>
      <c r="AK37" s="22">
        <v>20032</v>
      </c>
      <c r="AL37" s="17" t="s">
        <v>11</v>
      </c>
      <c r="AM37" s="22" t="s">
        <v>12</v>
      </c>
      <c r="AN37" s="22" t="s">
        <v>8</v>
      </c>
      <c r="AO37" s="64"/>
      <c r="AP37" s="64"/>
      <c r="AQ37" s="64"/>
      <c r="AR37" s="64">
        <f>IF(ISBLANK(DC_SW152[[#This Row],[Urban Acres]]), "", DC_SW152[[#This Row],[Urban Acres]]-DC_SW152[[#This Row],[Impervious Acres]]-DC_SW152[[#This Row],[Natural Acres]])</f>
        <v>0</v>
      </c>
      <c r="AS37" s="64">
        <v>0.49</v>
      </c>
      <c r="AT37" s="64">
        <v>0.49</v>
      </c>
      <c r="AU37" s="64" t="str">
        <f>IF(ISBLANK(DC_SW152[[#This Row],[Natural Acres]]), "", DC_SW152[[#This Row],[Natural Acres]]*43560)</f>
        <v/>
      </c>
      <c r="AV37" s="64">
        <f>IFERROR(IF(ISBLANK(DC_SW152[[#This Row],[Compacted Acres]]), "", DC_SW152[[#This Row],[Compacted Acres]]*43560),"")</f>
        <v>0</v>
      </c>
      <c r="AW37" s="64">
        <f>IF(ISBLANK(DC_SW152[[#This Row],[Impervious Acres]]), "", DC_SW152[[#This Row],[Impervious Acres]]*43560)</f>
        <v>21344.399999999998</v>
      </c>
      <c r="AX37" s="64">
        <f>IF(ISBLANK(DC_SW152[[#This Row],[Urban Acres]]), "", DC_SW152[[#This Row],[Urban Acres]]*43560)</f>
        <v>21344.399999999998</v>
      </c>
      <c r="AY37" s="67"/>
      <c r="AZ37" s="33">
        <v>41912</v>
      </c>
      <c r="BA37" s="19">
        <v>2014</v>
      </c>
      <c r="BB37" s="19"/>
      <c r="BC37" s="19"/>
      <c r="BD37" s="19"/>
      <c r="BE37" s="19"/>
      <c r="BF37" s="19"/>
      <c r="BG37" s="19"/>
      <c r="BH37" s="18" t="s">
        <v>9</v>
      </c>
      <c r="BI37" s="18">
        <v>41275</v>
      </c>
      <c r="BJ37" s="18"/>
      <c r="BK37" s="22" t="s">
        <v>8</v>
      </c>
      <c r="BL37" s="18"/>
      <c r="BM37" s="72"/>
      <c r="BN37" s="22"/>
      <c r="BO37" s="17" t="s">
        <v>16</v>
      </c>
      <c r="BP37" s="17"/>
      <c r="BQ37" s="15" t="s">
        <v>536</v>
      </c>
      <c r="BR37" s="87" t="str">
        <f>IFERROR(IF($F37="Historical", IF(A37&lt;&gt;INDEX('Historical BMP Records'!A:A, MATCH($C37, 'Historical BMP Records'!$C:$C, 0)), 1, 0), IF(A37&lt;&gt;INDEX('Planned and Progress BMPs'!A:A, MATCH($C37, 'Planned and Progress BMPs'!$C:$C, 0)), 1, 0)), "")</f>
        <v/>
      </c>
      <c r="BS37" s="87" t="str">
        <f>IFERROR(IF($F37="Historical", IF(B37&lt;&gt;INDEX('Historical BMP Records'!B:B, MATCH($C37, 'Historical BMP Records'!$C:$C, 0)), 1, 0), IF(B37&lt;&gt;INDEX('Planned and Progress BMPs'!B:B, MATCH($C37, 'Planned and Progress BMPs'!$C:$C, 0)), 1, 0)), "")</f>
        <v/>
      </c>
      <c r="BT37" s="87" t="str">
        <f>IFERROR(IF($F37="Historical", IF(C37&lt;&gt;INDEX('Historical BMP Records'!C:C, MATCH($C37, 'Historical BMP Records'!$C:$C, 0)), 1, 0), IF(C37&lt;&gt;INDEX('Planned and Progress BMPs'!C:C, MATCH($C37, 'Planned and Progress BMPs'!$C:$C, 0)), 1, 0)), "")</f>
        <v/>
      </c>
      <c r="BU37" s="87" t="str">
        <f>IFERROR(IF($F37="Historical", IF(D37&lt;&gt;INDEX('Historical BMP Records'!D:D, MATCH($C37, 'Historical BMP Records'!$C:$C, 0)), 1, 0), IF(D37&lt;&gt;INDEX('Planned and Progress BMPs'!D:D, MATCH($C37, 'Planned and Progress BMPs'!$C:$C, 0)), 1, 0)), "")</f>
        <v/>
      </c>
      <c r="BV37" s="87" t="str">
        <f>IFERROR(IF($F37="Historical", IF(E37&lt;&gt;INDEX('Historical BMP Records'!E:E, MATCH($C37, 'Historical BMP Records'!$C:$C, 0)), 1, 0), IF(E37&lt;&gt;INDEX('Planned and Progress BMPs'!E:E, MATCH($C37, 'Planned and Progress BMPs'!$C:$C, 0)), 1, 0)), "")</f>
        <v/>
      </c>
      <c r="BW37" s="87" t="str">
        <f>IFERROR(IF($F37="Historical", IF(F37&lt;&gt;INDEX('Historical BMP Records'!F:F, MATCH($C37, 'Historical BMP Records'!$C:$C, 0)), 1, 0), IF(F37&lt;&gt;INDEX('Planned and Progress BMPs'!F:F, MATCH($C37, 'Planned and Progress BMPs'!$C:$C, 0)), 1, 0)), "")</f>
        <v/>
      </c>
      <c r="BX37" s="87" t="str">
        <f>IFERROR(IF($F37="Historical", IF(G37&lt;&gt;INDEX('Historical BMP Records'!G:G, MATCH($C37, 'Historical BMP Records'!$C:$C, 0)), 1, 0), IF(G37&lt;&gt;INDEX('Planned and Progress BMPs'!G:G, MATCH($C37, 'Planned and Progress BMPs'!$C:$C, 0)), 1, 0)), "")</f>
        <v/>
      </c>
      <c r="BY37" s="87" t="str">
        <f>IFERROR(IF($F37="Historical", IF(H37&lt;&gt;INDEX('Historical BMP Records'!H:H, MATCH($C37, 'Historical BMP Records'!$C:$C, 0)), 1, 0), IF(H37&lt;&gt;INDEX('Planned and Progress BMPs'!H:H, MATCH($C37, 'Planned and Progress BMPs'!$C:$C, 0)), 1, 0)), "")</f>
        <v/>
      </c>
      <c r="BZ37" s="87" t="str">
        <f>IFERROR(IF($F37="Historical", IF(I37&lt;&gt;INDEX('Historical BMP Records'!I:I, MATCH($C37, 'Historical BMP Records'!$C:$C, 0)), 1, 0), IF(I37&lt;&gt;INDEX('Planned and Progress BMPs'!I:I, MATCH($C37, 'Planned and Progress BMPs'!$C:$C, 0)), 1, 0)), "")</f>
        <v/>
      </c>
      <c r="CA37" s="87" t="str">
        <f>IFERROR(IF($F37="Historical", IF(J37&lt;&gt;INDEX('Historical BMP Records'!J:J, MATCH($C37, 'Historical BMP Records'!$C:$C, 0)), 1, 0), IF(J37&lt;&gt;INDEX('Planned and Progress BMPs'!J:J, MATCH($C37, 'Planned and Progress BMPs'!$C:$C, 0)), 1, 0)), "")</f>
        <v/>
      </c>
      <c r="CB37" s="87" t="str">
        <f>IFERROR(IF($F37="Historical", IF(K37&lt;&gt;INDEX('Historical BMP Records'!K:K, MATCH($C37, 'Historical BMP Records'!$C:$C, 0)), 1, 0), IF(K37&lt;&gt;INDEX('Planned and Progress BMPs'!K:K, MATCH($C37, 'Planned and Progress BMPs'!$C:$C, 0)), 1, 0)), "")</f>
        <v/>
      </c>
      <c r="CC37" s="87" t="str">
        <f>IFERROR(IF($F37="Historical", IF(L37&lt;&gt;INDEX('Historical BMP Records'!L:L, MATCH($C37, 'Historical BMP Records'!$C:$C, 0)), 1, 0), IF(L37&lt;&gt;INDEX('Planned and Progress BMPs'!L:L, MATCH($C37, 'Planned and Progress BMPs'!$C:$C, 0)), 1, 0)), "")</f>
        <v/>
      </c>
      <c r="CD37" s="87" t="str">
        <f>IFERROR(IF($F37="Historical", IF(M37&lt;&gt;INDEX('Historical BMP Records'!M:M, MATCH($C37, 'Historical BMP Records'!$C:$C, 0)), 1, 0), IF(M37&lt;&gt;INDEX('Planned and Progress BMPs'!M:M, MATCH($C37, 'Planned and Progress BMPs'!$C:$C, 0)), 1, 0)), "")</f>
        <v/>
      </c>
      <c r="CE37" s="87" t="str">
        <f>IFERROR(IF($F37="Historical", IF(N37&lt;&gt;INDEX('Historical BMP Records'!N:N, MATCH($C37, 'Historical BMP Records'!$C:$C, 0)), 1, 0), IF(N37&lt;&gt;INDEX('Planned and Progress BMPs'!N:N, MATCH($C37, 'Planned and Progress BMPs'!$C:$C, 0)), 1, 0)), "")</f>
        <v/>
      </c>
      <c r="CF37" s="87" t="str">
        <f>IFERROR(IF($F37="Historical", IF(O37&lt;&gt;INDEX('Historical BMP Records'!O:O, MATCH($C37, 'Historical BMP Records'!$C:$C, 0)), 1, 0), IF(O37&lt;&gt;INDEX('Planned and Progress BMPs'!O:O, MATCH($C37, 'Planned and Progress BMPs'!$C:$C, 0)), 1, 0)), "")</f>
        <v/>
      </c>
      <c r="CG37" s="87" t="str">
        <f>IFERROR(IF($F37="Historical", IF(P37&lt;&gt;INDEX('Historical BMP Records'!P:P, MATCH($C37, 'Historical BMP Records'!$C:$C, 0)), 1, 0), IF(P37&lt;&gt;INDEX('Planned and Progress BMPs'!P:P, MATCH($C37, 'Planned and Progress BMPs'!$C:$C, 0)), 1, 0)), "")</f>
        <v/>
      </c>
      <c r="CH37" s="87" t="str">
        <f>IFERROR(IF($F37="Historical", IF(Q37&lt;&gt;INDEX('Historical BMP Records'!Q:Q, MATCH($C37, 'Historical BMP Records'!$C:$C, 0)), 1, 0), IF(Q37&lt;&gt;INDEX('Planned and Progress BMPs'!Q:Q, MATCH($C37, 'Planned and Progress BMPs'!$C:$C, 0)), 1, 0)), "")</f>
        <v/>
      </c>
      <c r="CI37" s="87" t="str">
        <f>IFERROR(IF($F37="Historical", IF(R37&lt;&gt;INDEX('Historical BMP Records'!R:R, MATCH($C37, 'Historical BMP Records'!$C:$C, 0)), 1, 0), IF(R37&lt;&gt;INDEX('Planned and Progress BMPs'!R:R, MATCH($C37, 'Planned and Progress BMPs'!$C:$C, 0)), 1, 0)), "")</f>
        <v/>
      </c>
      <c r="CJ37" s="87" t="str">
        <f>IFERROR(IF($F37="Historical", IF(S37&lt;&gt;INDEX('Historical BMP Records'!S:S, MATCH($C37, 'Historical BMP Records'!$C:$C, 0)), 1, 0), IF(S37&lt;&gt;INDEX('Planned and Progress BMPs'!S:S, MATCH($C37, 'Planned and Progress BMPs'!$C:$C, 0)), 1, 0)), "")</f>
        <v/>
      </c>
      <c r="CK37" s="87" t="str">
        <f>IFERROR(IF($F37="Historical", IF(T37&lt;&gt;INDEX('Historical BMP Records'!T:T, MATCH($C37, 'Historical BMP Records'!$C:$C, 0)), 1, 0), IF(T37&lt;&gt;INDEX('Planned and Progress BMPs'!T:T, MATCH($C37, 'Planned and Progress BMPs'!$C:$C, 0)), 1, 0)), "")</f>
        <v/>
      </c>
      <c r="CL37" s="87" t="str">
        <f>IFERROR(IF($F37="Historical", IF(U37&lt;&gt;INDEX('Historical BMP Records'!U:U, MATCH($C37, 'Historical BMP Records'!$C:$C, 0)), 1, 0), IF(U37&lt;&gt;INDEX('Planned and Progress BMPs'!U:U, MATCH($C37, 'Planned and Progress BMPs'!$C:$C, 0)), 1, 0)), "")</f>
        <v/>
      </c>
      <c r="CM37" s="87" t="str">
        <f>IFERROR(IF($F37="Historical", IF(V37&lt;&gt;INDEX('Historical BMP Records'!V:V, MATCH($C37, 'Historical BMP Records'!$C:$C, 0)), 1, 0), IF(V37&lt;&gt;INDEX('Planned and Progress BMPs'!V:V, MATCH($C37, 'Planned and Progress BMPs'!$C:$C, 0)), 1, 0)), "")</f>
        <v/>
      </c>
      <c r="CN37" s="87" t="str">
        <f>IFERROR(IF($F37="Historical", IF(W37&lt;&gt;INDEX('Historical BMP Records'!W:W, MATCH($C37, 'Historical BMP Records'!$C:$C, 0)), 1, 0), IF(W37&lt;&gt;INDEX('Planned and Progress BMPs'!W:W, MATCH($C37, 'Planned and Progress BMPs'!$C:$C, 0)), 1, 0)), "")</f>
        <v/>
      </c>
      <c r="CO37" s="87" t="str">
        <f>IFERROR(IF($F37="Historical", IF(X37&lt;&gt;INDEX('Historical BMP Records'!X:X, MATCH($C37, 'Historical BMP Records'!$C:$C, 0)), 1, 0), IF(X37&lt;&gt;INDEX('Planned and Progress BMPs'!X:X, MATCH($C37, 'Planned and Progress BMPs'!$C:$C, 0)), 1, 0)), "")</f>
        <v/>
      </c>
      <c r="CP37" s="87" t="str">
        <f>IFERROR(IF($F37="Historical", IF(Y37&lt;&gt;INDEX('Historical BMP Records'!Y:Y, MATCH($C37, 'Historical BMP Records'!$C:$C, 0)), 1, 0), IF(Y37&lt;&gt;INDEX('Planned and Progress BMPs'!Y:Y, MATCH($C37, 'Planned and Progress BMPs'!$C:$C, 0)), 1, 0)), "")</f>
        <v/>
      </c>
      <c r="CQ37" s="87" t="str">
        <f>IFERROR(IF($F37="Historical", IF(Z37&lt;&gt;INDEX('Historical BMP Records'!Z:Z, MATCH($C37, 'Historical BMP Records'!$C:$C, 0)), 1, 0), IF(Z37&lt;&gt;INDEX('Planned and Progress BMPs'!Z:Z, MATCH($C37, 'Planned and Progress BMPs'!$C:$C, 0)), 1, 0)), "")</f>
        <v/>
      </c>
      <c r="CR37" s="87" t="str">
        <f>IFERROR(IF($F37="Historical", IF(AA37&lt;&gt;INDEX('Historical BMP Records'!AA:AA, MATCH($C37, 'Historical BMP Records'!$C:$C, 0)), 1, 0), IF(AA37&lt;&gt;INDEX('Planned and Progress BMPs'!AA:AA, MATCH($C37, 'Planned and Progress BMPs'!$C:$C, 0)), 1, 0)), "")</f>
        <v/>
      </c>
      <c r="CS37" s="87" t="str">
        <f>IFERROR(IF($F37="Historical", IF(AB37&lt;&gt;INDEX('Historical BMP Records'!AB:AB, MATCH($C37, 'Historical BMP Records'!$C:$C, 0)), 1, 0), IF(AB37&lt;&gt;INDEX('Planned and Progress BMPs'!AB:AB, MATCH($C37, 'Planned and Progress BMPs'!$C:$C, 0)), 1, 0)), "")</f>
        <v/>
      </c>
      <c r="CT37" s="87" t="str">
        <f>IFERROR(IF($F37="Historical", IF(AC37&lt;&gt;INDEX('Historical BMP Records'!AC:AC, MATCH($C37, 'Historical BMP Records'!$C:$C, 0)), 1, 0), IF(AC37&lt;&gt;INDEX('Planned and Progress BMPs'!AC:AC, MATCH($C37, 'Planned and Progress BMPs'!$C:$C, 0)), 1, 0)), "")</f>
        <v/>
      </c>
      <c r="CU37" s="87" t="str">
        <f>IFERROR(IF($F37="Historical", IF(AD37&lt;&gt;INDEX('Historical BMP Records'!AD:AD, MATCH($C37, 'Historical BMP Records'!$C:$C, 0)), 1, 0), IF(AD37&lt;&gt;INDEX('Planned and Progress BMPs'!AD:AD, MATCH($C37, 'Planned and Progress BMPs'!$C:$C, 0)), 1, 0)), "")</f>
        <v/>
      </c>
      <c r="CV37" s="87" t="str">
        <f>IFERROR(IF($F37="Historical", IF(AE37&lt;&gt;INDEX('Historical BMP Records'!AE:AE, MATCH($C37, 'Historical BMP Records'!$C:$C, 0)), 1, 0), IF(AE37&lt;&gt;INDEX('Planned and Progress BMPs'!AE:AE, MATCH($C37, 'Planned and Progress BMPs'!$C:$C, 0)), 1, 0)), "")</f>
        <v/>
      </c>
      <c r="CW37" s="87" t="str">
        <f>IFERROR(IF($F37="Historical", IF(AF37&lt;&gt;INDEX('Historical BMP Records'!AF:AF, MATCH($C37, 'Historical BMP Records'!$C:$C, 0)), 1, 0), IF(AF37&lt;&gt;INDEX('Planned and Progress BMPs'!AF:AF, MATCH($C37, 'Planned and Progress BMPs'!$C:$C, 0)), 1, 0)), "")</f>
        <v/>
      </c>
      <c r="CX37" s="87" t="str">
        <f>IFERROR(IF($F37="Historical", IF(AG37&lt;&gt;INDEX('Historical BMP Records'!AG:AG, MATCH($C37, 'Historical BMP Records'!$C:$C, 0)), 1, 0), IF(AG37&lt;&gt;INDEX('Planned and Progress BMPs'!AG:AG, MATCH($C37, 'Planned and Progress BMPs'!$C:$C, 0)), 1, 0)), "")</f>
        <v/>
      </c>
      <c r="CY37" s="87" t="str">
        <f>IFERROR(IF($F37="Historical", IF(AH37&lt;&gt;INDEX('Historical BMP Records'!AH:AH, MATCH($C37, 'Historical BMP Records'!$C:$C, 0)), 1, 0), IF(AH37&lt;&gt;INDEX('Planned and Progress BMPs'!AH:AH, MATCH($C37, 'Planned and Progress BMPs'!$C:$C, 0)), 1, 0)), "")</f>
        <v/>
      </c>
      <c r="CZ37" s="87" t="str">
        <f>IFERROR(IF($F37="Historical", IF(AI37&lt;&gt;INDEX('Historical BMP Records'!AI:AI, MATCH($C37, 'Historical BMP Records'!$C:$C, 0)), 1, 0), IF(AI37&lt;&gt;INDEX('Planned and Progress BMPs'!AI:AI, MATCH($C37, 'Planned and Progress BMPs'!$C:$C, 0)), 1, 0)), "")</f>
        <v/>
      </c>
      <c r="DA37" s="87" t="str">
        <f>IFERROR(IF($F37="Historical", IF(AJ37&lt;&gt;INDEX('Historical BMP Records'!AJ:AJ, MATCH($C37, 'Historical BMP Records'!$C:$C, 0)), 1, 0), IF(AJ37&lt;&gt;INDEX('Planned and Progress BMPs'!AJ:AJ, MATCH($C37, 'Planned and Progress BMPs'!$C:$C, 0)), 1, 0)), "")</f>
        <v/>
      </c>
      <c r="DB37" s="87" t="str">
        <f>IFERROR(IF($F37="Historical", IF(AK37&lt;&gt;INDEX('Historical BMP Records'!AK:AK, MATCH($C37, 'Historical BMP Records'!$C:$C, 0)), 1, 0), IF(AK37&lt;&gt;INDEX('Planned and Progress BMPs'!AK:AK, MATCH($C37, 'Planned and Progress BMPs'!$C:$C, 0)), 1, 0)), "")</f>
        <v/>
      </c>
      <c r="DC37" s="87" t="str">
        <f>IFERROR(IF($F37="Historical", IF(AL37&lt;&gt;INDEX('Historical BMP Records'!AL:AL, MATCH($C37, 'Historical BMP Records'!$C:$C, 0)), 1, 0), IF(AL37&lt;&gt;INDEX('Planned and Progress BMPs'!AL:AL, MATCH($C37, 'Planned and Progress BMPs'!$C:$C, 0)), 1, 0)), "")</f>
        <v/>
      </c>
      <c r="DD37" s="87" t="str">
        <f>IFERROR(IF($F37="Historical", IF(AM37&lt;&gt;INDEX('Historical BMP Records'!AM:AM, MATCH($C37, 'Historical BMP Records'!$C:$C, 0)), 1, 0), IF(AM37&lt;&gt;INDEX('Planned and Progress BMPs'!AM:AM, MATCH($C37, 'Planned and Progress BMPs'!$C:$C, 0)), 1, 0)), "")</f>
        <v/>
      </c>
      <c r="DE37" s="87" t="str">
        <f>IFERROR(IF($F37="Historical", IF(AN37&lt;&gt;INDEX('Historical BMP Records'!AN:AN, MATCH($C37, 'Historical BMP Records'!$C:$C, 0)), 1, 0), IF(AN37&lt;&gt;INDEX('Planned and Progress BMPs'!AN:AN, MATCH($C37, 'Planned and Progress BMPs'!$C:$C, 0)), 1, 0)), "")</f>
        <v/>
      </c>
      <c r="DF37" s="87" t="str">
        <f>IFERROR(IF($F37="Historical", IF(AO37&lt;&gt;INDEX('Historical BMP Records'!AO:AO, MATCH($C37, 'Historical BMP Records'!$C:$C, 0)), 1, 0), IF(AO37&lt;&gt;INDEX('Planned and Progress BMPs'!AO:AO, MATCH($C37, 'Planned and Progress BMPs'!$C:$C, 0)), 1, 0)), "")</f>
        <v/>
      </c>
      <c r="DG37" s="87" t="str">
        <f>IFERROR(IF($F37="Historical", IF(AP37&lt;&gt;INDEX('Historical BMP Records'!AP:AP, MATCH($C37, 'Historical BMP Records'!$C:$C, 0)), 1, 0), IF(AP37&lt;&gt;INDEX('Planned and Progress BMPs'!AP:AP, MATCH($C37, 'Planned and Progress BMPs'!$C:$C, 0)), 1, 0)), "")</f>
        <v/>
      </c>
      <c r="DH37" s="87" t="str">
        <f>IFERROR(IF($F37="Historical", IF(AQ37&lt;&gt;INDEX('Historical BMP Records'!AQ:AQ, MATCH($C37, 'Historical BMP Records'!$C:$C, 0)), 1, 0), IF(AQ37&lt;&gt;INDEX('Planned and Progress BMPs'!AQ:AQ, MATCH($C37, 'Planned and Progress BMPs'!$C:$C, 0)), 1, 0)), "")</f>
        <v/>
      </c>
      <c r="DI37" s="87" t="str">
        <f>IFERROR(IF($F37="Historical", IF(AR37&lt;&gt;INDEX('Historical BMP Records'!AR:AR, MATCH($C37, 'Historical BMP Records'!$C:$C, 0)), 1, 0), IF(AR37&lt;&gt;INDEX('Planned and Progress BMPs'!AR:AR, MATCH($C37, 'Planned and Progress BMPs'!$C:$C, 0)), 1, 0)), "")</f>
        <v/>
      </c>
      <c r="DJ37" s="87" t="str">
        <f>IFERROR(IF($F37="Historical", IF(AS37&lt;&gt;INDEX('Historical BMP Records'!AS:AS, MATCH($C37, 'Historical BMP Records'!$C:$C, 0)), 1, 0), IF(AS37&lt;&gt;INDEX('Planned and Progress BMPs'!AS:AS, MATCH($C37, 'Planned and Progress BMPs'!$C:$C, 0)), 1, 0)), "")</f>
        <v/>
      </c>
      <c r="DK37" s="87" t="str">
        <f>IFERROR(IF($F37="Historical", IF(AT37&lt;&gt;INDEX('Historical BMP Records'!AT:AT, MATCH($C37, 'Historical BMP Records'!$C:$C, 0)), 1, 0), IF(AT37&lt;&gt;INDEX('Planned and Progress BMPs'!AT:AT, MATCH($C37, 'Planned and Progress BMPs'!$C:$C, 0)), 1, 0)), "")</f>
        <v/>
      </c>
      <c r="DL37" s="87" t="str">
        <f>IFERROR(IF($F37="Historical", IF(AU37&lt;&gt;INDEX('Historical BMP Records'!AU:AU, MATCH($C37, 'Historical BMP Records'!$C:$C, 0)), 1, 0), IF(AU37&lt;&gt;INDEX('Planned and Progress BMPs'!AU:AU, MATCH($C37, 'Planned and Progress BMPs'!$C:$C, 0)), 1, 0)), "")</f>
        <v/>
      </c>
      <c r="DM37" s="87" t="str">
        <f>IFERROR(IF($F37="Historical", IF(AV37&lt;&gt;INDEX('Historical BMP Records'!AV:AV, MATCH($C37, 'Historical BMP Records'!$C:$C, 0)), 1, 0), IF(AV37&lt;&gt;INDEX('Planned and Progress BMPs'!AV:AV, MATCH($C37, 'Planned and Progress BMPs'!$C:$C, 0)), 1, 0)), "")</f>
        <v/>
      </c>
      <c r="DN37" s="87" t="str">
        <f>IFERROR(IF($F37="Historical", IF(AW37&lt;&gt;INDEX('Historical BMP Records'!AW:AW, MATCH($C37, 'Historical BMP Records'!$C:$C, 0)), 1, 0), IF(AW37&lt;&gt;INDEX('Planned and Progress BMPs'!AW:AW, MATCH($C37, 'Planned and Progress BMPs'!$C:$C, 0)), 1, 0)), "")</f>
        <v/>
      </c>
      <c r="DO37" s="87" t="str">
        <f>IFERROR(IF($F37="Historical", IF(AX37&lt;&gt;INDEX('Historical BMP Records'!AX:AX, MATCH($C37, 'Historical BMP Records'!$C:$C, 0)), 1, 0), IF(AX37&lt;&gt;INDEX('Planned and Progress BMPs'!AX:AX, MATCH($C37, 'Planned and Progress BMPs'!$C:$C, 0)), 1, 0)), "")</f>
        <v/>
      </c>
      <c r="DP37" s="87" t="str">
        <f>IFERROR(IF($F37="Historical", IF(AY37&lt;&gt;INDEX('Historical BMP Records'!AY:AY, MATCH($C37, 'Historical BMP Records'!$C:$C, 0)), 1, 0), IF(AY37&lt;&gt;INDEX('Planned and Progress BMPs'!AY:AY, MATCH($C37, 'Planned and Progress BMPs'!$C:$C, 0)), 1, 0)), "")</f>
        <v/>
      </c>
      <c r="DQ37" s="87" t="str">
        <f>IFERROR(IF($F37="Historical", IF(AZ37&lt;&gt;INDEX('Historical BMP Records'!AZ:AZ, MATCH($C37, 'Historical BMP Records'!$C:$C, 0)), 1, 0), IF(AZ37&lt;&gt;INDEX('Planned and Progress BMPs'!AZ:AZ, MATCH($C37, 'Planned and Progress BMPs'!$C:$C, 0)), 1, 0)), "")</f>
        <v/>
      </c>
      <c r="DR37" s="87" t="str">
        <f>IFERROR(IF($F37="Historical", IF(BA37&lt;&gt;INDEX('Historical BMP Records'!BA:BA, MATCH($C37, 'Historical BMP Records'!$C:$C, 0)), 1, 0), IF(BA37&lt;&gt;INDEX('Planned and Progress BMPs'!BA:BA, MATCH($C37, 'Planned and Progress BMPs'!$C:$C, 0)), 1, 0)), "")</f>
        <v/>
      </c>
      <c r="DS37" s="87" t="str">
        <f>IFERROR(IF($F37="Historical", IF(BB37&lt;&gt;INDEX('Historical BMP Records'!BB:BB, MATCH($C37, 'Historical BMP Records'!$C:$C, 0)), 1, 0), IF(BB37&lt;&gt;INDEX('Planned and Progress BMPs'!BB:BB, MATCH($C37, 'Planned and Progress BMPs'!$C:$C, 0)), 1, 0)), "")</f>
        <v/>
      </c>
      <c r="DT37" s="87" t="str">
        <f>IFERROR(IF($F37="Historical", IF(BC37&lt;&gt;INDEX('Historical BMP Records'!BC:BC, MATCH($C37, 'Historical BMP Records'!$C:$C, 0)), 1, 0), IF(BC37&lt;&gt;INDEX('Planned and Progress BMPs'!BC:BC, MATCH($C37, 'Planned and Progress BMPs'!$C:$C, 0)), 1, 0)), "")</f>
        <v/>
      </c>
      <c r="DU37" s="87" t="str">
        <f>IFERROR(IF($F37="Historical", IF(BD37&lt;&gt;INDEX('Historical BMP Records'!BD:BD, MATCH($C37, 'Historical BMP Records'!$C:$C, 0)), 1, 0), IF(BD37&lt;&gt;INDEX('Planned and Progress BMPs'!BD:BD, MATCH($C37, 'Planned and Progress BMPs'!$C:$C, 0)), 1, 0)), "")</f>
        <v/>
      </c>
      <c r="DV37" s="87" t="str">
        <f>IFERROR(IF($F37="Historical", IF(BE37&lt;&gt;INDEX('Historical BMP Records'!BE:BE, MATCH($C37, 'Historical BMP Records'!$C:$C, 0)), 1, 0), IF(BE37&lt;&gt;INDEX('Planned and Progress BMPs'!BE:BE, MATCH($C37, 'Planned and Progress BMPs'!$C:$C, 0)), 1, 0)), "")</f>
        <v/>
      </c>
      <c r="DW37" s="87" t="str">
        <f>IFERROR(IF($F37="Historical", IF(BF37&lt;&gt;INDEX('Historical BMP Records'!BF:BF, MATCH($C37, 'Historical BMP Records'!$C:$C, 0)), 1, 0), IF(BF37&lt;&gt;INDEX('Planned and Progress BMPs'!BF:BF, MATCH($C37, 'Planned and Progress BMPs'!$C:$C, 0)), 1, 0)), "")</f>
        <v/>
      </c>
      <c r="DX37" s="87" t="str">
        <f>IFERROR(IF($F37="Historical", IF(BG37&lt;&gt;INDEX('Historical BMP Records'!BG:BG, MATCH($C37, 'Historical BMP Records'!$C:$C, 0)), 1, 0), IF(BG37&lt;&gt;INDEX('Planned and Progress BMPs'!BG:BG, MATCH($C37, 'Planned and Progress BMPs'!$C:$C, 0)), 1, 0)), "")</f>
        <v/>
      </c>
      <c r="DY37" s="87" t="str">
        <f>IFERROR(IF($F37="Historical", IF(BH37&lt;&gt;INDEX('Historical BMP Records'!BH:BH, MATCH($C37, 'Historical BMP Records'!$C:$C, 0)), 1, 0), IF(BH37&lt;&gt;INDEX('Planned and Progress BMPs'!BH:BH, MATCH($C37, 'Planned and Progress BMPs'!$C:$C, 0)), 1, 0)), "")</f>
        <v/>
      </c>
      <c r="DZ37" s="87" t="str">
        <f>IFERROR(IF($F37="Historical", IF(BI37&lt;&gt;INDEX('Historical BMP Records'!BI:BI, MATCH($C37, 'Historical BMP Records'!$C:$C, 0)), 1, 0), IF(BI37&lt;&gt;INDEX('Planned and Progress BMPs'!BI:BI, MATCH($C37, 'Planned and Progress BMPs'!$C:$C, 0)), 1, 0)), "")</f>
        <v/>
      </c>
      <c r="EA37" s="87" t="str">
        <f>IFERROR(IF($F37="Historical", IF(BJ37&lt;&gt;INDEX('Historical BMP Records'!BJ:BJ, MATCH($C37, 'Historical BMP Records'!$C:$C, 0)), 1, 0), IF(BJ37&lt;&gt;INDEX('Planned and Progress BMPs'!BJ:BJ, MATCH($C37, 'Planned and Progress BMPs'!$C:$C, 0)), 1, 0)), "")</f>
        <v/>
      </c>
      <c r="EB37" s="87" t="str">
        <f>IFERROR(IF($F37="Historical", IF(BK37&lt;&gt;INDEX('Historical BMP Records'!BK:BK, MATCH($C37, 'Historical BMP Records'!$C:$C, 0)), 1, 0), IF(BK37&lt;&gt;INDEX('Planned and Progress BMPs'!BK:BK, MATCH($C37, 'Planned and Progress BMPs'!$C:$C, 0)), 1, 0)), "")</f>
        <v/>
      </c>
      <c r="EC37" s="87" t="str">
        <f>IFERROR(IF($F37="Historical", IF(BL37&lt;&gt;INDEX('Historical BMP Records'!BL:BL, MATCH($C37, 'Historical BMP Records'!$C:$C, 0)), 1, 0), IF(BL37&lt;&gt;INDEX('Planned and Progress BMPs'!BL:BL, MATCH($C37, 'Planned and Progress BMPs'!$C:$C, 0)), 1, 0)), "")</f>
        <v/>
      </c>
      <c r="ED37" s="87" t="str">
        <f>IFERROR(IF($F37="Historical", IF(BM37&lt;&gt;INDEX('Historical BMP Records'!BM:BM, MATCH($C37, 'Historical BMP Records'!$C:$C, 0)), 1, 0), IF(BM37&lt;&gt;INDEX('Planned and Progress BMPs'!BM:BM, MATCH($C37, 'Planned and Progress BMPs'!$C:$C, 0)), 1, 0)), "")</f>
        <v/>
      </c>
      <c r="EE37" s="87" t="str">
        <f>IFERROR(IF($F37="Historical", IF(BN37&lt;&gt;INDEX('Historical BMP Records'!BN:BN, MATCH($C37, 'Historical BMP Records'!$C:$C, 0)), 1, 0), IF(BN37&lt;&gt;INDEX('Planned and Progress BMPs'!BN:BN, MATCH($C37, 'Planned and Progress BMPs'!$C:$C, 0)), 1, 0)), "")</f>
        <v/>
      </c>
      <c r="EF37" s="87" t="str">
        <f>IFERROR(IF($F37="Historical", IF(BO37&lt;&gt;INDEX('Historical BMP Records'!BO:BO, MATCH($C37, 'Historical BMP Records'!$C:$C, 0)), 1, 0), IF(BO37&lt;&gt;INDEX('Planned and Progress BMPs'!BO:BO, MATCH($C37, 'Planned and Progress BMPs'!$C:$C, 0)), 1, 0)), "")</f>
        <v/>
      </c>
      <c r="EG37" s="87" t="str">
        <f>IFERROR(IF($F37="Historical", IF(BP37&lt;&gt;INDEX('Historical BMP Records'!BP:BP, MATCH($C37, 'Historical BMP Records'!$C:$C, 0)), 1, 0), IF(BP37&lt;&gt;INDEX('Planned and Progress BMPs'!BP:BP, MATCH($C37, 'Planned and Progress BMPs'!$C:$C, 0)), 1, 0)), "")</f>
        <v/>
      </c>
      <c r="EH37" s="87">
        <f>SUM(DC_SW152[[#This Row],[FY17 Status Change]:[GIS ID Change]])</f>
        <v>0</v>
      </c>
    </row>
    <row r="38" spans="1:138" x14ac:dyDescent="0.25">
      <c r="A38" s="5" t="s">
        <v>388</v>
      </c>
      <c r="B38" s="5" t="s">
        <v>389</v>
      </c>
      <c r="C38" s="15" t="s">
        <v>676</v>
      </c>
      <c r="D38" s="15" t="s">
        <v>455</v>
      </c>
      <c r="E38" s="15" t="s">
        <v>305</v>
      </c>
      <c r="F38" s="33" t="s">
        <v>49</v>
      </c>
      <c r="G38" s="42"/>
      <c r="H38" s="37"/>
      <c r="I38" s="22">
        <f>INDEX(Table3[Site ID], MATCH(DC_SW152[[#This Row],[Facility Name]], Table3[Site Name], 0))</f>
        <v>1</v>
      </c>
      <c r="J38" s="22" t="s">
        <v>372</v>
      </c>
      <c r="K38" s="22" t="str">
        <f>INDEX(Table3[Site Address], MATCH(DC_SW152[[#This Row],[Facility Name]], Table3[Site Name], 0))</f>
        <v>370 Brookley Avenue SW</v>
      </c>
      <c r="L38" s="22" t="str">
        <f>INDEX(Table3[Site X Coordinate], MATCH(DC_SW152[[#This Row],[Facility Name]], Table3[Site Name], 0))</f>
        <v>399319.85</v>
      </c>
      <c r="M38" s="22" t="str">
        <f>INDEX(Table3[Site Y Coordinate], MATCH(DC_SW152[[#This Row],[Facility Name]], Table3[Site Name], 0))</f>
        <v>131674.01</v>
      </c>
      <c r="N38" s="22" t="str">
        <f>INDEX(Table3[Owner/Manager], MATCH(DC_SW152[[#This Row],[Facility Name]], Table3[Site Name], 0))</f>
        <v>Department of Defense</v>
      </c>
      <c r="O38" s="22" t="s">
        <v>218</v>
      </c>
      <c r="P38" s="22" t="s">
        <v>115</v>
      </c>
      <c r="Q38" s="22" t="s">
        <v>219</v>
      </c>
      <c r="R38" s="22" t="s">
        <v>84</v>
      </c>
      <c r="S38" s="22">
        <v>20032</v>
      </c>
      <c r="T38" s="29">
        <v>2024048204</v>
      </c>
      <c r="U38" s="22" t="s">
        <v>220</v>
      </c>
      <c r="V38" s="77">
        <v>21</v>
      </c>
      <c r="W38" s="33">
        <v>41183</v>
      </c>
      <c r="X38" s="22" t="s">
        <v>305</v>
      </c>
      <c r="Y38" s="83" t="s">
        <v>677</v>
      </c>
      <c r="Z38" s="83" t="s">
        <v>761</v>
      </c>
      <c r="AA38" s="83" t="s">
        <v>32</v>
      </c>
      <c r="AB38" s="83" t="s">
        <v>32</v>
      </c>
      <c r="AC38" s="22" t="s">
        <v>94</v>
      </c>
      <c r="AD38" s="22" t="s">
        <v>32</v>
      </c>
      <c r="AE38" s="22">
        <v>399191.42317099898</v>
      </c>
      <c r="AF38" s="22">
        <v>132290.090149</v>
      </c>
      <c r="AG38" s="22">
        <v>38.858423999999999</v>
      </c>
      <c r="AH38" s="22">
        <v>-77.009315999999998</v>
      </c>
      <c r="AI38" s="22" t="s">
        <v>306</v>
      </c>
      <c r="AJ38" s="22" t="s">
        <v>84</v>
      </c>
      <c r="AK38" s="22">
        <v>20032</v>
      </c>
      <c r="AL38" s="17" t="s">
        <v>11</v>
      </c>
      <c r="AM38" s="22" t="s">
        <v>12</v>
      </c>
      <c r="AN38" s="22" t="s">
        <v>8</v>
      </c>
      <c r="AO38" s="64"/>
      <c r="AP38" s="64"/>
      <c r="AQ38" s="64"/>
      <c r="AR38" s="64">
        <f>IF(ISBLANK(DC_SW152[[#This Row],[Urban Acres]]), "", DC_SW152[[#This Row],[Urban Acres]]-DC_SW152[[#This Row],[Impervious Acres]]-DC_SW152[[#This Row],[Natural Acres]])</f>
        <v>2.9699999999999998</v>
      </c>
      <c r="AS38" s="64">
        <v>1.5</v>
      </c>
      <c r="AT38" s="64">
        <v>4.47</v>
      </c>
      <c r="AU38" s="64" t="str">
        <f>IF(ISBLANK(DC_SW152[[#This Row],[Natural Acres]]), "", DC_SW152[[#This Row],[Natural Acres]]*43560)</f>
        <v/>
      </c>
      <c r="AV38" s="64">
        <f>IFERROR(IF(ISBLANK(DC_SW152[[#This Row],[Compacted Acres]]), "", DC_SW152[[#This Row],[Compacted Acres]]*43560),"")</f>
        <v>129373.19999999998</v>
      </c>
      <c r="AW38" s="64">
        <f>IF(ISBLANK(DC_SW152[[#This Row],[Impervious Acres]]), "", DC_SW152[[#This Row],[Impervious Acres]]*43560)</f>
        <v>65340</v>
      </c>
      <c r="AX38" s="64">
        <f>IF(ISBLANK(DC_SW152[[#This Row],[Urban Acres]]), "", DC_SW152[[#This Row],[Urban Acres]]*43560)</f>
        <v>194713.19999999998</v>
      </c>
      <c r="AY38" s="67"/>
      <c r="AZ38" s="33">
        <v>41912</v>
      </c>
      <c r="BA38" s="19">
        <v>2014</v>
      </c>
      <c r="BB38" s="19"/>
      <c r="BC38" s="19"/>
      <c r="BD38" s="19"/>
      <c r="BE38" s="19"/>
      <c r="BF38" s="19"/>
      <c r="BG38" s="19"/>
      <c r="BH38" s="18" t="s">
        <v>9</v>
      </c>
      <c r="BI38" s="18">
        <v>41275</v>
      </c>
      <c r="BJ38" s="18"/>
      <c r="BK38" s="22" t="s">
        <v>8</v>
      </c>
      <c r="BL38" s="18"/>
      <c r="BM38" s="72"/>
      <c r="BN38" s="22"/>
      <c r="BO38" s="17" t="s">
        <v>16</v>
      </c>
      <c r="BP38" s="17"/>
      <c r="BQ38" s="15"/>
      <c r="BR38" s="87" t="str">
        <f>IFERROR(IF($F38="Historical", IF(A38&lt;&gt;INDEX('Historical BMP Records'!A:A, MATCH($C38, 'Historical BMP Records'!$C:$C, 0)), 1, 0), IF(A38&lt;&gt;INDEX('Planned and Progress BMPs'!A:A, MATCH($C38, 'Planned and Progress BMPs'!$C:$C, 0)), 1, 0)), "")</f>
        <v/>
      </c>
      <c r="BS38" s="87" t="str">
        <f>IFERROR(IF($F38="Historical", IF(B38&lt;&gt;INDEX('Historical BMP Records'!B:B, MATCH($C38, 'Historical BMP Records'!$C:$C, 0)), 1, 0), IF(B38&lt;&gt;INDEX('Planned and Progress BMPs'!B:B, MATCH($C38, 'Planned and Progress BMPs'!$C:$C, 0)), 1, 0)), "")</f>
        <v/>
      </c>
      <c r="BT38" s="87" t="str">
        <f>IFERROR(IF($F38="Historical", IF(C38&lt;&gt;INDEX('Historical BMP Records'!C:C, MATCH($C38, 'Historical BMP Records'!$C:$C, 0)), 1, 0), IF(C38&lt;&gt;INDEX('Planned and Progress BMPs'!C:C, MATCH($C38, 'Planned and Progress BMPs'!$C:$C, 0)), 1, 0)), "")</f>
        <v/>
      </c>
      <c r="BU38" s="87" t="str">
        <f>IFERROR(IF($F38="Historical", IF(D38&lt;&gt;INDEX('Historical BMP Records'!D:D, MATCH($C38, 'Historical BMP Records'!$C:$C, 0)), 1, 0), IF(D38&lt;&gt;INDEX('Planned and Progress BMPs'!D:D, MATCH($C38, 'Planned and Progress BMPs'!$C:$C, 0)), 1, 0)), "")</f>
        <v/>
      </c>
      <c r="BV38" s="87" t="str">
        <f>IFERROR(IF($F38="Historical", IF(E38&lt;&gt;INDEX('Historical BMP Records'!E:E, MATCH($C38, 'Historical BMP Records'!$C:$C, 0)), 1, 0), IF(E38&lt;&gt;INDEX('Planned and Progress BMPs'!E:E, MATCH($C38, 'Planned and Progress BMPs'!$C:$C, 0)), 1, 0)), "")</f>
        <v/>
      </c>
      <c r="BW38" s="87" t="str">
        <f>IFERROR(IF($F38="Historical", IF(F38&lt;&gt;INDEX('Historical BMP Records'!F:F, MATCH($C38, 'Historical BMP Records'!$C:$C, 0)), 1, 0), IF(F38&lt;&gt;INDEX('Planned and Progress BMPs'!F:F, MATCH($C38, 'Planned and Progress BMPs'!$C:$C, 0)), 1, 0)), "")</f>
        <v/>
      </c>
      <c r="BX38" s="87" t="str">
        <f>IFERROR(IF($F38="Historical", IF(G38&lt;&gt;INDEX('Historical BMP Records'!G:G, MATCH($C38, 'Historical BMP Records'!$C:$C, 0)), 1, 0), IF(G38&lt;&gt;INDEX('Planned and Progress BMPs'!G:G, MATCH($C38, 'Planned and Progress BMPs'!$C:$C, 0)), 1, 0)), "")</f>
        <v/>
      </c>
      <c r="BY38" s="87" t="str">
        <f>IFERROR(IF($F38="Historical", IF(H38&lt;&gt;INDEX('Historical BMP Records'!H:H, MATCH($C38, 'Historical BMP Records'!$C:$C, 0)), 1, 0), IF(H38&lt;&gt;INDEX('Planned and Progress BMPs'!H:H, MATCH($C38, 'Planned and Progress BMPs'!$C:$C, 0)), 1, 0)), "")</f>
        <v/>
      </c>
      <c r="BZ38" s="87" t="str">
        <f>IFERROR(IF($F38="Historical", IF(I38&lt;&gt;INDEX('Historical BMP Records'!I:I, MATCH($C38, 'Historical BMP Records'!$C:$C, 0)), 1, 0), IF(I38&lt;&gt;INDEX('Planned and Progress BMPs'!I:I, MATCH($C38, 'Planned and Progress BMPs'!$C:$C, 0)), 1, 0)), "")</f>
        <v/>
      </c>
      <c r="CA38" s="87" t="str">
        <f>IFERROR(IF($F38="Historical", IF(J38&lt;&gt;INDEX('Historical BMP Records'!J:J, MATCH($C38, 'Historical BMP Records'!$C:$C, 0)), 1, 0), IF(J38&lt;&gt;INDEX('Planned and Progress BMPs'!J:J, MATCH($C38, 'Planned and Progress BMPs'!$C:$C, 0)), 1, 0)), "")</f>
        <v/>
      </c>
      <c r="CB38" s="87" t="str">
        <f>IFERROR(IF($F38="Historical", IF(K38&lt;&gt;INDEX('Historical BMP Records'!K:K, MATCH($C38, 'Historical BMP Records'!$C:$C, 0)), 1, 0), IF(K38&lt;&gt;INDEX('Planned and Progress BMPs'!K:K, MATCH($C38, 'Planned and Progress BMPs'!$C:$C, 0)), 1, 0)), "")</f>
        <v/>
      </c>
      <c r="CC38" s="87" t="str">
        <f>IFERROR(IF($F38="Historical", IF(L38&lt;&gt;INDEX('Historical BMP Records'!L:L, MATCH($C38, 'Historical BMP Records'!$C:$C, 0)), 1, 0), IF(L38&lt;&gt;INDEX('Planned and Progress BMPs'!L:L, MATCH($C38, 'Planned and Progress BMPs'!$C:$C, 0)), 1, 0)), "")</f>
        <v/>
      </c>
      <c r="CD38" s="87" t="str">
        <f>IFERROR(IF($F38="Historical", IF(M38&lt;&gt;INDEX('Historical BMP Records'!M:M, MATCH($C38, 'Historical BMP Records'!$C:$C, 0)), 1, 0), IF(M38&lt;&gt;INDEX('Planned and Progress BMPs'!M:M, MATCH($C38, 'Planned and Progress BMPs'!$C:$C, 0)), 1, 0)), "")</f>
        <v/>
      </c>
      <c r="CE38" s="87" t="str">
        <f>IFERROR(IF($F38="Historical", IF(N38&lt;&gt;INDEX('Historical BMP Records'!N:N, MATCH($C38, 'Historical BMP Records'!$C:$C, 0)), 1, 0), IF(N38&lt;&gt;INDEX('Planned and Progress BMPs'!N:N, MATCH($C38, 'Planned and Progress BMPs'!$C:$C, 0)), 1, 0)), "")</f>
        <v/>
      </c>
      <c r="CF38" s="87" t="str">
        <f>IFERROR(IF($F38="Historical", IF(O38&lt;&gt;INDEX('Historical BMP Records'!O:O, MATCH($C38, 'Historical BMP Records'!$C:$C, 0)), 1, 0), IF(O38&lt;&gt;INDEX('Planned and Progress BMPs'!O:O, MATCH($C38, 'Planned and Progress BMPs'!$C:$C, 0)), 1, 0)), "")</f>
        <v/>
      </c>
      <c r="CG38" s="87" t="str">
        <f>IFERROR(IF($F38="Historical", IF(P38&lt;&gt;INDEX('Historical BMP Records'!P:P, MATCH($C38, 'Historical BMP Records'!$C:$C, 0)), 1, 0), IF(P38&lt;&gt;INDEX('Planned and Progress BMPs'!P:P, MATCH($C38, 'Planned and Progress BMPs'!$C:$C, 0)), 1, 0)), "")</f>
        <v/>
      </c>
      <c r="CH38" s="87" t="str">
        <f>IFERROR(IF($F38="Historical", IF(Q38&lt;&gt;INDEX('Historical BMP Records'!Q:Q, MATCH($C38, 'Historical BMP Records'!$C:$C, 0)), 1, 0), IF(Q38&lt;&gt;INDEX('Planned and Progress BMPs'!Q:Q, MATCH($C38, 'Planned and Progress BMPs'!$C:$C, 0)), 1, 0)), "")</f>
        <v/>
      </c>
      <c r="CI38" s="87" t="str">
        <f>IFERROR(IF($F38="Historical", IF(R38&lt;&gt;INDEX('Historical BMP Records'!R:R, MATCH($C38, 'Historical BMP Records'!$C:$C, 0)), 1, 0), IF(R38&lt;&gt;INDEX('Planned and Progress BMPs'!R:R, MATCH($C38, 'Planned and Progress BMPs'!$C:$C, 0)), 1, 0)), "")</f>
        <v/>
      </c>
      <c r="CJ38" s="87" t="str">
        <f>IFERROR(IF($F38="Historical", IF(S38&lt;&gt;INDEX('Historical BMP Records'!S:S, MATCH($C38, 'Historical BMP Records'!$C:$C, 0)), 1, 0), IF(S38&lt;&gt;INDEX('Planned and Progress BMPs'!S:S, MATCH($C38, 'Planned and Progress BMPs'!$C:$C, 0)), 1, 0)), "")</f>
        <v/>
      </c>
      <c r="CK38" s="87" t="str">
        <f>IFERROR(IF($F38="Historical", IF(T38&lt;&gt;INDEX('Historical BMP Records'!T:T, MATCH($C38, 'Historical BMP Records'!$C:$C, 0)), 1, 0), IF(T38&lt;&gt;INDEX('Planned and Progress BMPs'!T:T, MATCH($C38, 'Planned and Progress BMPs'!$C:$C, 0)), 1, 0)), "")</f>
        <v/>
      </c>
      <c r="CL38" s="87" t="str">
        <f>IFERROR(IF($F38="Historical", IF(U38&lt;&gt;INDEX('Historical BMP Records'!U:U, MATCH($C38, 'Historical BMP Records'!$C:$C, 0)), 1, 0), IF(U38&lt;&gt;INDEX('Planned and Progress BMPs'!U:U, MATCH($C38, 'Planned and Progress BMPs'!$C:$C, 0)), 1, 0)), "")</f>
        <v/>
      </c>
      <c r="CM38" s="87" t="str">
        <f>IFERROR(IF($F38="Historical", IF(V38&lt;&gt;INDEX('Historical BMP Records'!V:V, MATCH($C38, 'Historical BMP Records'!$C:$C, 0)), 1, 0), IF(V38&lt;&gt;INDEX('Planned and Progress BMPs'!V:V, MATCH($C38, 'Planned and Progress BMPs'!$C:$C, 0)), 1, 0)), "")</f>
        <v/>
      </c>
      <c r="CN38" s="87" t="str">
        <f>IFERROR(IF($F38="Historical", IF(W38&lt;&gt;INDEX('Historical BMP Records'!W:W, MATCH($C38, 'Historical BMP Records'!$C:$C, 0)), 1, 0), IF(W38&lt;&gt;INDEX('Planned and Progress BMPs'!W:W, MATCH($C38, 'Planned and Progress BMPs'!$C:$C, 0)), 1, 0)), "")</f>
        <v/>
      </c>
      <c r="CO38" s="87" t="str">
        <f>IFERROR(IF($F38="Historical", IF(X38&lt;&gt;INDEX('Historical BMP Records'!X:X, MATCH($C38, 'Historical BMP Records'!$C:$C, 0)), 1, 0), IF(X38&lt;&gt;INDEX('Planned and Progress BMPs'!X:X, MATCH($C38, 'Planned and Progress BMPs'!$C:$C, 0)), 1, 0)), "")</f>
        <v/>
      </c>
      <c r="CP38" s="87" t="str">
        <f>IFERROR(IF($F38="Historical", IF(Y38&lt;&gt;INDEX('Historical BMP Records'!Y:Y, MATCH($C38, 'Historical BMP Records'!$C:$C, 0)), 1, 0), IF(Y38&lt;&gt;INDEX('Planned and Progress BMPs'!Y:Y, MATCH($C38, 'Planned and Progress BMPs'!$C:$C, 0)), 1, 0)), "")</f>
        <v/>
      </c>
      <c r="CQ38" s="87" t="str">
        <f>IFERROR(IF($F38="Historical", IF(Z38&lt;&gt;INDEX('Historical BMP Records'!Z:Z, MATCH($C38, 'Historical BMP Records'!$C:$C, 0)), 1, 0), IF(Z38&lt;&gt;INDEX('Planned and Progress BMPs'!Z:Z, MATCH($C38, 'Planned and Progress BMPs'!$C:$C, 0)), 1, 0)), "")</f>
        <v/>
      </c>
      <c r="CR38" s="87" t="str">
        <f>IFERROR(IF($F38="Historical", IF(AA38&lt;&gt;INDEX('Historical BMP Records'!AA:AA, MATCH($C38, 'Historical BMP Records'!$C:$C, 0)), 1, 0), IF(AA38&lt;&gt;INDEX('Planned and Progress BMPs'!AA:AA, MATCH($C38, 'Planned and Progress BMPs'!$C:$C, 0)), 1, 0)), "")</f>
        <v/>
      </c>
      <c r="CS38" s="87" t="str">
        <f>IFERROR(IF($F38="Historical", IF(AB38&lt;&gt;INDEX('Historical BMP Records'!AB:AB, MATCH($C38, 'Historical BMP Records'!$C:$C, 0)), 1, 0), IF(AB38&lt;&gt;INDEX('Planned and Progress BMPs'!AB:AB, MATCH($C38, 'Planned and Progress BMPs'!$C:$C, 0)), 1, 0)), "")</f>
        <v/>
      </c>
      <c r="CT38" s="87" t="str">
        <f>IFERROR(IF($F38="Historical", IF(AC38&lt;&gt;INDEX('Historical BMP Records'!AC:AC, MATCH($C38, 'Historical BMP Records'!$C:$C, 0)), 1, 0), IF(AC38&lt;&gt;INDEX('Planned and Progress BMPs'!AC:AC, MATCH($C38, 'Planned and Progress BMPs'!$C:$C, 0)), 1, 0)), "")</f>
        <v/>
      </c>
      <c r="CU38" s="87" t="str">
        <f>IFERROR(IF($F38="Historical", IF(AD38&lt;&gt;INDEX('Historical BMP Records'!AD:AD, MATCH($C38, 'Historical BMP Records'!$C:$C, 0)), 1, 0), IF(AD38&lt;&gt;INDEX('Planned and Progress BMPs'!AD:AD, MATCH($C38, 'Planned and Progress BMPs'!$C:$C, 0)), 1, 0)), "")</f>
        <v/>
      </c>
      <c r="CV38" s="87" t="str">
        <f>IFERROR(IF($F38="Historical", IF(AE38&lt;&gt;INDEX('Historical BMP Records'!AE:AE, MATCH($C38, 'Historical BMP Records'!$C:$C, 0)), 1, 0), IF(AE38&lt;&gt;INDEX('Planned and Progress BMPs'!AE:AE, MATCH($C38, 'Planned and Progress BMPs'!$C:$C, 0)), 1, 0)), "")</f>
        <v/>
      </c>
      <c r="CW38" s="87" t="str">
        <f>IFERROR(IF($F38="Historical", IF(AF38&lt;&gt;INDEX('Historical BMP Records'!AF:AF, MATCH($C38, 'Historical BMP Records'!$C:$C, 0)), 1, 0), IF(AF38&lt;&gt;INDEX('Planned and Progress BMPs'!AF:AF, MATCH($C38, 'Planned and Progress BMPs'!$C:$C, 0)), 1, 0)), "")</f>
        <v/>
      </c>
      <c r="CX38" s="87" t="str">
        <f>IFERROR(IF($F38="Historical", IF(AG38&lt;&gt;INDEX('Historical BMP Records'!AG:AG, MATCH($C38, 'Historical BMP Records'!$C:$C, 0)), 1, 0), IF(AG38&lt;&gt;INDEX('Planned and Progress BMPs'!AG:AG, MATCH($C38, 'Planned and Progress BMPs'!$C:$C, 0)), 1, 0)), "")</f>
        <v/>
      </c>
      <c r="CY38" s="87" t="str">
        <f>IFERROR(IF($F38="Historical", IF(AH38&lt;&gt;INDEX('Historical BMP Records'!AH:AH, MATCH($C38, 'Historical BMP Records'!$C:$C, 0)), 1, 0), IF(AH38&lt;&gt;INDEX('Planned and Progress BMPs'!AH:AH, MATCH($C38, 'Planned and Progress BMPs'!$C:$C, 0)), 1, 0)), "")</f>
        <v/>
      </c>
      <c r="CZ38" s="87" t="str">
        <f>IFERROR(IF($F38="Historical", IF(AI38&lt;&gt;INDEX('Historical BMP Records'!AI:AI, MATCH($C38, 'Historical BMP Records'!$C:$C, 0)), 1, 0), IF(AI38&lt;&gt;INDEX('Planned and Progress BMPs'!AI:AI, MATCH($C38, 'Planned and Progress BMPs'!$C:$C, 0)), 1, 0)), "")</f>
        <v/>
      </c>
      <c r="DA38" s="87" t="str">
        <f>IFERROR(IF($F38="Historical", IF(AJ38&lt;&gt;INDEX('Historical BMP Records'!AJ:AJ, MATCH($C38, 'Historical BMP Records'!$C:$C, 0)), 1, 0), IF(AJ38&lt;&gt;INDEX('Planned and Progress BMPs'!AJ:AJ, MATCH($C38, 'Planned and Progress BMPs'!$C:$C, 0)), 1, 0)), "")</f>
        <v/>
      </c>
      <c r="DB38" s="87" t="str">
        <f>IFERROR(IF($F38="Historical", IF(AK38&lt;&gt;INDEX('Historical BMP Records'!AK:AK, MATCH($C38, 'Historical BMP Records'!$C:$C, 0)), 1, 0), IF(AK38&lt;&gt;INDEX('Planned and Progress BMPs'!AK:AK, MATCH($C38, 'Planned and Progress BMPs'!$C:$C, 0)), 1, 0)), "")</f>
        <v/>
      </c>
      <c r="DC38" s="87" t="str">
        <f>IFERROR(IF($F38="Historical", IF(AL38&lt;&gt;INDEX('Historical BMP Records'!AL:AL, MATCH($C38, 'Historical BMP Records'!$C:$C, 0)), 1, 0), IF(AL38&lt;&gt;INDEX('Planned and Progress BMPs'!AL:AL, MATCH($C38, 'Planned and Progress BMPs'!$C:$C, 0)), 1, 0)), "")</f>
        <v/>
      </c>
      <c r="DD38" s="87" t="str">
        <f>IFERROR(IF($F38="Historical", IF(AM38&lt;&gt;INDEX('Historical BMP Records'!AM:AM, MATCH($C38, 'Historical BMP Records'!$C:$C, 0)), 1, 0), IF(AM38&lt;&gt;INDEX('Planned and Progress BMPs'!AM:AM, MATCH($C38, 'Planned and Progress BMPs'!$C:$C, 0)), 1, 0)), "")</f>
        <v/>
      </c>
      <c r="DE38" s="87" t="str">
        <f>IFERROR(IF($F38="Historical", IF(AN38&lt;&gt;INDEX('Historical BMP Records'!AN:AN, MATCH($C38, 'Historical BMP Records'!$C:$C, 0)), 1, 0), IF(AN38&lt;&gt;INDEX('Planned and Progress BMPs'!AN:AN, MATCH($C38, 'Planned and Progress BMPs'!$C:$C, 0)), 1, 0)), "")</f>
        <v/>
      </c>
      <c r="DF38" s="87" t="str">
        <f>IFERROR(IF($F38="Historical", IF(AO38&lt;&gt;INDEX('Historical BMP Records'!AO:AO, MATCH($C38, 'Historical BMP Records'!$C:$C, 0)), 1, 0), IF(AO38&lt;&gt;INDEX('Planned and Progress BMPs'!AO:AO, MATCH($C38, 'Planned and Progress BMPs'!$C:$C, 0)), 1, 0)), "")</f>
        <v/>
      </c>
      <c r="DG38" s="87" t="str">
        <f>IFERROR(IF($F38="Historical", IF(AP38&lt;&gt;INDEX('Historical BMP Records'!AP:AP, MATCH($C38, 'Historical BMP Records'!$C:$C, 0)), 1, 0), IF(AP38&lt;&gt;INDEX('Planned and Progress BMPs'!AP:AP, MATCH($C38, 'Planned and Progress BMPs'!$C:$C, 0)), 1, 0)), "")</f>
        <v/>
      </c>
      <c r="DH38" s="87" t="str">
        <f>IFERROR(IF($F38="Historical", IF(AQ38&lt;&gt;INDEX('Historical BMP Records'!AQ:AQ, MATCH($C38, 'Historical BMP Records'!$C:$C, 0)), 1, 0), IF(AQ38&lt;&gt;INDEX('Planned and Progress BMPs'!AQ:AQ, MATCH($C38, 'Planned and Progress BMPs'!$C:$C, 0)), 1, 0)), "")</f>
        <v/>
      </c>
      <c r="DI38" s="87" t="str">
        <f>IFERROR(IF($F38="Historical", IF(AR38&lt;&gt;INDEX('Historical BMP Records'!AR:AR, MATCH($C38, 'Historical BMP Records'!$C:$C, 0)), 1, 0), IF(AR38&lt;&gt;INDEX('Planned and Progress BMPs'!AR:AR, MATCH($C38, 'Planned and Progress BMPs'!$C:$C, 0)), 1, 0)), "")</f>
        <v/>
      </c>
      <c r="DJ38" s="87" t="str">
        <f>IFERROR(IF($F38="Historical", IF(AS38&lt;&gt;INDEX('Historical BMP Records'!AS:AS, MATCH($C38, 'Historical BMP Records'!$C:$C, 0)), 1, 0), IF(AS38&lt;&gt;INDEX('Planned and Progress BMPs'!AS:AS, MATCH($C38, 'Planned and Progress BMPs'!$C:$C, 0)), 1, 0)), "")</f>
        <v/>
      </c>
      <c r="DK38" s="87" t="str">
        <f>IFERROR(IF($F38="Historical", IF(AT38&lt;&gt;INDEX('Historical BMP Records'!AT:AT, MATCH($C38, 'Historical BMP Records'!$C:$C, 0)), 1, 0), IF(AT38&lt;&gt;INDEX('Planned and Progress BMPs'!AT:AT, MATCH($C38, 'Planned and Progress BMPs'!$C:$C, 0)), 1, 0)), "")</f>
        <v/>
      </c>
      <c r="DL38" s="87" t="str">
        <f>IFERROR(IF($F38="Historical", IF(AU38&lt;&gt;INDEX('Historical BMP Records'!AU:AU, MATCH($C38, 'Historical BMP Records'!$C:$C, 0)), 1, 0), IF(AU38&lt;&gt;INDEX('Planned and Progress BMPs'!AU:AU, MATCH($C38, 'Planned and Progress BMPs'!$C:$C, 0)), 1, 0)), "")</f>
        <v/>
      </c>
      <c r="DM38" s="87" t="str">
        <f>IFERROR(IF($F38="Historical", IF(AV38&lt;&gt;INDEX('Historical BMP Records'!AV:AV, MATCH($C38, 'Historical BMP Records'!$C:$C, 0)), 1, 0), IF(AV38&lt;&gt;INDEX('Planned and Progress BMPs'!AV:AV, MATCH($C38, 'Planned and Progress BMPs'!$C:$C, 0)), 1, 0)), "")</f>
        <v/>
      </c>
      <c r="DN38" s="87" t="str">
        <f>IFERROR(IF($F38="Historical", IF(AW38&lt;&gt;INDEX('Historical BMP Records'!AW:AW, MATCH($C38, 'Historical BMP Records'!$C:$C, 0)), 1, 0), IF(AW38&lt;&gt;INDEX('Planned and Progress BMPs'!AW:AW, MATCH($C38, 'Planned and Progress BMPs'!$C:$C, 0)), 1, 0)), "")</f>
        <v/>
      </c>
      <c r="DO38" s="87" t="str">
        <f>IFERROR(IF($F38="Historical", IF(AX38&lt;&gt;INDEX('Historical BMP Records'!AX:AX, MATCH($C38, 'Historical BMP Records'!$C:$C, 0)), 1, 0), IF(AX38&lt;&gt;INDEX('Planned and Progress BMPs'!AX:AX, MATCH($C38, 'Planned and Progress BMPs'!$C:$C, 0)), 1, 0)), "")</f>
        <v/>
      </c>
      <c r="DP38" s="87" t="str">
        <f>IFERROR(IF($F38="Historical", IF(AY38&lt;&gt;INDEX('Historical BMP Records'!AY:AY, MATCH($C38, 'Historical BMP Records'!$C:$C, 0)), 1, 0), IF(AY38&lt;&gt;INDEX('Planned and Progress BMPs'!AY:AY, MATCH($C38, 'Planned and Progress BMPs'!$C:$C, 0)), 1, 0)), "")</f>
        <v/>
      </c>
      <c r="DQ38" s="87" t="str">
        <f>IFERROR(IF($F38="Historical", IF(AZ38&lt;&gt;INDEX('Historical BMP Records'!AZ:AZ, MATCH($C38, 'Historical BMP Records'!$C:$C, 0)), 1, 0), IF(AZ38&lt;&gt;INDEX('Planned and Progress BMPs'!AZ:AZ, MATCH($C38, 'Planned and Progress BMPs'!$C:$C, 0)), 1, 0)), "")</f>
        <v/>
      </c>
      <c r="DR38" s="87" t="str">
        <f>IFERROR(IF($F38="Historical", IF(BA38&lt;&gt;INDEX('Historical BMP Records'!BA:BA, MATCH($C38, 'Historical BMP Records'!$C:$C, 0)), 1, 0), IF(BA38&lt;&gt;INDEX('Planned and Progress BMPs'!BA:BA, MATCH($C38, 'Planned and Progress BMPs'!$C:$C, 0)), 1, 0)), "")</f>
        <v/>
      </c>
      <c r="DS38" s="87" t="str">
        <f>IFERROR(IF($F38="Historical", IF(BB38&lt;&gt;INDEX('Historical BMP Records'!BB:BB, MATCH($C38, 'Historical BMP Records'!$C:$C, 0)), 1, 0), IF(BB38&lt;&gt;INDEX('Planned and Progress BMPs'!BB:BB, MATCH($C38, 'Planned and Progress BMPs'!$C:$C, 0)), 1, 0)), "")</f>
        <v/>
      </c>
      <c r="DT38" s="87" t="str">
        <f>IFERROR(IF($F38="Historical", IF(BC38&lt;&gt;INDEX('Historical BMP Records'!BC:BC, MATCH($C38, 'Historical BMP Records'!$C:$C, 0)), 1, 0), IF(BC38&lt;&gt;INDEX('Planned and Progress BMPs'!BC:BC, MATCH($C38, 'Planned and Progress BMPs'!$C:$C, 0)), 1, 0)), "")</f>
        <v/>
      </c>
      <c r="DU38" s="87" t="str">
        <f>IFERROR(IF($F38="Historical", IF(BD38&lt;&gt;INDEX('Historical BMP Records'!BD:BD, MATCH($C38, 'Historical BMP Records'!$C:$C, 0)), 1, 0), IF(BD38&lt;&gt;INDEX('Planned and Progress BMPs'!BD:BD, MATCH($C38, 'Planned and Progress BMPs'!$C:$C, 0)), 1, 0)), "")</f>
        <v/>
      </c>
      <c r="DV38" s="87" t="str">
        <f>IFERROR(IF($F38="Historical", IF(BE38&lt;&gt;INDEX('Historical BMP Records'!BE:BE, MATCH($C38, 'Historical BMP Records'!$C:$C, 0)), 1, 0), IF(BE38&lt;&gt;INDEX('Planned and Progress BMPs'!BE:BE, MATCH($C38, 'Planned and Progress BMPs'!$C:$C, 0)), 1, 0)), "")</f>
        <v/>
      </c>
      <c r="DW38" s="87" t="str">
        <f>IFERROR(IF($F38="Historical", IF(BF38&lt;&gt;INDEX('Historical BMP Records'!BF:BF, MATCH($C38, 'Historical BMP Records'!$C:$C, 0)), 1, 0), IF(BF38&lt;&gt;INDEX('Planned and Progress BMPs'!BF:BF, MATCH($C38, 'Planned and Progress BMPs'!$C:$C, 0)), 1, 0)), "")</f>
        <v/>
      </c>
      <c r="DX38" s="87" t="str">
        <f>IFERROR(IF($F38="Historical", IF(BG38&lt;&gt;INDEX('Historical BMP Records'!BG:BG, MATCH($C38, 'Historical BMP Records'!$C:$C, 0)), 1, 0), IF(BG38&lt;&gt;INDEX('Planned and Progress BMPs'!BG:BG, MATCH($C38, 'Planned and Progress BMPs'!$C:$C, 0)), 1, 0)), "")</f>
        <v/>
      </c>
      <c r="DY38" s="87" t="str">
        <f>IFERROR(IF($F38="Historical", IF(BH38&lt;&gt;INDEX('Historical BMP Records'!BH:BH, MATCH($C38, 'Historical BMP Records'!$C:$C, 0)), 1, 0), IF(BH38&lt;&gt;INDEX('Planned and Progress BMPs'!BH:BH, MATCH($C38, 'Planned and Progress BMPs'!$C:$C, 0)), 1, 0)), "")</f>
        <v/>
      </c>
      <c r="DZ38" s="87" t="str">
        <f>IFERROR(IF($F38="Historical", IF(BI38&lt;&gt;INDEX('Historical BMP Records'!BI:BI, MATCH($C38, 'Historical BMP Records'!$C:$C, 0)), 1, 0), IF(BI38&lt;&gt;INDEX('Planned and Progress BMPs'!BI:BI, MATCH($C38, 'Planned and Progress BMPs'!$C:$C, 0)), 1, 0)), "")</f>
        <v/>
      </c>
      <c r="EA38" s="87" t="str">
        <f>IFERROR(IF($F38="Historical", IF(BJ38&lt;&gt;INDEX('Historical BMP Records'!BJ:BJ, MATCH($C38, 'Historical BMP Records'!$C:$C, 0)), 1, 0), IF(BJ38&lt;&gt;INDEX('Planned and Progress BMPs'!BJ:BJ, MATCH($C38, 'Planned and Progress BMPs'!$C:$C, 0)), 1, 0)), "")</f>
        <v/>
      </c>
      <c r="EB38" s="87" t="str">
        <f>IFERROR(IF($F38="Historical", IF(BK38&lt;&gt;INDEX('Historical BMP Records'!BK:BK, MATCH($C38, 'Historical BMP Records'!$C:$C, 0)), 1, 0), IF(BK38&lt;&gt;INDEX('Planned and Progress BMPs'!BK:BK, MATCH($C38, 'Planned and Progress BMPs'!$C:$C, 0)), 1, 0)), "")</f>
        <v/>
      </c>
      <c r="EC38" s="87" t="str">
        <f>IFERROR(IF($F38="Historical", IF(BL38&lt;&gt;INDEX('Historical BMP Records'!BL:BL, MATCH($C38, 'Historical BMP Records'!$C:$C, 0)), 1, 0), IF(BL38&lt;&gt;INDEX('Planned and Progress BMPs'!BL:BL, MATCH($C38, 'Planned and Progress BMPs'!$C:$C, 0)), 1, 0)), "")</f>
        <v/>
      </c>
      <c r="ED38" s="87" t="str">
        <f>IFERROR(IF($F38="Historical", IF(BM38&lt;&gt;INDEX('Historical BMP Records'!BM:BM, MATCH($C38, 'Historical BMP Records'!$C:$C, 0)), 1, 0), IF(BM38&lt;&gt;INDEX('Planned and Progress BMPs'!BM:BM, MATCH($C38, 'Planned and Progress BMPs'!$C:$C, 0)), 1, 0)), "")</f>
        <v/>
      </c>
      <c r="EE38" s="87" t="str">
        <f>IFERROR(IF($F38="Historical", IF(BN38&lt;&gt;INDEX('Historical BMP Records'!BN:BN, MATCH($C38, 'Historical BMP Records'!$C:$C, 0)), 1, 0), IF(BN38&lt;&gt;INDEX('Planned and Progress BMPs'!BN:BN, MATCH($C38, 'Planned and Progress BMPs'!$C:$C, 0)), 1, 0)), "")</f>
        <v/>
      </c>
      <c r="EF38" s="87" t="str">
        <f>IFERROR(IF($F38="Historical", IF(BO38&lt;&gt;INDEX('Historical BMP Records'!BO:BO, MATCH($C38, 'Historical BMP Records'!$C:$C, 0)), 1, 0), IF(BO38&lt;&gt;INDEX('Planned and Progress BMPs'!BO:BO, MATCH($C38, 'Planned and Progress BMPs'!$C:$C, 0)), 1, 0)), "")</f>
        <v/>
      </c>
      <c r="EG38" s="87" t="str">
        <f>IFERROR(IF($F38="Historical", IF(BP38&lt;&gt;INDEX('Historical BMP Records'!BP:BP, MATCH($C38, 'Historical BMP Records'!$C:$C, 0)), 1, 0), IF(BP38&lt;&gt;INDEX('Planned and Progress BMPs'!BP:BP, MATCH($C38, 'Planned and Progress BMPs'!$C:$C, 0)), 1, 0)), "")</f>
        <v/>
      </c>
      <c r="EH38" s="87">
        <f>SUM(DC_SW152[[#This Row],[FY17 Status Change]:[GIS ID Change]])</f>
        <v>0</v>
      </c>
    </row>
    <row r="39" spans="1:138" x14ac:dyDescent="0.25">
      <c r="A39" s="5" t="s">
        <v>388</v>
      </c>
      <c r="B39" s="5" t="s">
        <v>389</v>
      </c>
      <c r="C39" s="15" t="s">
        <v>678</v>
      </c>
      <c r="D39" s="15" t="s">
        <v>456</v>
      </c>
      <c r="E39" s="15" t="s">
        <v>307</v>
      </c>
      <c r="F39" s="33" t="s">
        <v>49</v>
      </c>
      <c r="G39" s="42"/>
      <c r="H39" s="37"/>
      <c r="I39" s="22">
        <f>INDEX(Table3[Site ID], MATCH(DC_SW152[[#This Row],[Facility Name]], Table3[Site Name], 0))</f>
        <v>1</v>
      </c>
      <c r="J39" s="22" t="s">
        <v>372</v>
      </c>
      <c r="K39" s="22" t="str">
        <f>INDEX(Table3[Site Address], MATCH(DC_SW152[[#This Row],[Facility Name]], Table3[Site Name], 0))</f>
        <v>370 Brookley Avenue SW</v>
      </c>
      <c r="L39" s="22" t="str">
        <f>INDEX(Table3[Site X Coordinate], MATCH(DC_SW152[[#This Row],[Facility Name]], Table3[Site Name], 0))</f>
        <v>399319.85</v>
      </c>
      <c r="M39" s="22" t="str">
        <f>INDEX(Table3[Site Y Coordinate], MATCH(DC_SW152[[#This Row],[Facility Name]], Table3[Site Name], 0))</f>
        <v>131674.01</v>
      </c>
      <c r="N39" s="22" t="str">
        <f>INDEX(Table3[Owner/Manager], MATCH(DC_SW152[[#This Row],[Facility Name]], Table3[Site Name], 0))</f>
        <v>Department of Defense</v>
      </c>
      <c r="O39" s="22" t="s">
        <v>218</v>
      </c>
      <c r="P39" s="22" t="s">
        <v>115</v>
      </c>
      <c r="Q39" s="22" t="s">
        <v>219</v>
      </c>
      <c r="R39" s="22" t="s">
        <v>84</v>
      </c>
      <c r="S39" s="22">
        <v>20032</v>
      </c>
      <c r="T39" s="29">
        <v>2024048204</v>
      </c>
      <c r="U39" s="22" t="s">
        <v>220</v>
      </c>
      <c r="V39" s="77">
        <v>22</v>
      </c>
      <c r="W39" s="33">
        <v>41183</v>
      </c>
      <c r="X39" s="22" t="s">
        <v>307</v>
      </c>
      <c r="Y39" s="83" t="s">
        <v>679</v>
      </c>
      <c r="Z39" s="83" t="s">
        <v>761</v>
      </c>
      <c r="AA39" s="83" t="s">
        <v>32</v>
      </c>
      <c r="AB39" s="83" t="s">
        <v>32</v>
      </c>
      <c r="AC39" s="22" t="s">
        <v>94</v>
      </c>
      <c r="AD39" s="22" t="s">
        <v>32</v>
      </c>
      <c r="AE39" s="22">
        <v>399291.07196600002</v>
      </c>
      <c r="AF39" s="22">
        <v>132388.43301000001</v>
      </c>
      <c r="AG39" s="22">
        <v>38.859310000000001</v>
      </c>
      <c r="AH39" s="22">
        <v>-77.008167999999998</v>
      </c>
      <c r="AI39" s="22" t="s">
        <v>308</v>
      </c>
      <c r="AJ39" s="22" t="s">
        <v>84</v>
      </c>
      <c r="AK39" s="22">
        <v>20032</v>
      </c>
      <c r="AL39" s="17" t="s">
        <v>11</v>
      </c>
      <c r="AM39" s="22" t="s">
        <v>12</v>
      </c>
      <c r="AN39" s="22" t="s">
        <v>8</v>
      </c>
      <c r="AO39" s="64"/>
      <c r="AP39" s="64"/>
      <c r="AQ39" s="64"/>
      <c r="AR39" s="64">
        <f>IF(ISBLANK(DC_SW152[[#This Row],[Urban Acres]]), "", DC_SW152[[#This Row],[Urban Acres]]-DC_SW152[[#This Row],[Impervious Acres]]-DC_SW152[[#This Row],[Natural Acres]])</f>
        <v>1.7000000000000002</v>
      </c>
      <c r="AS39" s="64">
        <v>1</v>
      </c>
      <c r="AT39" s="64">
        <v>2.7</v>
      </c>
      <c r="AU39" s="64" t="str">
        <f>IF(ISBLANK(DC_SW152[[#This Row],[Natural Acres]]), "", DC_SW152[[#This Row],[Natural Acres]]*43560)</f>
        <v/>
      </c>
      <c r="AV39" s="64">
        <f>IFERROR(IF(ISBLANK(DC_SW152[[#This Row],[Compacted Acres]]), "", DC_SW152[[#This Row],[Compacted Acres]]*43560),"")</f>
        <v>74052.000000000015</v>
      </c>
      <c r="AW39" s="64">
        <f>IF(ISBLANK(DC_SW152[[#This Row],[Impervious Acres]]), "", DC_SW152[[#This Row],[Impervious Acres]]*43560)</f>
        <v>43560</v>
      </c>
      <c r="AX39" s="64">
        <f>IF(ISBLANK(DC_SW152[[#This Row],[Urban Acres]]), "", DC_SW152[[#This Row],[Urban Acres]]*43560)</f>
        <v>117612.00000000001</v>
      </c>
      <c r="AY39" s="67"/>
      <c r="AZ39" s="33">
        <v>41912</v>
      </c>
      <c r="BA39" s="19">
        <v>2014</v>
      </c>
      <c r="BB39" s="19"/>
      <c r="BC39" s="19"/>
      <c r="BD39" s="19"/>
      <c r="BE39" s="19"/>
      <c r="BF39" s="19"/>
      <c r="BG39" s="19"/>
      <c r="BH39" s="18" t="s">
        <v>9</v>
      </c>
      <c r="BI39" s="18">
        <v>41275</v>
      </c>
      <c r="BJ39" s="18"/>
      <c r="BK39" s="22" t="s">
        <v>8</v>
      </c>
      <c r="BL39" s="18"/>
      <c r="BM39" s="72"/>
      <c r="BN39" s="22"/>
      <c r="BO39" s="17" t="s">
        <v>16</v>
      </c>
      <c r="BP39" s="17"/>
      <c r="BQ39" s="15"/>
      <c r="BR39" s="87" t="str">
        <f>IFERROR(IF($F39="Historical", IF(A39&lt;&gt;INDEX('Historical BMP Records'!A:A, MATCH($C39, 'Historical BMP Records'!$C:$C, 0)), 1, 0), IF(A39&lt;&gt;INDEX('Planned and Progress BMPs'!A:A, MATCH($C39, 'Planned and Progress BMPs'!$C:$C, 0)), 1, 0)), "")</f>
        <v/>
      </c>
      <c r="BS39" s="87" t="str">
        <f>IFERROR(IF($F39="Historical", IF(B39&lt;&gt;INDEX('Historical BMP Records'!B:B, MATCH($C39, 'Historical BMP Records'!$C:$C, 0)), 1, 0), IF(B39&lt;&gt;INDEX('Planned and Progress BMPs'!B:B, MATCH($C39, 'Planned and Progress BMPs'!$C:$C, 0)), 1, 0)), "")</f>
        <v/>
      </c>
      <c r="BT39" s="87" t="str">
        <f>IFERROR(IF($F39="Historical", IF(C39&lt;&gt;INDEX('Historical BMP Records'!C:C, MATCH($C39, 'Historical BMP Records'!$C:$C, 0)), 1, 0), IF(C39&lt;&gt;INDEX('Planned and Progress BMPs'!C:C, MATCH($C39, 'Planned and Progress BMPs'!$C:$C, 0)), 1, 0)), "")</f>
        <v/>
      </c>
      <c r="BU39" s="87" t="str">
        <f>IFERROR(IF($F39="Historical", IF(D39&lt;&gt;INDEX('Historical BMP Records'!D:D, MATCH($C39, 'Historical BMP Records'!$C:$C, 0)), 1, 0), IF(D39&lt;&gt;INDEX('Planned and Progress BMPs'!D:D, MATCH($C39, 'Planned and Progress BMPs'!$C:$C, 0)), 1, 0)), "")</f>
        <v/>
      </c>
      <c r="BV39" s="87" t="str">
        <f>IFERROR(IF($F39="Historical", IF(E39&lt;&gt;INDEX('Historical BMP Records'!E:E, MATCH($C39, 'Historical BMP Records'!$C:$C, 0)), 1, 0), IF(E39&lt;&gt;INDEX('Planned and Progress BMPs'!E:E, MATCH($C39, 'Planned and Progress BMPs'!$C:$C, 0)), 1, 0)), "")</f>
        <v/>
      </c>
      <c r="BW39" s="87" t="str">
        <f>IFERROR(IF($F39="Historical", IF(F39&lt;&gt;INDEX('Historical BMP Records'!F:F, MATCH($C39, 'Historical BMP Records'!$C:$C, 0)), 1, 0), IF(F39&lt;&gt;INDEX('Planned and Progress BMPs'!F:F, MATCH($C39, 'Planned and Progress BMPs'!$C:$C, 0)), 1, 0)), "")</f>
        <v/>
      </c>
      <c r="BX39" s="87" t="str">
        <f>IFERROR(IF($F39="Historical", IF(G39&lt;&gt;INDEX('Historical BMP Records'!G:G, MATCH($C39, 'Historical BMP Records'!$C:$C, 0)), 1, 0), IF(G39&lt;&gt;INDEX('Planned and Progress BMPs'!G:G, MATCH($C39, 'Planned and Progress BMPs'!$C:$C, 0)), 1, 0)), "")</f>
        <v/>
      </c>
      <c r="BY39" s="87" t="str">
        <f>IFERROR(IF($F39="Historical", IF(H39&lt;&gt;INDEX('Historical BMP Records'!H:H, MATCH($C39, 'Historical BMP Records'!$C:$C, 0)), 1, 0), IF(H39&lt;&gt;INDEX('Planned and Progress BMPs'!H:H, MATCH($C39, 'Planned and Progress BMPs'!$C:$C, 0)), 1, 0)), "")</f>
        <v/>
      </c>
      <c r="BZ39" s="87" t="str">
        <f>IFERROR(IF($F39="Historical", IF(I39&lt;&gt;INDEX('Historical BMP Records'!I:I, MATCH($C39, 'Historical BMP Records'!$C:$C, 0)), 1, 0), IF(I39&lt;&gt;INDEX('Planned and Progress BMPs'!I:I, MATCH($C39, 'Planned and Progress BMPs'!$C:$C, 0)), 1, 0)), "")</f>
        <v/>
      </c>
      <c r="CA39" s="87" t="str">
        <f>IFERROR(IF($F39="Historical", IF(J39&lt;&gt;INDEX('Historical BMP Records'!J:J, MATCH($C39, 'Historical BMP Records'!$C:$C, 0)), 1, 0), IF(J39&lt;&gt;INDEX('Planned and Progress BMPs'!J:J, MATCH($C39, 'Planned and Progress BMPs'!$C:$C, 0)), 1, 0)), "")</f>
        <v/>
      </c>
      <c r="CB39" s="87" t="str">
        <f>IFERROR(IF($F39="Historical", IF(K39&lt;&gt;INDEX('Historical BMP Records'!K:K, MATCH($C39, 'Historical BMP Records'!$C:$C, 0)), 1, 0), IF(K39&lt;&gt;INDEX('Planned and Progress BMPs'!K:K, MATCH($C39, 'Planned and Progress BMPs'!$C:$C, 0)), 1, 0)), "")</f>
        <v/>
      </c>
      <c r="CC39" s="87" t="str">
        <f>IFERROR(IF($F39="Historical", IF(L39&lt;&gt;INDEX('Historical BMP Records'!L:L, MATCH($C39, 'Historical BMP Records'!$C:$C, 0)), 1, 0), IF(L39&lt;&gt;INDEX('Planned and Progress BMPs'!L:L, MATCH($C39, 'Planned and Progress BMPs'!$C:$C, 0)), 1, 0)), "")</f>
        <v/>
      </c>
      <c r="CD39" s="87" t="str">
        <f>IFERROR(IF($F39="Historical", IF(M39&lt;&gt;INDEX('Historical BMP Records'!M:M, MATCH($C39, 'Historical BMP Records'!$C:$C, 0)), 1, 0), IF(M39&lt;&gt;INDEX('Planned and Progress BMPs'!M:M, MATCH($C39, 'Planned and Progress BMPs'!$C:$C, 0)), 1, 0)), "")</f>
        <v/>
      </c>
      <c r="CE39" s="87" t="str">
        <f>IFERROR(IF($F39="Historical", IF(N39&lt;&gt;INDEX('Historical BMP Records'!N:N, MATCH($C39, 'Historical BMP Records'!$C:$C, 0)), 1, 0), IF(N39&lt;&gt;INDEX('Planned and Progress BMPs'!N:N, MATCH($C39, 'Planned and Progress BMPs'!$C:$C, 0)), 1, 0)), "")</f>
        <v/>
      </c>
      <c r="CF39" s="87" t="str">
        <f>IFERROR(IF($F39="Historical", IF(O39&lt;&gt;INDEX('Historical BMP Records'!O:O, MATCH($C39, 'Historical BMP Records'!$C:$C, 0)), 1, 0), IF(O39&lt;&gt;INDEX('Planned and Progress BMPs'!O:O, MATCH($C39, 'Planned and Progress BMPs'!$C:$C, 0)), 1, 0)), "")</f>
        <v/>
      </c>
      <c r="CG39" s="87" t="str">
        <f>IFERROR(IF($F39="Historical", IF(P39&lt;&gt;INDEX('Historical BMP Records'!P:P, MATCH($C39, 'Historical BMP Records'!$C:$C, 0)), 1, 0), IF(P39&lt;&gt;INDEX('Planned and Progress BMPs'!P:P, MATCH($C39, 'Planned and Progress BMPs'!$C:$C, 0)), 1, 0)), "")</f>
        <v/>
      </c>
      <c r="CH39" s="87" t="str">
        <f>IFERROR(IF($F39="Historical", IF(Q39&lt;&gt;INDEX('Historical BMP Records'!Q:Q, MATCH($C39, 'Historical BMP Records'!$C:$C, 0)), 1, 0), IF(Q39&lt;&gt;INDEX('Planned and Progress BMPs'!Q:Q, MATCH($C39, 'Planned and Progress BMPs'!$C:$C, 0)), 1, 0)), "")</f>
        <v/>
      </c>
      <c r="CI39" s="87" t="str">
        <f>IFERROR(IF($F39="Historical", IF(R39&lt;&gt;INDEX('Historical BMP Records'!R:R, MATCH($C39, 'Historical BMP Records'!$C:$C, 0)), 1, 0), IF(R39&lt;&gt;INDEX('Planned and Progress BMPs'!R:R, MATCH($C39, 'Planned and Progress BMPs'!$C:$C, 0)), 1, 0)), "")</f>
        <v/>
      </c>
      <c r="CJ39" s="87" t="str">
        <f>IFERROR(IF($F39="Historical", IF(S39&lt;&gt;INDEX('Historical BMP Records'!S:S, MATCH($C39, 'Historical BMP Records'!$C:$C, 0)), 1, 0), IF(S39&lt;&gt;INDEX('Planned and Progress BMPs'!S:S, MATCH($C39, 'Planned and Progress BMPs'!$C:$C, 0)), 1, 0)), "")</f>
        <v/>
      </c>
      <c r="CK39" s="87" t="str">
        <f>IFERROR(IF($F39="Historical", IF(T39&lt;&gt;INDEX('Historical BMP Records'!T:T, MATCH($C39, 'Historical BMP Records'!$C:$C, 0)), 1, 0), IF(T39&lt;&gt;INDEX('Planned and Progress BMPs'!T:T, MATCH($C39, 'Planned and Progress BMPs'!$C:$C, 0)), 1, 0)), "")</f>
        <v/>
      </c>
      <c r="CL39" s="87" t="str">
        <f>IFERROR(IF($F39="Historical", IF(U39&lt;&gt;INDEX('Historical BMP Records'!U:U, MATCH($C39, 'Historical BMP Records'!$C:$C, 0)), 1, 0), IF(U39&lt;&gt;INDEX('Planned and Progress BMPs'!U:U, MATCH($C39, 'Planned and Progress BMPs'!$C:$C, 0)), 1, 0)), "")</f>
        <v/>
      </c>
      <c r="CM39" s="87" t="str">
        <f>IFERROR(IF($F39="Historical", IF(V39&lt;&gt;INDEX('Historical BMP Records'!V:V, MATCH($C39, 'Historical BMP Records'!$C:$C, 0)), 1, 0), IF(V39&lt;&gt;INDEX('Planned and Progress BMPs'!V:V, MATCH($C39, 'Planned and Progress BMPs'!$C:$C, 0)), 1, 0)), "")</f>
        <v/>
      </c>
      <c r="CN39" s="87" t="str">
        <f>IFERROR(IF($F39="Historical", IF(W39&lt;&gt;INDEX('Historical BMP Records'!W:W, MATCH($C39, 'Historical BMP Records'!$C:$C, 0)), 1, 0), IF(W39&lt;&gt;INDEX('Planned and Progress BMPs'!W:W, MATCH($C39, 'Planned and Progress BMPs'!$C:$C, 0)), 1, 0)), "")</f>
        <v/>
      </c>
      <c r="CO39" s="87" t="str">
        <f>IFERROR(IF($F39="Historical", IF(X39&lt;&gt;INDEX('Historical BMP Records'!X:X, MATCH($C39, 'Historical BMP Records'!$C:$C, 0)), 1, 0), IF(X39&lt;&gt;INDEX('Planned and Progress BMPs'!X:X, MATCH($C39, 'Planned and Progress BMPs'!$C:$C, 0)), 1, 0)), "")</f>
        <v/>
      </c>
      <c r="CP39" s="87" t="str">
        <f>IFERROR(IF($F39="Historical", IF(Y39&lt;&gt;INDEX('Historical BMP Records'!Y:Y, MATCH($C39, 'Historical BMP Records'!$C:$C, 0)), 1, 0), IF(Y39&lt;&gt;INDEX('Planned and Progress BMPs'!Y:Y, MATCH($C39, 'Planned and Progress BMPs'!$C:$C, 0)), 1, 0)), "")</f>
        <v/>
      </c>
      <c r="CQ39" s="87" t="str">
        <f>IFERROR(IF($F39="Historical", IF(Z39&lt;&gt;INDEX('Historical BMP Records'!Z:Z, MATCH($C39, 'Historical BMP Records'!$C:$C, 0)), 1, 0), IF(Z39&lt;&gt;INDEX('Planned and Progress BMPs'!Z:Z, MATCH($C39, 'Planned and Progress BMPs'!$C:$C, 0)), 1, 0)), "")</f>
        <v/>
      </c>
      <c r="CR39" s="87" t="str">
        <f>IFERROR(IF($F39="Historical", IF(AA39&lt;&gt;INDEX('Historical BMP Records'!AA:AA, MATCH($C39, 'Historical BMP Records'!$C:$C, 0)), 1, 0), IF(AA39&lt;&gt;INDEX('Planned and Progress BMPs'!AA:AA, MATCH($C39, 'Planned and Progress BMPs'!$C:$C, 0)), 1, 0)), "")</f>
        <v/>
      </c>
      <c r="CS39" s="87" t="str">
        <f>IFERROR(IF($F39="Historical", IF(AB39&lt;&gt;INDEX('Historical BMP Records'!AB:AB, MATCH($C39, 'Historical BMP Records'!$C:$C, 0)), 1, 0), IF(AB39&lt;&gt;INDEX('Planned and Progress BMPs'!AB:AB, MATCH($C39, 'Planned and Progress BMPs'!$C:$C, 0)), 1, 0)), "")</f>
        <v/>
      </c>
      <c r="CT39" s="87" t="str">
        <f>IFERROR(IF($F39="Historical", IF(AC39&lt;&gt;INDEX('Historical BMP Records'!AC:AC, MATCH($C39, 'Historical BMP Records'!$C:$C, 0)), 1, 0), IF(AC39&lt;&gt;INDEX('Planned and Progress BMPs'!AC:AC, MATCH($C39, 'Planned and Progress BMPs'!$C:$C, 0)), 1, 0)), "")</f>
        <v/>
      </c>
      <c r="CU39" s="87" t="str">
        <f>IFERROR(IF($F39="Historical", IF(AD39&lt;&gt;INDEX('Historical BMP Records'!AD:AD, MATCH($C39, 'Historical BMP Records'!$C:$C, 0)), 1, 0), IF(AD39&lt;&gt;INDEX('Planned and Progress BMPs'!AD:AD, MATCH($C39, 'Planned and Progress BMPs'!$C:$C, 0)), 1, 0)), "")</f>
        <v/>
      </c>
      <c r="CV39" s="87" t="str">
        <f>IFERROR(IF($F39="Historical", IF(AE39&lt;&gt;INDEX('Historical BMP Records'!AE:AE, MATCH($C39, 'Historical BMP Records'!$C:$C, 0)), 1, 0), IF(AE39&lt;&gt;INDEX('Planned and Progress BMPs'!AE:AE, MATCH($C39, 'Planned and Progress BMPs'!$C:$C, 0)), 1, 0)), "")</f>
        <v/>
      </c>
      <c r="CW39" s="87" t="str">
        <f>IFERROR(IF($F39="Historical", IF(AF39&lt;&gt;INDEX('Historical BMP Records'!AF:AF, MATCH($C39, 'Historical BMP Records'!$C:$C, 0)), 1, 0), IF(AF39&lt;&gt;INDEX('Planned and Progress BMPs'!AF:AF, MATCH($C39, 'Planned and Progress BMPs'!$C:$C, 0)), 1, 0)), "")</f>
        <v/>
      </c>
      <c r="CX39" s="87" t="str">
        <f>IFERROR(IF($F39="Historical", IF(AG39&lt;&gt;INDEX('Historical BMP Records'!AG:AG, MATCH($C39, 'Historical BMP Records'!$C:$C, 0)), 1, 0), IF(AG39&lt;&gt;INDEX('Planned and Progress BMPs'!AG:AG, MATCH($C39, 'Planned and Progress BMPs'!$C:$C, 0)), 1, 0)), "")</f>
        <v/>
      </c>
      <c r="CY39" s="87" t="str">
        <f>IFERROR(IF($F39="Historical", IF(AH39&lt;&gt;INDEX('Historical BMP Records'!AH:AH, MATCH($C39, 'Historical BMP Records'!$C:$C, 0)), 1, 0), IF(AH39&lt;&gt;INDEX('Planned and Progress BMPs'!AH:AH, MATCH($C39, 'Planned and Progress BMPs'!$C:$C, 0)), 1, 0)), "")</f>
        <v/>
      </c>
      <c r="CZ39" s="87" t="str">
        <f>IFERROR(IF($F39="Historical", IF(AI39&lt;&gt;INDEX('Historical BMP Records'!AI:AI, MATCH($C39, 'Historical BMP Records'!$C:$C, 0)), 1, 0), IF(AI39&lt;&gt;INDEX('Planned and Progress BMPs'!AI:AI, MATCH($C39, 'Planned and Progress BMPs'!$C:$C, 0)), 1, 0)), "")</f>
        <v/>
      </c>
      <c r="DA39" s="87" t="str">
        <f>IFERROR(IF($F39="Historical", IF(AJ39&lt;&gt;INDEX('Historical BMP Records'!AJ:AJ, MATCH($C39, 'Historical BMP Records'!$C:$C, 0)), 1, 0), IF(AJ39&lt;&gt;INDEX('Planned and Progress BMPs'!AJ:AJ, MATCH($C39, 'Planned and Progress BMPs'!$C:$C, 0)), 1, 0)), "")</f>
        <v/>
      </c>
      <c r="DB39" s="87" t="str">
        <f>IFERROR(IF($F39="Historical", IF(AK39&lt;&gt;INDEX('Historical BMP Records'!AK:AK, MATCH($C39, 'Historical BMP Records'!$C:$C, 0)), 1, 0), IF(AK39&lt;&gt;INDEX('Planned and Progress BMPs'!AK:AK, MATCH($C39, 'Planned and Progress BMPs'!$C:$C, 0)), 1, 0)), "")</f>
        <v/>
      </c>
      <c r="DC39" s="87" t="str">
        <f>IFERROR(IF($F39="Historical", IF(AL39&lt;&gt;INDEX('Historical BMP Records'!AL:AL, MATCH($C39, 'Historical BMP Records'!$C:$C, 0)), 1, 0), IF(AL39&lt;&gt;INDEX('Planned and Progress BMPs'!AL:AL, MATCH($C39, 'Planned and Progress BMPs'!$C:$C, 0)), 1, 0)), "")</f>
        <v/>
      </c>
      <c r="DD39" s="87" t="str">
        <f>IFERROR(IF($F39="Historical", IF(AM39&lt;&gt;INDEX('Historical BMP Records'!AM:AM, MATCH($C39, 'Historical BMP Records'!$C:$C, 0)), 1, 0), IF(AM39&lt;&gt;INDEX('Planned and Progress BMPs'!AM:AM, MATCH($C39, 'Planned and Progress BMPs'!$C:$C, 0)), 1, 0)), "")</f>
        <v/>
      </c>
      <c r="DE39" s="87" t="str">
        <f>IFERROR(IF($F39="Historical", IF(AN39&lt;&gt;INDEX('Historical BMP Records'!AN:AN, MATCH($C39, 'Historical BMP Records'!$C:$C, 0)), 1, 0), IF(AN39&lt;&gt;INDEX('Planned and Progress BMPs'!AN:AN, MATCH($C39, 'Planned and Progress BMPs'!$C:$C, 0)), 1, 0)), "")</f>
        <v/>
      </c>
      <c r="DF39" s="87" t="str">
        <f>IFERROR(IF($F39="Historical", IF(AO39&lt;&gt;INDEX('Historical BMP Records'!AO:AO, MATCH($C39, 'Historical BMP Records'!$C:$C, 0)), 1, 0), IF(AO39&lt;&gt;INDEX('Planned and Progress BMPs'!AO:AO, MATCH($C39, 'Planned and Progress BMPs'!$C:$C, 0)), 1, 0)), "")</f>
        <v/>
      </c>
      <c r="DG39" s="87" t="str">
        <f>IFERROR(IF($F39="Historical", IF(AP39&lt;&gt;INDEX('Historical BMP Records'!AP:AP, MATCH($C39, 'Historical BMP Records'!$C:$C, 0)), 1, 0), IF(AP39&lt;&gt;INDEX('Planned and Progress BMPs'!AP:AP, MATCH($C39, 'Planned and Progress BMPs'!$C:$C, 0)), 1, 0)), "")</f>
        <v/>
      </c>
      <c r="DH39" s="87" t="str">
        <f>IFERROR(IF($F39="Historical", IF(AQ39&lt;&gt;INDEX('Historical BMP Records'!AQ:AQ, MATCH($C39, 'Historical BMP Records'!$C:$C, 0)), 1, 0), IF(AQ39&lt;&gt;INDEX('Planned and Progress BMPs'!AQ:AQ, MATCH($C39, 'Planned and Progress BMPs'!$C:$C, 0)), 1, 0)), "")</f>
        <v/>
      </c>
      <c r="DI39" s="87" t="str">
        <f>IFERROR(IF($F39="Historical", IF(AR39&lt;&gt;INDEX('Historical BMP Records'!AR:AR, MATCH($C39, 'Historical BMP Records'!$C:$C, 0)), 1, 0), IF(AR39&lt;&gt;INDEX('Planned and Progress BMPs'!AR:AR, MATCH($C39, 'Planned and Progress BMPs'!$C:$C, 0)), 1, 0)), "")</f>
        <v/>
      </c>
      <c r="DJ39" s="87" t="str">
        <f>IFERROR(IF($F39="Historical", IF(AS39&lt;&gt;INDEX('Historical BMP Records'!AS:AS, MATCH($C39, 'Historical BMP Records'!$C:$C, 0)), 1, 0), IF(AS39&lt;&gt;INDEX('Planned and Progress BMPs'!AS:AS, MATCH($C39, 'Planned and Progress BMPs'!$C:$C, 0)), 1, 0)), "")</f>
        <v/>
      </c>
      <c r="DK39" s="87" t="str">
        <f>IFERROR(IF($F39="Historical", IF(AT39&lt;&gt;INDEX('Historical BMP Records'!AT:AT, MATCH($C39, 'Historical BMP Records'!$C:$C, 0)), 1, 0), IF(AT39&lt;&gt;INDEX('Planned and Progress BMPs'!AT:AT, MATCH($C39, 'Planned and Progress BMPs'!$C:$C, 0)), 1, 0)), "")</f>
        <v/>
      </c>
      <c r="DL39" s="87" t="str">
        <f>IFERROR(IF($F39="Historical", IF(AU39&lt;&gt;INDEX('Historical BMP Records'!AU:AU, MATCH($C39, 'Historical BMP Records'!$C:$C, 0)), 1, 0), IF(AU39&lt;&gt;INDEX('Planned and Progress BMPs'!AU:AU, MATCH($C39, 'Planned and Progress BMPs'!$C:$C, 0)), 1, 0)), "")</f>
        <v/>
      </c>
      <c r="DM39" s="87" t="str">
        <f>IFERROR(IF($F39="Historical", IF(AV39&lt;&gt;INDEX('Historical BMP Records'!AV:AV, MATCH($C39, 'Historical BMP Records'!$C:$C, 0)), 1, 0), IF(AV39&lt;&gt;INDEX('Planned and Progress BMPs'!AV:AV, MATCH($C39, 'Planned and Progress BMPs'!$C:$C, 0)), 1, 0)), "")</f>
        <v/>
      </c>
      <c r="DN39" s="87" t="str">
        <f>IFERROR(IF($F39="Historical", IF(AW39&lt;&gt;INDEX('Historical BMP Records'!AW:AW, MATCH($C39, 'Historical BMP Records'!$C:$C, 0)), 1, 0), IF(AW39&lt;&gt;INDEX('Planned and Progress BMPs'!AW:AW, MATCH($C39, 'Planned and Progress BMPs'!$C:$C, 0)), 1, 0)), "")</f>
        <v/>
      </c>
      <c r="DO39" s="87" t="str">
        <f>IFERROR(IF($F39="Historical", IF(AX39&lt;&gt;INDEX('Historical BMP Records'!AX:AX, MATCH($C39, 'Historical BMP Records'!$C:$C, 0)), 1, 0), IF(AX39&lt;&gt;INDEX('Planned and Progress BMPs'!AX:AX, MATCH($C39, 'Planned and Progress BMPs'!$C:$C, 0)), 1, 0)), "")</f>
        <v/>
      </c>
      <c r="DP39" s="87" t="str">
        <f>IFERROR(IF($F39="Historical", IF(AY39&lt;&gt;INDEX('Historical BMP Records'!AY:AY, MATCH($C39, 'Historical BMP Records'!$C:$C, 0)), 1, 0), IF(AY39&lt;&gt;INDEX('Planned and Progress BMPs'!AY:AY, MATCH($C39, 'Planned and Progress BMPs'!$C:$C, 0)), 1, 0)), "")</f>
        <v/>
      </c>
      <c r="DQ39" s="87" t="str">
        <f>IFERROR(IF($F39="Historical", IF(AZ39&lt;&gt;INDEX('Historical BMP Records'!AZ:AZ, MATCH($C39, 'Historical BMP Records'!$C:$C, 0)), 1, 0), IF(AZ39&lt;&gt;INDEX('Planned and Progress BMPs'!AZ:AZ, MATCH($C39, 'Planned and Progress BMPs'!$C:$C, 0)), 1, 0)), "")</f>
        <v/>
      </c>
      <c r="DR39" s="87" t="str">
        <f>IFERROR(IF($F39="Historical", IF(BA39&lt;&gt;INDEX('Historical BMP Records'!BA:BA, MATCH($C39, 'Historical BMP Records'!$C:$C, 0)), 1, 0), IF(BA39&lt;&gt;INDEX('Planned and Progress BMPs'!BA:BA, MATCH($C39, 'Planned and Progress BMPs'!$C:$C, 0)), 1, 0)), "")</f>
        <v/>
      </c>
      <c r="DS39" s="87" t="str">
        <f>IFERROR(IF($F39="Historical", IF(BB39&lt;&gt;INDEX('Historical BMP Records'!BB:BB, MATCH($C39, 'Historical BMP Records'!$C:$C, 0)), 1, 0), IF(BB39&lt;&gt;INDEX('Planned and Progress BMPs'!BB:BB, MATCH($C39, 'Planned and Progress BMPs'!$C:$C, 0)), 1, 0)), "")</f>
        <v/>
      </c>
      <c r="DT39" s="87" t="str">
        <f>IFERROR(IF($F39="Historical", IF(BC39&lt;&gt;INDEX('Historical BMP Records'!BC:BC, MATCH($C39, 'Historical BMP Records'!$C:$C, 0)), 1, 0), IF(BC39&lt;&gt;INDEX('Planned and Progress BMPs'!BC:BC, MATCH($C39, 'Planned and Progress BMPs'!$C:$C, 0)), 1, 0)), "")</f>
        <v/>
      </c>
      <c r="DU39" s="87" t="str">
        <f>IFERROR(IF($F39="Historical", IF(BD39&lt;&gt;INDEX('Historical BMP Records'!BD:BD, MATCH($C39, 'Historical BMP Records'!$C:$C, 0)), 1, 0), IF(BD39&lt;&gt;INDEX('Planned and Progress BMPs'!BD:BD, MATCH($C39, 'Planned and Progress BMPs'!$C:$C, 0)), 1, 0)), "")</f>
        <v/>
      </c>
      <c r="DV39" s="87" t="str">
        <f>IFERROR(IF($F39="Historical", IF(BE39&lt;&gt;INDEX('Historical BMP Records'!BE:BE, MATCH($C39, 'Historical BMP Records'!$C:$C, 0)), 1, 0), IF(BE39&lt;&gt;INDEX('Planned and Progress BMPs'!BE:BE, MATCH($C39, 'Planned and Progress BMPs'!$C:$C, 0)), 1, 0)), "")</f>
        <v/>
      </c>
      <c r="DW39" s="87" t="str">
        <f>IFERROR(IF($F39="Historical", IF(BF39&lt;&gt;INDEX('Historical BMP Records'!BF:BF, MATCH($C39, 'Historical BMP Records'!$C:$C, 0)), 1, 0), IF(BF39&lt;&gt;INDEX('Planned and Progress BMPs'!BF:BF, MATCH($C39, 'Planned and Progress BMPs'!$C:$C, 0)), 1, 0)), "")</f>
        <v/>
      </c>
      <c r="DX39" s="87" t="str">
        <f>IFERROR(IF($F39="Historical", IF(BG39&lt;&gt;INDEX('Historical BMP Records'!BG:BG, MATCH($C39, 'Historical BMP Records'!$C:$C, 0)), 1, 0), IF(BG39&lt;&gt;INDEX('Planned and Progress BMPs'!BG:BG, MATCH($C39, 'Planned and Progress BMPs'!$C:$C, 0)), 1, 0)), "")</f>
        <v/>
      </c>
      <c r="DY39" s="87" t="str">
        <f>IFERROR(IF($F39="Historical", IF(BH39&lt;&gt;INDEX('Historical BMP Records'!BH:BH, MATCH($C39, 'Historical BMP Records'!$C:$C, 0)), 1, 0), IF(BH39&lt;&gt;INDEX('Planned and Progress BMPs'!BH:BH, MATCH($C39, 'Planned and Progress BMPs'!$C:$C, 0)), 1, 0)), "")</f>
        <v/>
      </c>
      <c r="DZ39" s="87" t="str">
        <f>IFERROR(IF($F39="Historical", IF(BI39&lt;&gt;INDEX('Historical BMP Records'!BI:BI, MATCH($C39, 'Historical BMP Records'!$C:$C, 0)), 1, 0), IF(BI39&lt;&gt;INDEX('Planned and Progress BMPs'!BI:BI, MATCH($C39, 'Planned and Progress BMPs'!$C:$C, 0)), 1, 0)), "")</f>
        <v/>
      </c>
      <c r="EA39" s="87" t="str">
        <f>IFERROR(IF($F39="Historical", IF(BJ39&lt;&gt;INDEX('Historical BMP Records'!BJ:BJ, MATCH($C39, 'Historical BMP Records'!$C:$C, 0)), 1, 0), IF(BJ39&lt;&gt;INDEX('Planned and Progress BMPs'!BJ:BJ, MATCH($C39, 'Planned and Progress BMPs'!$C:$C, 0)), 1, 0)), "")</f>
        <v/>
      </c>
      <c r="EB39" s="87" t="str">
        <f>IFERROR(IF($F39="Historical", IF(BK39&lt;&gt;INDEX('Historical BMP Records'!BK:BK, MATCH($C39, 'Historical BMP Records'!$C:$C, 0)), 1, 0), IF(BK39&lt;&gt;INDEX('Planned and Progress BMPs'!BK:BK, MATCH($C39, 'Planned and Progress BMPs'!$C:$C, 0)), 1, 0)), "")</f>
        <v/>
      </c>
      <c r="EC39" s="87" t="str">
        <f>IFERROR(IF($F39="Historical", IF(BL39&lt;&gt;INDEX('Historical BMP Records'!BL:BL, MATCH($C39, 'Historical BMP Records'!$C:$C, 0)), 1, 0), IF(BL39&lt;&gt;INDEX('Planned and Progress BMPs'!BL:BL, MATCH($C39, 'Planned and Progress BMPs'!$C:$C, 0)), 1, 0)), "")</f>
        <v/>
      </c>
      <c r="ED39" s="87" t="str">
        <f>IFERROR(IF($F39="Historical", IF(BM39&lt;&gt;INDEX('Historical BMP Records'!BM:BM, MATCH($C39, 'Historical BMP Records'!$C:$C, 0)), 1, 0), IF(BM39&lt;&gt;INDEX('Planned and Progress BMPs'!BM:BM, MATCH($C39, 'Planned and Progress BMPs'!$C:$C, 0)), 1, 0)), "")</f>
        <v/>
      </c>
      <c r="EE39" s="87" t="str">
        <f>IFERROR(IF($F39="Historical", IF(BN39&lt;&gt;INDEX('Historical BMP Records'!BN:BN, MATCH($C39, 'Historical BMP Records'!$C:$C, 0)), 1, 0), IF(BN39&lt;&gt;INDEX('Planned and Progress BMPs'!BN:BN, MATCH($C39, 'Planned and Progress BMPs'!$C:$C, 0)), 1, 0)), "")</f>
        <v/>
      </c>
      <c r="EF39" s="87" t="str">
        <f>IFERROR(IF($F39="Historical", IF(BO39&lt;&gt;INDEX('Historical BMP Records'!BO:BO, MATCH($C39, 'Historical BMP Records'!$C:$C, 0)), 1, 0), IF(BO39&lt;&gt;INDEX('Planned and Progress BMPs'!BO:BO, MATCH($C39, 'Planned and Progress BMPs'!$C:$C, 0)), 1, 0)), "")</f>
        <v/>
      </c>
      <c r="EG39" s="87" t="str">
        <f>IFERROR(IF($F39="Historical", IF(BP39&lt;&gt;INDEX('Historical BMP Records'!BP:BP, MATCH($C39, 'Historical BMP Records'!$C:$C, 0)), 1, 0), IF(BP39&lt;&gt;INDEX('Planned and Progress BMPs'!BP:BP, MATCH($C39, 'Planned and Progress BMPs'!$C:$C, 0)), 1, 0)), "")</f>
        <v/>
      </c>
      <c r="EH39" s="87">
        <f>SUM(DC_SW152[[#This Row],[FY17 Status Change]:[GIS ID Change]])</f>
        <v>0</v>
      </c>
    </row>
    <row r="40" spans="1:138" x14ac:dyDescent="0.25">
      <c r="A40" s="5" t="s">
        <v>388</v>
      </c>
      <c r="B40" s="5" t="s">
        <v>389</v>
      </c>
      <c r="C40" s="15" t="s">
        <v>553</v>
      </c>
      <c r="D40" s="15" t="s">
        <v>457</v>
      </c>
      <c r="E40" s="15" t="s">
        <v>327</v>
      </c>
      <c r="F40" s="33" t="s">
        <v>49</v>
      </c>
      <c r="G40" s="42"/>
      <c r="H40" s="37">
        <v>31000</v>
      </c>
      <c r="I40" s="22">
        <f>INDEX(Table3[Site ID], MATCH(DC_SW152[[#This Row],[Facility Name]], Table3[Site Name], 0))</f>
        <v>3</v>
      </c>
      <c r="J40" s="22" t="s">
        <v>4</v>
      </c>
      <c r="K40" s="22" t="str">
        <f>INDEX(Table3[Site Address], MATCH(DC_SW152[[#This Row],[Facility Name]], Table3[Site Name], 0))</f>
        <v>103 3rd Avenue SW</v>
      </c>
      <c r="L40" s="22" t="str">
        <f>INDEX(Table3[Site X Coordinate], MATCH(DC_SW152[[#This Row],[Facility Name]], Table3[Site Name], 0))</f>
        <v>398497.88</v>
      </c>
      <c r="M40" s="22" t="str">
        <f>INDEX(Table3[Site Y Coordinate], MATCH(DC_SW152[[#This Row],[Facility Name]], Table3[Site Name], 0))</f>
        <v>133706.77</v>
      </c>
      <c r="N40" s="22" t="str">
        <f>INDEX(Table3[Owner/Manager], MATCH(DC_SW152[[#This Row],[Facility Name]], Table3[Site Name], 0))</f>
        <v>Department of Defense</v>
      </c>
      <c r="O40" s="22" t="s">
        <v>309</v>
      </c>
      <c r="P40" s="22" t="s">
        <v>217</v>
      </c>
      <c r="Q40" s="22" t="s">
        <v>310</v>
      </c>
      <c r="R40" s="22" t="s">
        <v>311</v>
      </c>
      <c r="S40" s="22">
        <v>22211</v>
      </c>
      <c r="T40" s="29">
        <v>7036968055</v>
      </c>
      <c r="U40" s="22" t="s">
        <v>312</v>
      </c>
      <c r="V40" s="77">
        <v>13</v>
      </c>
      <c r="W40" s="33">
        <v>38718</v>
      </c>
      <c r="X40" s="22" t="s">
        <v>327</v>
      </c>
      <c r="Y40" s="83" t="s">
        <v>326</v>
      </c>
      <c r="Z40" s="83" t="s">
        <v>763</v>
      </c>
      <c r="AA40" s="83" t="s">
        <v>764</v>
      </c>
      <c r="AB40" s="83" t="s">
        <v>768</v>
      </c>
      <c r="AC40" s="22" t="s">
        <v>95</v>
      </c>
      <c r="AD40" s="22" t="s">
        <v>33</v>
      </c>
      <c r="AE40" s="22">
        <v>398673.103058999</v>
      </c>
      <c r="AF40" s="22">
        <v>133423.10065400001</v>
      </c>
      <c r="AG40" s="22">
        <v>38.868630000000003</v>
      </c>
      <c r="AH40" s="22">
        <v>-77.015289999999993</v>
      </c>
      <c r="AI40" s="22" t="s">
        <v>315</v>
      </c>
      <c r="AJ40" s="22" t="s">
        <v>84</v>
      </c>
      <c r="AK40" s="22"/>
      <c r="AL40" s="17" t="s">
        <v>11</v>
      </c>
      <c r="AM40" s="22" t="s">
        <v>12</v>
      </c>
      <c r="AN40" s="22" t="s">
        <v>13</v>
      </c>
      <c r="AO40" s="64"/>
      <c r="AP40" s="64"/>
      <c r="AQ40" s="64"/>
      <c r="AR40" s="64">
        <f>IF(ISBLANK(DC_SW152[[#This Row],[Urban Acres]]), "", DC_SW152[[#This Row],[Urban Acres]]-DC_SW152[[#This Row],[Impervious Acres]]-DC_SW152[[#This Row],[Natural Acres]])</f>
        <v>0</v>
      </c>
      <c r="AS40" s="64">
        <v>1.5</v>
      </c>
      <c r="AT40" s="64">
        <v>1.5</v>
      </c>
      <c r="AU40" s="64" t="str">
        <f>IF(ISBLANK(DC_SW152[[#This Row],[Natural Acres]]), "", DC_SW152[[#This Row],[Natural Acres]]*43560)</f>
        <v/>
      </c>
      <c r="AV40" s="64">
        <f>IFERROR(IF(ISBLANK(DC_SW152[[#This Row],[Compacted Acres]]), "", DC_SW152[[#This Row],[Compacted Acres]]*43560),"")</f>
        <v>0</v>
      </c>
      <c r="AW40" s="64">
        <f>IF(ISBLANK(DC_SW152[[#This Row],[Impervious Acres]]), "", DC_SW152[[#This Row],[Impervious Acres]]*43560)</f>
        <v>65340</v>
      </c>
      <c r="AX40" s="64">
        <f>IF(ISBLANK(DC_SW152[[#This Row],[Urban Acres]]), "", DC_SW152[[#This Row],[Urban Acres]]*43560)</f>
        <v>65340</v>
      </c>
      <c r="AY40" s="67">
        <v>0.5</v>
      </c>
      <c r="AZ40" s="33">
        <v>42170</v>
      </c>
      <c r="BA40" s="19">
        <v>2015</v>
      </c>
      <c r="BB40" s="19"/>
      <c r="BC40" s="19"/>
      <c r="BD40" s="19"/>
      <c r="BE40" s="19" t="s">
        <v>789</v>
      </c>
      <c r="BF40" s="19"/>
      <c r="BG40" s="19"/>
      <c r="BH40" s="18" t="s">
        <v>9</v>
      </c>
      <c r="BI40" s="18">
        <v>40751</v>
      </c>
      <c r="BJ40" s="18"/>
      <c r="BK40" s="22" t="s">
        <v>8</v>
      </c>
      <c r="BL40" s="18"/>
      <c r="BM40" s="72"/>
      <c r="BN40" s="22"/>
      <c r="BO40" s="17" t="s">
        <v>8</v>
      </c>
      <c r="BP40" s="17"/>
      <c r="BQ40" s="15" t="s">
        <v>536</v>
      </c>
      <c r="BR40" s="87" t="str">
        <f>IFERROR(IF($F40="Historical", IF(A40&lt;&gt;INDEX('Historical BMP Records'!A:A, MATCH($C40, 'Historical BMP Records'!$C:$C, 0)), 1, 0), IF(A40&lt;&gt;INDEX('Planned and Progress BMPs'!A:A, MATCH($C40, 'Planned and Progress BMPs'!$C:$C, 0)), 1, 0)), "")</f>
        <v/>
      </c>
      <c r="BS40" s="87" t="str">
        <f>IFERROR(IF($F40="Historical", IF(B40&lt;&gt;INDEX('Historical BMP Records'!B:B, MATCH($C40, 'Historical BMP Records'!$C:$C, 0)), 1, 0), IF(B40&lt;&gt;INDEX('Planned and Progress BMPs'!B:B, MATCH($C40, 'Planned and Progress BMPs'!$C:$C, 0)), 1, 0)), "")</f>
        <v/>
      </c>
      <c r="BT40" s="87" t="str">
        <f>IFERROR(IF($F40="Historical", IF(C40&lt;&gt;INDEX('Historical BMP Records'!C:C, MATCH($C40, 'Historical BMP Records'!$C:$C, 0)), 1, 0), IF(C40&lt;&gt;INDEX('Planned and Progress BMPs'!C:C, MATCH($C40, 'Planned and Progress BMPs'!$C:$C, 0)), 1, 0)), "")</f>
        <v/>
      </c>
      <c r="BU40" s="87" t="str">
        <f>IFERROR(IF($F40="Historical", IF(D40&lt;&gt;INDEX('Historical BMP Records'!D:D, MATCH($C40, 'Historical BMP Records'!$C:$C, 0)), 1, 0), IF(D40&lt;&gt;INDEX('Planned and Progress BMPs'!D:D, MATCH($C40, 'Planned and Progress BMPs'!$C:$C, 0)), 1, 0)), "")</f>
        <v/>
      </c>
      <c r="BV40" s="87" t="str">
        <f>IFERROR(IF($F40="Historical", IF(E40&lt;&gt;INDEX('Historical BMP Records'!E:E, MATCH($C40, 'Historical BMP Records'!$C:$C, 0)), 1, 0), IF(E40&lt;&gt;INDEX('Planned and Progress BMPs'!E:E, MATCH($C40, 'Planned and Progress BMPs'!$C:$C, 0)), 1, 0)), "")</f>
        <v/>
      </c>
      <c r="BW40" s="87" t="str">
        <f>IFERROR(IF($F40="Historical", IF(F40&lt;&gt;INDEX('Historical BMP Records'!F:F, MATCH($C40, 'Historical BMP Records'!$C:$C, 0)), 1, 0), IF(F40&lt;&gt;INDEX('Planned and Progress BMPs'!F:F, MATCH($C40, 'Planned and Progress BMPs'!$C:$C, 0)), 1, 0)), "")</f>
        <v/>
      </c>
      <c r="BX40" s="87" t="str">
        <f>IFERROR(IF($F40="Historical", IF(G40&lt;&gt;INDEX('Historical BMP Records'!G:G, MATCH($C40, 'Historical BMP Records'!$C:$C, 0)), 1, 0), IF(G40&lt;&gt;INDEX('Planned and Progress BMPs'!G:G, MATCH($C40, 'Planned and Progress BMPs'!$C:$C, 0)), 1, 0)), "")</f>
        <v/>
      </c>
      <c r="BY40" s="87" t="str">
        <f>IFERROR(IF($F40="Historical", IF(H40&lt;&gt;INDEX('Historical BMP Records'!H:H, MATCH($C40, 'Historical BMP Records'!$C:$C, 0)), 1, 0), IF(H40&lt;&gt;INDEX('Planned and Progress BMPs'!H:H, MATCH($C40, 'Planned and Progress BMPs'!$C:$C, 0)), 1, 0)), "")</f>
        <v/>
      </c>
      <c r="BZ40" s="87" t="str">
        <f>IFERROR(IF($F40="Historical", IF(I40&lt;&gt;INDEX('Historical BMP Records'!I:I, MATCH($C40, 'Historical BMP Records'!$C:$C, 0)), 1, 0), IF(I40&lt;&gt;INDEX('Planned and Progress BMPs'!I:I, MATCH($C40, 'Planned and Progress BMPs'!$C:$C, 0)), 1, 0)), "")</f>
        <v/>
      </c>
      <c r="CA40" s="87" t="str">
        <f>IFERROR(IF($F40="Historical", IF(J40&lt;&gt;INDEX('Historical BMP Records'!J:J, MATCH($C40, 'Historical BMP Records'!$C:$C, 0)), 1, 0), IF(J40&lt;&gt;INDEX('Planned and Progress BMPs'!J:J, MATCH($C40, 'Planned and Progress BMPs'!$C:$C, 0)), 1, 0)), "")</f>
        <v/>
      </c>
      <c r="CB40" s="87" t="str">
        <f>IFERROR(IF($F40="Historical", IF(K40&lt;&gt;INDEX('Historical BMP Records'!K:K, MATCH($C40, 'Historical BMP Records'!$C:$C, 0)), 1, 0), IF(K40&lt;&gt;INDEX('Planned and Progress BMPs'!K:K, MATCH($C40, 'Planned and Progress BMPs'!$C:$C, 0)), 1, 0)), "")</f>
        <v/>
      </c>
      <c r="CC40" s="87" t="str">
        <f>IFERROR(IF($F40="Historical", IF(L40&lt;&gt;INDEX('Historical BMP Records'!L:L, MATCH($C40, 'Historical BMP Records'!$C:$C, 0)), 1, 0), IF(L40&lt;&gt;INDEX('Planned and Progress BMPs'!L:L, MATCH($C40, 'Planned and Progress BMPs'!$C:$C, 0)), 1, 0)), "")</f>
        <v/>
      </c>
      <c r="CD40" s="87" t="str">
        <f>IFERROR(IF($F40="Historical", IF(M40&lt;&gt;INDEX('Historical BMP Records'!M:M, MATCH($C40, 'Historical BMP Records'!$C:$C, 0)), 1, 0), IF(M40&lt;&gt;INDEX('Planned and Progress BMPs'!M:M, MATCH($C40, 'Planned and Progress BMPs'!$C:$C, 0)), 1, 0)), "")</f>
        <v/>
      </c>
      <c r="CE40" s="87" t="str">
        <f>IFERROR(IF($F40="Historical", IF(N40&lt;&gt;INDEX('Historical BMP Records'!N:N, MATCH($C40, 'Historical BMP Records'!$C:$C, 0)), 1, 0), IF(N40&lt;&gt;INDEX('Planned and Progress BMPs'!N:N, MATCH($C40, 'Planned and Progress BMPs'!$C:$C, 0)), 1, 0)), "")</f>
        <v/>
      </c>
      <c r="CF40" s="87" t="str">
        <f>IFERROR(IF($F40="Historical", IF(O40&lt;&gt;INDEX('Historical BMP Records'!O:O, MATCH($C40, 'Historical BMP Records'!$C:$C, 0)), 1, 0), IF(O40&lt;&gt;INDEX('Planned and Progress BMPs'!O:O, MATCH($C40, 'Planned and Progress BMPs'!$C:$C, 0)), 1, 0)), "")</f>
        <v/>
      </c>
      <c r="CG40" s="87" t="str">
        <f>IFERROR(IF($F40="Historical", IF(P40&lt;&gt;INDEX('Historical BMP Records'!P:P, MATCH($C40, 'Historical BMP Records'!$C:$C, 0)), 1, 0), IF(P40&lt;&gt;INDEX('Planned and Progress BMPs'!P:P, MATCH($C40, 'Planned and Progress BMPs'!$C:$C, 0)), 1, 0)), "")</f>
        <v/>
      </c>
      <c r="CH40" s="87" t="str">
        <f>IFERROR(IF($F40="Historical", IF(Q40&lt;&gt;INDEX('Historical BMP Records'!Q:Q, MATCH($C40, 'Historical BMP Records'!$C:$C, 0)), 1, 0), IF(Q40&lt;&gt;INDEX('Planned and Progress BMPs'!Q:Q, MATCH($C40, 'Planned and Progress BMPs'!$C:$C, 0)), 1, 0)), "")</f>
        <v/>
      </c>
      <c r="CI40" s="87" t="str">
        <f>IFERROR(IF($F40="Historical", IF(R40&lt;&gt;INDEX('Historical BMP Records'!R:R, MATCH($C40, 'Historical BMP Records'!$C:$C, 0)), 1, 0), IF(R40&lt;&gt;INDEX('Planned and Progress BMPs'!R:R, MATCH($C40, 'Planned and Progress BMPs'!$C:$C, 0)), 1, 0)), "")</f>
        <v/>
      </c>
      <c r="CJ40" s="87" t="str">
        <f>IFERROR(IF($F40="Historical", IF(S40&lt;&gt;INDEX('Historical BMP Records'!S:S, MATCH($C40, 'Historical BMP Records'!$C:$C, 0)), 1, 0), IF(S40&lt;&gt;INDEX('Planned and Progress BMPs'!S:S, MATCH($C40, 'Planned and Progress BMPs'!$C:$C, 0)), 1, 0)), "")</f>
        <v/>
      </c>
      <c r="CK40" s="87" t="str">
        <f>IFERROR(IF($F40="Historical", IF(T40&lt;&gt;INDEX('Historical BMP Records'!T:T, MATCH($C40, 'Historical BMP Records'!$C:$C, 0)), 1, 0), IF(T40&lt;&gt;INDEX('Planned and Progress BMPs'!T:T, MATCH($C40, 'Planned and Progress BMPs'!$C:$C, 0)), 1, 0)), "")</f>
        <v/>
      </c>
      <c r="CL40" s="87" t="str">
        <f>IFERROR(IF($F40="Historical", IF(U40&lt;&gt;INDEX('Historical BMP Records'!U:U, MATCH($C40, 'Historical BMP Records'!$C:$C, 0)), 1, 0), IF(U40&lt;&gt;INDEX('Planned and Progress BMPs'!U:U, MATCH($C40, 'Planned and Progress BMPs'!$C:$C, 0)), 1, 0)), "")</f>
        <v/>
      </c>
      <c r="CM40" s="87" t="str">
        <f>IFERROR(IF($F40="Historical", IF(V40&lt;&gt;INDEX('Historical BMP Records'!V:V, MATCH($C40, 'Historical BMP Records'!$C:$C, 0)), 1, 0), IF(V40&lt;&gt;INDEX('Planned and Progress BMPs'!V:V, MATCH($C40, 'Planned and Progress BMPs'!$C:$C, 0)), 1, 0)), "")</f>
        <v/>
      </c>
      <c r="CN40" s="87" t="str">
        <f>IFERROR(IF($F40="Historical", IF(W40&lt;&gt;INDEX('Historical BMP Records'!W:W, MATCH($C40, 'Historical BMP Records'!$C:$C, 0)), 1, 0), IF(W40&lt;&gt;INDEX('Planned and Progress BMPs'!W:W, MATCH($C40, 'Planned and Progress BMPs'!$C:$C, 0)), 1, 0)), "")</f>
        <v/>
      </c>
      <c r="CO40" s="87" t="str">
        <f>IFERROR(IF($F40="Historical", IF(X40&lt;&gt;INDEX('Historical BMP Records'!X:X, MATCH($C40, 'Historical BMP Records'!$C:$C, 0)), 1, 0), IF(X40&lt;&gt;INDEX('Planned and Progress BMPs'!X:X, MATCH($C40, 'Planned and Progress BMPs'!$C:$C, 0)), 1, 0)), "")</f>
        <v/>
      </c>
      <c r="CP40" s="87" t="str">
        <f>IFERROR(IF($F40="Historical", IF(Y40&lt;&gt;INDEX('Historical BMP Records'!Y:Y, MATCH($C40, 'Historical BMP Records'!$C:$C, 0)), 1, 0), IF(Y40&lt;&gt;INDEX('Planned and Progress BMPs'!Y:Y, MATCH($C40, 'Planned and Progress BMPs'!$C:$C, 0)), 1, 0)), "")</f>
        <v/>
      </c>
      <c r="CQ40" s="87" t="str">
        <f>IFERROR(IF($F40="Historical", IF(Z40&lt;&gt;INDEX('Historical BMP Records'!Z:Z, MATCH($C40, 'Historical BMP Records'!$C:$C, 0)), 1, 0), IF(Z40&lt;&gt;INDEX('Planned and Progress BMPs'!Z:Z, MATCH($C40, 'Planned and Progress BMPs'!$C:$C, 0)), 1, 0)), "")</f>
        <v/>
      </c>
      <c r="CR40" s="87" t="str">
        <f>IFERROR(IF($F40="Historical", IF(AA40&lt;&gt;INDEX('Historical BMP Records'!AA:AA, MATCH($C40, 'Historical BMP Records'!$C:$C, 0)), 1, 0), IF(AA40&lt;&gt;INDEX('Planned and Progress BMPs'!AA:AA, MATCH($C40, 'Planned and Progress BMPs'!$C:$C, 0)), 1, 0)), "")</f>
        <v/>
      </c>
      <c r="CS40" s="87" t="str">
        <f>IFERROR(IF($F40="Historical", IF(AB40&lt;&gt;INDEX('Historical BMP Records'!AB:AB, MATCH($C40, 'Historical BMP Records'!$C:$C, 0)), 1, 0), IF(AB40&lt;&gt;INDEX('Planned and Progress BMPs'!AB:AB, MATCH($C40, 'Planned and Progress BMPs'!$C:$C, 0)), 1, 0)), "")</f>
        <v/>
      </c>
      <c r="CT40" s="87" t="str">
        <f>IFERROR(IF($F40="Historical", IF(AC40&lt;&gt;INDEX('Historical BMP Records'!AC:AC, MATCH($C40, 'Historical BMP Records'!$C:$C, 0)), 1, 0), IF(AC40&lt;&gt;INDEX('Planned and Progress BMPs'!AC:AC, MATCH($C40, 'Planned and Progress BMPs'!$C:$C, 0)), 1, 0)), "")</f>
        <v/>
      </c>
      <c r="CU40" s="87" t="str">
        <f>IFERROR(IF($F40="Historical", IF(AD40&lt;&gt;INDEX('Historical BMP Records'!AD:AD, MATCH($C40, 'Historical BMP Records'!$C:$C, 0)), 1, 0), IF(AD40&lt;&gt;INDEX('Planned and Progress BMPs'!AD:AD, MATCH($C40, 'Planned and Progress BMPs'!$C:$C, 0)), 1, 0)), "")</f>
        <v/>
      </c>
      <c r="CV40" s="87" t="str">
        <f>IFERROR(IF($F40="Historical", IF(AE40&lt;&gt;INDEX('Historical BMP Records'!AE:AE, MATCH($C40, 'Historical BMP Records'!$C:$C, 0)), 1, 0), IF(AE40&lt;&gt;INDEX('Planned and Progress BMPs'!AE:AE, MATCH($C40, 'Planned and Progress BMPs'!$C:$C, 0)), 1, 0)), "")</f>
        <v/>
      </c>
      <c r="CW40" s="87" t="str">
        <f>IFERROR(IF($F40="Historical", IF(AF40&lt;&gt;INDEX('Historical BMP Records'!AF:AF, MATCH($C40, 'Historical BMP Records'!$C:$C, 0)), 1, 0), IF(AF40&lt;&gt;INDEX('Planned and Progress BMPs'!AF:AF, MATCH($C40, 'Planned and Progress BMPs'!$C:$C, 0)), 1, 0)), "")</f>
        <v/>
      </c>
      <c r="CX40" s="87" t="str">
        <f>IFERROR(IF($F40="Historical", IF(AG40&lt;&gt;INDEX('Historical BMP Records'!AG:AG, MATCH($C40, 'Historical BMP Records'!$C:$C, 0)), 1, 0), IF(AG40&lt;&gt;INDEX('Planned and Progress BMPs'!AG:AG, MATCH($C40, 'Planned and Progress BMPs'!$C:$C, 0)), 1, 0)), "")</f>
        <v/>
      </c>
      <c r="CY40" s="87" t="str">
        <f>IFERROR(IF($F40="Historical", IF(AH40&lt;&gt;INDEX('Historical BMP Records'!AH:AH, MATCH($C40, 'Historical BMP Records'!$C:$C, 0)), 1, 0), IF(AH40&lt;&gt;INDEX('Planned and Progress BMPs'!AH:AH, MATCH($C40, 'Planned and Progress BMPs'!$C:$C, 0)), 1, 0)), "")</f>
        <v/>
      </c>
      <c r="CZ40" s="87" t="str">
        <f>IFERROR(IF($F40="Historical", IF(AI40&lt;&gt;INDEX('Historical BMP Records'!AI:AI, MATCH($C40, 'Historical BMP Records'!$C:$C, 0)), 1, 0), IF(AI40&lt;&gt;INDEX('Planned and Progress BMPs'!AI:AI, MATCH($C40, 'Planned and Progress BMPs'!$C:$C, 0)), 1, 0)), "")</f>
        <v/>
      </c>
      <c r="DA40" s="87" t="str">
        <f>IFERROR(IF($F40="Historical", IF(AJ40&lt;&gt;INDEX('Historical BMP Records'!AJ:AJ, MATCH($C40, 'Historical BMP Records'!$C:$C, 0)), 1, 0), IF(AJ40&lt;&gt;INDEX('Planned and Progress BMPs'!AJ:AJ, MATCH($C40, 'Planned and Progress BMPs'!$C:$C, 0)), 1, 0)), "")</f>
        <v/>
      </c>
      <c r="DB40" s="87" t="str">
        <f>IFERROR(IF($F40="Historical", IF(AK40&lt;&gt;INDEX('Historical BMP Records'!AK:AK, MATCH($C40, 'Historical BMP Records'!$C:$C, 0)), 1, 0), IF(AK40&lt;&gt;INDEX('Planned and Progress BMPs'!AK:AK, MATCH($C40, 'Planned and Progress BMPs'!$C:$C, 0)), 1, 0)), "")</f>
        <v/>
      </c>
      <c r="DC40" s="87" t="str">
        <f>IFERROR(IF($F40="Historical", IF(AL40&lt;&gt;INDEX('Historical BMP Records'!AL:AL, MATCH($C40, 'Historical BMP Records'!$C:$C, 0)), 1, 0), IF(AL40&lt;&gt;INDEX('Planned and Progress BMPs'!AL:AL, MATCH($C40, 'Planned and Progress BMPs'!$C:$C, 0)), 1, 0)), "")</f>
        <v/>
      </c>
      <c r="DD40" s="87" t="str">
        <f>IFERROR(IF($F40="Historical", IF(AM40&lt;&gt;INDEX('Historical BMP Records'!AM:AM, MATCH($C40, 'Historical BMP Records'!$C:$C, 0)), 1, 0), IF(AM40&lt;&gt;INDEX('Planned and Progress BMPs'!AM:AM, MATCH($C40, 'Planned and Progress BMPs'!$C:$C, 0)), 1, 0)), "")</f>
        <v/>
      </c>
      <c r="DE40" s="87" t="str">
        <f>IFERROR(IF($F40="Historical", IF(AN40&lt;&gt;INDEX('Historical BMP Records'!AN:AN, MATCH($C40, 'Historical BMP Records'!$C:$C, 0)), 1, 0), IF(AN40&lt;&gt;INDEX('Planned and Progress BMPs'!AN:AN, MATCH($C40, 'Planned and Progress BMPs'!$C:$C, 0)), 1, 0)), "")</f>
        <v/>
      </c>
      <c r="DF40" s="87" t="str">
        <f>IFERROR(IF($F40="Historical", IF(AO40&lt;&gt;INDEX('Historical BMP Records'!AO:AO, MATCH($C40, 'Historical BMP Records'!$C:$C, 0)), 1, 0), IF(AO40&lt;&gt;INDEX('Planned and Progress BMPs'!AO:AO, MATCH($C40, 'Planned and Progress BMPs'!$C:$C, 0)), 1, 0)), "")</f>
        <v/>
      </c>
      <c r="DG40" s="87" t="str">
        <f>IFERROR(IF($F40="Historical", IF(AP40&lt;&gt;INDEX('Historical BMP Records'!AP:AP, MATCH($C40, 'Historical BMP Records'!$C:$C, 0)), 1, 0), IF(AP40&lt;&gt;INDEX('Planned and Progress BMPs'!AP:AP, MATCH($C40, 'Planned and Progress BMPs'!$C:$C, 0)), 1, 0)), "")</f>
        <v/>
      </c>
      <c r="DH40" s="87" t="str">
        <f>IFERROR(IF($F40="Historical", IF(AQ40&lt;&gt;INDEX('Historical BMP Records'!AQ:AQ, MATCH($C40, 'Historical BMP Records'!$C:$C, 0)), 1, 0), IF(AQ40&lt;&gt;INDEX('Planned and Progress BMPs'!AQ:AQ, MATCH($C40, 'Planned and Progress BMPs'!$C:$C, 0)), 1, 0)), "")</f>
        <v/>
      </c>
      <c r="DI40" s="87" t="str">
        <f>IFERROR(IF($F40="Historical", IF(AR40&lt;&gt;INDEX('Historical BMP Records'!AR:AR, MATCH($C40, 'Historical BMP Records'!$C:$C, 0)), 1, 0), IF(AR40&lt;&gt;INDEX('Planned and Progress BMPs'!AR:AR, MATCH($C40, 'Planned and Progress BMPs'!$C:$C, 0)), 1, 0)), "")</f>
        <v/>
      </c>
      <c r="DJ40" s="87" t="str">
        <f>IFERROR(IF($F40="Historical", IF(AS40&lt;&gt;INDEX('Historical BMP Records'!AS:AS, MATCH($C40, 'Historical BMP Records'!$C:$C, 0)), 1, 0), IF(AS40&lt;&gt;INDEX('Planned and Progress BMPs'!AS:AS, MATCH($C40, 'Planned and Progress BMPs'!$C:$C, 0)), 1, 0)), "")</f>
        <v/>
      </c>
      <c r="DK40" s="87" t="str">
        <f>IFERROR(IF($F40="Historical", IF(AT40&lt;&gt;INDEX('Historical BMP Records'!AT:AT, MATCH($C40, 'Historical BMP Records'!$C:$C, 0)), 1, 0), IF(AT40&lt;&gt;INDEX('Planned and Progress BMPs'!AT:AT, MATCH($C40, 'Planned and Progress BMPs'!$C:$C, 0)), 1, 0)), "")</f>
        <v/>
      </c>
      <c r="DL40" s="87" t="str">
        <f>IFERROR(IF($F40="Historical", IF(AU40&lt;&gt;INDEX('Historical BMP Records'!AU:AU, MATCH($C40, 'Historical BMP Records'!$C:$C, 0)), 1, 0), IF(AU40&lt;&gt;INDEX('Planned and Progress BMPs'!AU:AU, MATCH($C40, 'Planned and Progress BMPs'!$C:$C, 0)), 1, 0)), "")</f>
        <v/>
      </c>
      <c r="DM40" s="87" t="str">
        <f>IFERROR(IF($F40="Historical", IF(AV40&lt;&gt;INDEX('Historical BMP Records'!AV:AV, MATCH($C40, 'Historical BMP Records'!$C:$C, 0)), 1, 0), IF(AV40&lt;&gt;INDEX('Planned and Progress BMPs'!AV:AV, MATCH($C40, 'Planned and Progress BMPs'!$C:$C, 0)), 1, 0)), "")</f>
        <v/>
      </c>
      <c r="DN40" s="87" t="str">
        <f>IFERROR(IF($F40="Historical", IF(AW40&lt;&gt;INDEX('Historical BMP Records'!AW:AW, MATCH($C40, 'Historical BMP Records'!$C:$C, 0)), 1, 0), IF(AW40&lt;&gt;INDEX('Planned and Progress BMPs'!AW:AW, MATCH($C40, 'Planned and Progress BMPs'!$C:$C, 0)), 1, 0)), "")</f>
        <v/>
      </c>
      <c r="DO40" s="87" t="str">
        <f>IFERROR(IF($F40="Historical", IF(AX40&lt;&gt;INDEX('Historical BMP Records'!AX:AX, MATCH($C40, 'Historical BMP Records'!$C:$C, 0)), 1, 0), IF(AX40&lt;&gt;INDEX('Planned and Progress BMPs'!AX:AX, MATCH($C40, 'Planned and Progress BMPs'!$C:$C, 0)), 1, 0)), "")</f>
        <v/>
      </c>
      <c r="DP40" s="87" t="str">
        <f>IFERROR(IF($F40="Historical", IF(AY40&lt;&gt;INDEX('Historical BMP Records'!AY:AY, MATCH($C40, 'Historical BMP Records'!$C:$C, 0)), 1, 0), IF(AY40&lt;&gt;INDEX('Planned and Progress BMPs'!AY:AY, MATCH($C40, 'Planned and Progress BMPs'!$C:$C, 0)), 1, 0)), "")</f>
        <v/>
      </c>
      <c r="DQ40" s="87" t="str">
        <f>IFERROR(IF($F40="Historical", IF(AZ40&lt;&gt;INDEX('Historical BMP Records'!AZ:AZ, MATCH($C40, 'Historical BMP Records'!$C:$C, 0)), 1, 0), IF(AZ40&lt;&gt;INDEX('Planned and Progress BMPs'!AZ:AZ, MATCH($C40, 'Planned and Progress BMPs'!$C:$C, 0)), 1, 0)), "")</f>
        <v/>
      </c>
      <c r="DR40" s="87" t="str">
        <f>IFERROR(IF($F40="Historical", IF(BA40&lt;&gt;INDEX('Historical BMP Records'!BA:BA, MATCH($C40, 'Historical BMP Records'!$C:$C, 0)), 1, 0), IF(BA40&lt;&gt;INDEX('Planned and Progress BMPs'!BA:BA, MATCH($C40, 'Planned and Progress BMPs'!$C:$C, 0)), 1, 0)), "")</f>
        <v/>
      </c>
      <c r="DS40" s="87" t="str">
        <f>IFERROR(IF($F40="Historical", IF(BB40&lt;&gt;INDEX('Historical BMP Records'!BB:BB, MATCH($C40, 'Historical BMP Records'!$C:$C, 0)), 1, 0), IF(BB40&lt;&gt;INDEX('Planned and Progress BMPs'!BB:BB, MATCH($C40, 'Planned and Progress BMPs'!$C:$C, 0)), 1, 0)), "")</f>
        <v/>
      </c>
      <c r="DT40" s="87" t="str">
        <f>IFERROR(IF($F40="Historical", IF(BC40&lt;&gt;INDEX('Historical BMP Records'!BC:BC, MATCH($C40, 'Historical BMP Records'!$C:$C, 0)), 1, 0), IF(BC40&lt;&gt;INDEX('Planned and Progress BMPs'!BC:BC, MATCH($C40, 'Planned and Progress BMPs'!$C:$C, 0)), 1, 0)), "")</f>
        <v/>
      </c>
      <c r="DU40" s="87" t="str">
        <f>IFERROR(IF($F40="Historical", IF(BD40&lt;&gt;INDEX('Historical BMP Records'!BD:BD, MATCH($C40, 'Historical BMP Records'!$C:$C, 0)), 1, 0), IF(BD40&lt;&gt;INDEX('Planned and Progress BMPs'!BD:BD, MATCH($C40, 'Planned and Progress BMPs'!$C:$C, 0)), 1, 0)), "")</f>
        <v/>
      </c>
      <c r="DV40" s="87" t="str">
        <f>IFERROR(IF($F40="Historical", IF(BE40&lt;&gt;INDEX('Historical BMP Records'!BE:BE, MATCH($C40, 'Historical BMP Records'!$C:$C, 0)), 1, 0), IF(BE40&lt;&gt;INDEX('Planned and Progress BMPs'!BE:BE, MATCH($C40, 'Planned and Progress BMPs'!$C:$C, 0)), 1, 0)), "")</f>
        <v/>
      </c>
      <c r="DW40" s="87" t="str">
        <f>IFERROR(IF($F40="Historical", IF(BF40&lt;&gt;INDEX('Historical BMP Records'!BF:BF, MATCH($C40, 'Historical BMP Records'!$C:$C, 0)), 1, 0), IF(BF40&lt;&gt;INDEX('Planned and Progress BMPs'!BF:BF, MATCH($C40, 'Planned and Progress BMPs'!$C:$C, 0)), 1, 0)), "")</f>
        <v/>
      </c>
      <c r="DX40" s="87" t="str">
        <f>IFERROR(IF($F40="Historical", IF(BG40&lt;&gt;INDEX('Historical BMP Records'!BG:BG, MATCH($C40, 'Historical BMP Records'!$C:$C, 0)), 1, 0), IF(BG40&lt;&gt;INDEX('Planned and Progress BMPs'!BG:BG, MATCH($C40, 'Planned and Progress BMPs'!$C:$C, 0)), 1, 0)), "")</f>
        <v/>
      </c>
      <c r="DY40" s="87" t="str">
        <f>IFERROR(IF($F40="Historical", IF(BH40&lt;&gt;INDEX('Historical BMP Records'!BH:BH, MATCH($C40, 'Historical BMP Records'!$C:$C, 0)), 1, 0), IF(BH40&lt;&gt;INDEX('Planned and Progress BMPs'!BH:BH, MATCH($C40, 'Planned and Progress BMPs'!$C:$C, 0)), 1, 0)), "")</f>
        <v/>
      </c>
      <c r="DZ40" s="87" t="str">
        <f>IFERROR(IF($F40="Historical", IF(BI40&lt;&gt;INDEX('Historical BMP Records'!BI:BI, MATCH($C40, 'Historical BMP Records'!$C:$C, 0)), 1, 0), IF(BI40&lt;&gt;INDEX('Planned and Progress BMPs'!BI:BI, MATCH($C40, 'Planned and Progress BMPs'!$C:$C, 0)), 1, 0)), "")</f>
        <v/>
      </c>
      <c r="EA40" s="87" t="str">
        <f>IFERROR(IF($F40="Historical", IF(BJ40&lt;&gt;INDEX('Historical BMP Records'!BJ:BJ, MATCH($C40, 'Historical BMP Records'!$C:$C, 0)), 1, 0), IF(BJ40&lt;&gt;INDEX('Planned and Progress BMPs'!BJ:BJ, MATCH($C40, 'Planned and Progress BMPs'!$C:$C, 0)), 1, 0)), "")</f>
        <v/>
      </c>
      <c r="EB40" s="87" t="str">
        <f>IFERROR(IF($F40="Historical", IF(BK40&lt;&gt;INDEX('Historical BMP Records'!BK:BK, MATCH($C40, 'Historical BMP Records'!$C:$C, 0)), 1, 0), IF(BK40&lt;&gt;INDEX('Planned and Progress BMPs'!BK:BK, MATCH($C40, 'Planned and Progress BMPs'!$C:$C, 0)), 1, 0)), "")</f>
        <v/>
      </c>
      <c r="EC40" s="87" t="str">
        <f>IFERROR(IF($F40="Historical", IF(BL40&lt;&gt;INDEX('Historical BMP Records'!BL:BL, MATCH($C40, 'Historical BMP Records'!$C:$C, 0)), 1, 0), IF(BL40&lt;&gt;INDEX('Planned and Progress BMPs'!BL:BL, MATCH($C40, 'Planned and Progress BMPs'!$C:$C, 0)), 1, 0)), "")</f>
        <v/>
      </c>
      <c r="ED40" s="87" t="str">
        <f>IFERROR(IF($F40="Historical", IF(BM40&lt;&gt;INDEX('Historical BMP Records'!BM:BM, MATCH($C40, 'Historical BMP Records'!$C:$C, 0)), 1, 0), IF(BM40&lt;&gt;INDEX('Planned and Progress BMPs'!BM:BM, MATCH($C40, 'Planned and Progress BMPs'!$C:$C, 0)), 1, 0)), "")</f>
        <v/>
      </c>
      <c r="EE40" s="87" t="str">
        <f>IFERROR(IF($F40="Historical", IF(BN40&lt;&gt;INDEX('Historical BMP Records'!BN:BN, MATCH($C40, 'Historical BMP Records'!$C:$C, 0)), 1, 0), IF(BN40&lt;&gt;INDEX('Planned and Progress BMPs'!BN:BN, MATCH($C40, 'Planned and Progress BMPs'!$C:$C, 0)), 1, 0)), "")</f>
        <v/>
      </c>
      <c r="EF40" s="87" t="str">
        <f>IFERROR(IF($F40="Historical", IF(BO40&lt;&gt;INDEX('Historical BMP Records'!BO:BO, MATCH($C40, 'Historical BMP Records'!$C:$C, 0)), 1, 0), IF(BO40&lt;&gt;INDEX('Planned and Progress BMPs'!BO:BO, MATCH($C40, 'Planned and Progress BMPs'!$C:$C, 0)), 1, 0)), "")</f>
        <v/>
      </c>
      <c r="EG40" s="87" t="str">
        <f>IFERROR(IF($F40="Historical", IF(BP40&lt;&gt;INDEX('Historical BMP Records'!BP:BP, MATCH($C40, 'Historical BMP Records'!$C:$C, 0)), 1, 0), IF(BP40&lt;&gt;INDEX('Planned and Progress BMPs'!BP:BP, MATCH($C40, 'Planned and Progress BMPs'!$C:$C, 0)), 1, 0)), "")</f>
        <v/>
      </c>
      <c r="EH40" s="87">
        <f>SUM(DC_SW152[[#This Row],[FY17 Status Change]:[GIS ID Change]])</f>
        <v>0</v>
      </c>
    </row>
    <row r="41" spans="1:138" x14ac:dyDescent="0.25">
      <c r="A41" s="5" t="s">
        <v>388</v>
      </c>
      <c r="B41" s="5" t="s">
        <v>389</v>
      </c>
      <c r="C41" s="17" t="s">
        <v>562</v>
      </c>
      <c r="D41" s="17" t="s">
        <v>399</v>
      </c>
      <c r="E41" s="17" t="s">
        <v>258</v>
      </c>
      <c r="F41" s="18" t="s">
        <v>49</v>
      </c>
      <c r="G41" s="40"/>
      <c r="H41" s="20"/>
      <c r="I41" s="17">
        <f>INDEX(Table3[Site ID], MATCH(DC_SW152[[#This Row],[Facility Name]], Table3[Site Name], 0))</f>
        <v>1</v>
      </c>
      <c r="J41" s="17" t="s">
        <v>372</v>
      </c>
      <c r="K41" s="17" t="str">
        <f>INDEX(Table3[Site Address], MATCH(DC_SW152[[#This Row],[Facility Name]], Table3[Site Name], 0))</f>
        <v>370 Brookley Avenue SW</v>
      </c>
      <c r="L41" s="17" t="str">
        <f>INDEX(Table3[Site X Coordinate], MATCH(DC_SW152[[#This Row],[Facility Name]], Table3[Site Name], 0))</f>
        <v>399319.85</v>
      </c>
      <c r="M41" s="17" t="str">
        <f>INDEX(Table3[Site Y Coordinate], MATCH(DC_SW152[[#This Row],[Facility Name]], Table3[Site Name], 0))</f>
        <v>131674.01</v>
      </c>
      <c r="N41" s="17" t="str">
        <f>INDEX(Table3[Owner/Manager], MATCH(DC_SW152[[#This Row],[Facility Name]], Table3[Site Name], 0))</f>
        <v>Department of Defense</v>
      </c>
      <c r="O41" s="17" t="s">
        <v>218</v>
      </c>
      <c r="P41" s="17" t="s">
        <v>115</v>
      </c>
      <c r="Q41" s="17" t="s">
        <v>219</v>
      </c>
      <c r="R41" s="17" t="s">
        <v>84</v>
      </c>
      <c r="S41" s="17">
        <v>20032</v>
      </c>
      <c r="T41" s="27">
        <v>2024048204</v>
      </c>
      <c r="U41" s="17" t="s">
        <v>220</v>
      </c>
      <c r="V41" s="77">
        <v>23</v>
      </c>
      <c r="W41" s="18">
        <v>39722</v>
      </c>
      <c r="X41" s="17" t="s">
        <v>258</v>
      </c>
      <c r="Y41" s="83" t="s">
        <v>563</v>
      </c>
      <c r="Z41" s="83" t="s">
        <v>763</v>
      </c>
      <c r="AA41" s="83" t="s">
        <v>764</v>
      </c>
      <c r="AB41" s="83" t="s">
        <v>10</v>
      </c>
      <c r="AC41" s="17" t="s">
        <v>95</v>
      </c>
      <c r="AD41" s="17" t="s">
        <v>33</v>
      </c>
      <c r="AE41" s="17">
        <v>398042.08880500001</v>
      </c>
      <c r="AF41" s="17">
        <v>129468.604099</v>
      </c>
      <c r="AG41" s="17">
        <v>38.833005</v>
      </c>
      <c r="AH41" s="17">
        <v>-77.022549999999995</v>
      </c>
      <c r="AI41" s="17" t="s">
        <v>259</v>
      </c>
      <c r="AJ41" s="17" t="s">
        <v>84</v>
      </c>
      <c r="AK41" s="17">
        <v>20032</v>
      </c>
      <c r="AL41" s="17" t="s">
        <v>11</v>
      </c>
      <c r="AM41" s="17" t="s">
        <v>12</v>
      </c>
      <c r="AN41" s="17" t="s">
        <v>8</v>
      </c>
      <c r="AO41" s="62"/>
      <c r="AP41" s="62"/>
      <c r="AQ41" s="62"/>
      <c r="AR41" s="62">
        <f>IF(ISBLANK(DC_SW152[[#This Row],[Urban Acres]]), "", DC_SW152[[#This Row],[Urban Acres]]-DC_SW152[[#This Row],[Impervious Acres]]-DC_SW152[[#This Row],[Natural Acres]])</f>
        <v>0</v>
      </c>
      <c r="AS41" s="62">
        <v>0.03</v>
      </c>
      <c r="AT41" s="62">
        <v>0.03</v>
      </c>
      <c r="AU41" s="62" t="str">
        <f>IF(ISBLANK(DC_SW152[[#This Row],[Natural Acres]]), "", DC_SW152[[#This Row],[Natural Acres]]*43560)</f>
        <v/>
      </c>
      <c r="AV41" s="62">
        <f>IFERROR(IF(ISBLANK(DC_SW152[[#This Row],[Compacted Acres]]), "", DC_SW152[[#This Row],[Compacted Acres]]*43560),"")</f>
        <v>0</v>
      </c>
      <c r="AW41" s="62">
        <f>IF(ISBLANK(DC_SW152[[#This Row],[Impervious Acres]]), "", DC_SW152[[#This Row],[Impervious Acres]]*43560)</f>
        <v>1306.8</v>
      </c>
      <c r="AX41" s="62">
        <f>IF(ISBLANK(DC_SW152[[#This Row],[Urban Acres]]), "", DC_SW152[[#This Row],[Urban Acres]]*43560)</f>
        <v>1306.8</v>
      </c>
      <c r="AY41" s="62"/>
      <c r="AZ41" s="18">
        <v>41912</v>
      </c>
      <c r="BA41" s="19">
        <v>2014</v>
      </c>
      <c r="BB41" s="19"/>
      <c r="BC41" s="19"/>
      <c r="BD41" s="19"/>
      <c r="BE41" s="19" t="s">
        <v>790</v>
      </c>
      <c r="BF41" s="19"/>
      <c r="BG41" s="19"/>
      <c r="BH41" s="18" t="s">
        <v>9</v>
      </c>
      <c r="BI41" s="18">
        <v>41275</v>
      </c>
      <c r="BJ41" s="18"/>
      <c r="BK41" s="17" t="s">
        <v>8</v>
      </c>
      <c r="BL41" s="18"/>
      <c r="BM41" s="72"/>
      <c r="BN41" s="17"/>
      <c r="BO41" s="17" t="s">
        <v>16</v>
      </c>
      <c r="BP41" s="17"/>
      <c r="BQ41" s="17" t="s">
        <v>536</v>
      </c>
      <c r="BR41" s="87" t="str">
        <f>IFERROR(IF($F41="Historical", IF(A41&lt;&gt;INDEX('Historical BMP Records'!A:A, MATCH($C41, 'Historical BMP Records'!$C:$C, 0)), 1, 0), IF(A41&lt;&gt;INDEX('Planned and Progress BMPs'!A:A, MATCH($C41, 'Planned and Progress BMPs'!$C:$C, 0)), 1, 0)), "")</f>
        <v/>
      </c>
      <c r="BS41" s="87" t="str">
        <f>IFERROR(IF($F41="Historical", IF(B41&lt;&gt;INDEX('Historical BMP Records'!B:B, MATCH($C41, 'Historical BMP Records'!$C:$C, 0)), 1, 0), IF(B41&lt;&gt;INDEX('Planned and Progress BMPs'!B:B, MATCH($C41, 'Planned and Progress BMPs'!$C:$C, 0)), 1, 0)), "")</f>
        <v/>
      </c>
      <c r="BT41" s="87" t="str">
        <f>IFERROR(IF($F41="Historical", IF(C41&lt;&gt;INDEX('Historical BMP Records'!C:C, MATCH($C41, 'Historical BMP Records'!$C:$C, 0)), 1, 0), IF(C41&lt;&gt;INDEX('Planned and Progress BMPs'!C:C, MATCH($C41, 'Planned and Progress BMPs'!$C:$C, 0)), 1, 0)), "")</f>
        <v/>
      </c>
      <c r="BU41" s="87" t="str">
        <f>IFERROR(IF($F41="Historical", IF(D41&lt;&gt;INDEX('Historical BMP Records'!D:D, MATCH($C41, 'Historical BMP Records'!$C:$C, 0)), 1, 0), IF(D41&lt;&gt;INDEX('Planned and Progress BMPs'!D:D, MATCH($C41, 'Planned and Progress BMPs'!$C:$C, 0)), 1, 0)), "")</f>
        <v/>
      </c>
      <c r="BV41" s="87" t="str">
        <f>IFERROR(IF($F41="Historical", IF(E41&lt;&gt;INDEX('Historical BMP Records'!E:E, MATCH($C41, 'Historical BMP Records'!$C:$C, 0)), 1, 0), IF(E41&lt;&gt;INDEX('Planned and Progress BMPs'!E:E, MATCH($C41, 'Planned and Progress BMPs'!$C:$C, 0)), 1, 0)), "")</f>
        <v/>
      </c>
      <c r="BW41" s="87" t="str">
        <f>IFERROR(IF($F41="Historical", IF(F41&lt;&gt;INDEX('Historical BMP Records'!F:F, MATCH($C41, 'Historical BMP Records'!$C:$C, 0)), 1, 0), IF(F41&lt;&gt;INDEX('Planned and Progress BMPs'!F:F, MATCH($C41, 'Planned and Progress BMPs'!$C:$C, 0)), 1, 0)), "")</f>
        <v/>
      </c>
      <c r="BX41" s="87" t="str">
        <f>IFERROR(IF($F41="Historical", IF(G41&lt;&gt;INDEX('Historical BMP Records'!G:G, MATCH($C41, 'Historical BMP Records'!$C:$C, 0)), 1, 0), IF(G41&lt;&gt;INDEX('Planned and Progress BMPs'!G:G, MATCH($C41, 'Planned and Progress BMPs'!$C:$C, 0)), 1, 0)), "")</f>
        <v/>
      </c>
      <c r="BY41" s="87" t="str">
        <f>IFERROR(IF($F41="Historical", IF(H41&lt;&gt;INDEX('Historical BMP Records'!H:H, MATCH($C41, 'Historical BMP Records'!$C:$C, 0)), 1, 0), IF(H41&lt;&gt;INDEX('Planned and Progress BMPs'!H:H, MATCH($C41, 'Planned and Progress BMPs'!$C:$C, 0)), 1, 0)), "")</f>
        <v/>
      </c>
      <c r="BZ41" s="87" t="str">
        <f>IFERROR(IF($F41="Historical", IF(I41&lt;&gt;INDEX('Historical BMP Records'!I:I, MATCH($C41, 'Historical BMP Records'!$C:$C, 0)), 1, 0), IF(I41&lt;&gt;INDEX('Planned and Progress BMPs'!I:I, MATCH($C41, 'Planned and Progress BMPs'!$C:$C, 0)), 1, 0)), "")</f>
        <v/>
      </c>
      <c r="CA41" s="87" t="str">
        <f>IFERROR(IF($F41="Historical", IF(J41&lt;&gt;INDEX('Historical BMP Records'!J:J, MATCH($C41, 'Historical BMP Records'!$C:$C, 0)), 1, 0), IF(J41&lt;&gt;INDEX('Planned and Progress BMPs'!J:J, MATCH($C41, 'Planned and Progress BMPs'!$C:$C, 0)), 1, 0)), "")</f>
        <v/>
      </c>
      <c r="CB41" s="87" t="str">
        <f>IFERROR(IF($F41="Historical", IF(K41&lt;&gt;INDEX('Historical BMP Records'!K:K, MATCH($C41, 'Historical BMP Records'!$C:$C, 0)), 1, 0), IF(K41&lt;&gt;INDEX('Planned and Progress BMPs'!K:K, MATCH($C41, 'Planned and Progress BMPs'!$C:$C, 0)), 1, 0)), "")</f>
        <v/>
      </c>
      <c r="CC41" s="87" t="str">
        <f>IFERROR(IF($F41="Historical", IF(L41&lt;&gt;INDEX('Historical BMP Records'!L:L, MATCH($C41, 'Historical BMP Records'!$C:$C, 0)), 1, 0), IF(L41&lt;&gt;INDEX('Planned and Progress BMPs'!L:L, MATCH($C41, 'Planned and Progress BMPs'!$C:$C, 0)), 1, 0)), "")</f>
        <v/>
      </c>
      <c r="CD41" s="87" t="str">
        <f>IFERROR(IF($F41="Historical", IF(M41&lt;&gt;INDEX('Historical BMP Records'!M:M, MATCH($C41, 'Historical BMP Records'!$C:$C, 0)), 1, 0), IF(M41&lt;&gt;INDEX('Planned and Progress BMPs'!M:M, MATCH($C41, 'Planned and Progress BMPs'!$C:$C, 0)), 1, 0)), "")</f>
        <v/>
      </c>
      <c r="CE41" s="87" t="str">
        <f>IFERROR(IF($F41="Historical", IF(N41&lt;&gt;INDEX('Historical BMP Records'!N:N, MATCH($C41, 'Historical BMP Records'!$C:$C, 0)), 1, 0), IF(N41&lt;&gt;INDEX('Planned and Progress BMPs'!N:N, MATCH($C41, 'Planned and Progress BMPs'!$C:$C, 0)), 1, 0)), "")</f>
        <v/>
      </c>
      <c r="CF41" s="87" t="str">
        <f>IFERROR(IF($F41="Historical", IF(O41&lt;&gt;INDEX('Historical BMP Records'!O:O, MATCH($C41, 'Historical BMP Records'!$C:$C, 0)), 1, 0), IF(O41&lt;&gt;INDEX('Planned and Progress BMPs'!O:O, MATCH($C41, 'Planned and Progress BMPs'!$C:$C, 0)), 1, 0)), "")</f>
        <v/>
      </c>
      <c r="CG41" s="87" t="str">
        <f>IFERROR(IF($F41="Historical", IF(P41&lt;&gt;INDEX('Historical BMP Records'!P:P, MATCH($C41, 'Historical BMP Records'!$C:$C, 0)), 1, 0), IF(P41&lt;&gt;INDEX('Planned and Progress BMPs'!P:P, MATCH($C41, 'Planned and Progress BMPs'!$C:$C, 0)), 1, 0)), "")</f>
        <v/>
      </c>
      <c r="CH41" s="87" t="str">
        <f>IFERROR(IF($F41="Historical", IF(Q41&lt;&gt;INDEX('Historical BMP Records'!Q:Q, MATCH($C41, 'Historical BMP Records'!$C:$C, 0)), 1, 0), IF(Q41&lt;&gt;INDEX('Planned and Progress BMPs'!Q:Q, MATCH($C41, 'Planned and Progress BMPs'!$C:$C, 0)), 1, 0)), "")</f>
        <v/>
      </c>
      <c r="CI41" s="87" t="str">
        <f>IFERROR(IF($F41="Historical", IF(R41&lt;&gt;INDEX('Historical BMP Records'!R:R, MATCH($C41, 'Historical BMP Records'!$C:$C, 0)), 1, 0), IF(R41&lt;&gt;INDEX('Planned and Progress BMPs'!R:R, MATCH($C41, 'Planned and Progress BMPs'!$C:$C, 0)), 1, 0)), "")</f>
        <v/>
      </c>
      <c r="CJ41" s="87" t="str">
        <f>IFERROR(IF($F41="Historical", IF(S41&lt;&gt;INDEX('Historical BMP Records'!S:S, MATCH($C41, 'Historical BMP Records'!$C:$C, 0)), 1, 0), IF(S41&lt;&gt;INDEX('Planned and Progress BMPs'!S:S, MATCH($C41, 'Planned and Progress BMPs'!$C:$C, 0)), 1, 0)), "")</f>
        <v/>
      </c>
      <c r="CK41" s="87" t="str">
        <f>IFERROR(IF($F41="Historical", IF(T41&lt;&gt;INDEX('Historical BMP Records'!T:T, MATCH($C41, 'Historical BMP Records'!$C:$C, 0)), 1, 0), IF(T41&lt;&gt;INDEX('Planned and Progress BMPs'!T:T, MATCH($C41, 'Planned and Progress BMPs'!$C:$C, 0)), 1, 0)), "")</f>
        <v/>
      </c>
      <c r="CL41" s="87" t="str">
        <f>IFERROR(IF($F41="Historical", IF(U41&lt;&gt;INDEX('Historical BMP Records'!U:U, MATCH($C41, 'Historical BMP Records'!$C:$C, 0)), 1, 0), IF(U41&lt;&gt;INDEX('Planned and Progress BMPs'!U:U, MATCH($C41, 'Planned and Progress BMPs'!$C:$C, 0)), 1, 0)), "")</f>
        <v/>
      </c>
      <c r="CM41" s="87" t="str">
        <f>IFERROR(IF($F41="Historical", IF(V41&lt;&gt;INDEX('Historical BMP Records'!V:V, MATCH($C41, 'Historical BMP Records'!$C:$C, 0)), 1, 0), IF(V41&lt;&gt;INDEX('Planned and Progress BMPs'!V:V, MATCH($C41, 'Planned and Progress BMPs'!$C:$C, 0)), 1, 0)), "")</f>
        <v/>
      </c>
      <c r="CN41" s="87" t="str">
        <f>IFERROR(IF($F41="Historical", IF(W41&lt;&gt;INDEX('Historical BMP Records'!W:W, MATCH($C41, 'Historical BMP Records'!$C:$C, 0)), 1, 0), IF(W41&lt;&gt;INDEX('Planned and Progress BMPs'!W:W, MATCH($C41, 'Planned and Progress BMPs'!$C:$C, 0)), 1, 0)), "")</f>
        <v/>
      </c>
      <c r="CO41" s="87" t="str">
        <f>IFERROR(IF($F41="Historical", IF(X41&lt;&gt;INDEX('Historical BMP Records'!X:X, MATCH($C41, 'Historical BMP Records'!$C:$C, 0)), 1, 0), IF(X41&lt;&gt;INDEX('Planned and Progress BMPs'!X:X, MATCH($C41, 'Planned and Progress BMPs'!$C:$C, 0)), 1, 0)), "")</f>
        <v/>
      </c>
      <c r="CP41" s="87" t="str">
        <f>IFERROR(IF($F41="Historical", IF(Y41&lt;&gt;INDEX('Historical BMP Records'!Y:Y, MATCH($C41, 'Historical BMP Records'!$C:$C, 0)), 1, 0), IF(Y41&lt;&gt;INDEX('Planned and Progress BMPs'!Y:Y, MATCH($C41, 'Planned and Progress BMPs'!$C:$C, 0)), 1, 0)), "")</f>
        <v/>
      </c>
      <c r="CQ41" s="87" t="str">
        <f>IFERROR(IF($F41="Historical", IF(Z41&lt;&gt;INDEX('Historical BMP Records'!Z:Z, MATCH($C41, 'Historical BMP Records'!$C:$C, 0)), 1, 0), IF(Z41&lt;&gt;INDEX('Planned and Progress BMPs'!Z:Z, MATCH($C41, 'Planned and Progress BMPs'!$C:$C, 0)), 1, 0)), "")</f>
        <v/>
      </c>
      <c r="CR41" s="87" t="str">
        <f>IFERROR(IF($F41="Historical", IF(AA41&lt;&gt;INDEX('Historical BMP Records'!AA:AA, MATCH($C41, 'Historical BMP Records'!$C:$C, 0)), 1, 0), IF(AA41&lt;&gt;INDEX('Planned and Progress BMPs'!AA:AA, MATCH($C41, 'Planned and Progress BMPs'!$C:$C, 0)), 1, 0)), "")</f>
        <v/>
      </c>
      <c r="CS41" s="87" t="str">
        <f>IFERROR(IF($F41="Historical", IF(AB41&lt;&gt;INDEX('Historical BMP Records'!AB:AB, MATCH($C41, 'Historical BMP Records'!$C:$C, 0)), 1, 0), IF(AB41&lt;&gt;INDEX('Planned and Progress BMPs'!AB:AB, MATCH($C41, 'Planned and Progress BMPs'!$C:$C, 0)), 1, 0)), "")</f>
        <v/>
      </c>
      <c r="CT41" s="87" t="str">
        <f>IFERROR(IF($F41="Historical", IF(AC41&lt;&gt;INDEX('Historical BMP Records'!AC:AC, MATCH($C41, 'Historical BMP Records'!$C:$C, 0)), 1, 0), IF(AC41&lt;&gt;INDEX('Planned and Progress BMPs'!AC:AC, MATCH($C41, 'Planned and Progress BMPs'!$C:$C, 0)), 1, 0)), "")</f>
        <v/>
      </c>
      <c r="CU41" s="87" t="str">
        <f>IFERROR(IF($F41="Historical", IF(AD41&lt;&gt;INDEX('Historical BMP Records'!AD:AD, MATCH($C41, 'Historical BMP Records'!$C:$C, 0)), 1, 0), IF(AD41&lt;&gt;INDEX('Planned and Progress BMPs'!AD:AD, MATCH($C41, 'Planned and Progress BMPs'!$C:$C, 0)), 1, 0)), "")</f>
        <v/>
      </c>
      <c r="CV41" s="87" t="str">
        <f>IFERROR(IF($F41="Historical", IF(AE41&lt;&gt;INDEX('Historical BMP Records'!AE:AE, MATCH($C41, 'Historical BMP Records'!$C:$C, 0)), 1, 0), IF(AE41&lt;&gt;INDEX('Planned and Progress BMPs'!AE:AE, MATCH($C41, 'Planned and Progress BMPs'!$C:$C, 0)), 1, 0)), "")</f>
        <v/>
      </c>
      <c r="CW41" s="87" t="str">
        <f>IFERROR(IF($F41="Historical", IF(AF41&lt;&gt;INDEX('Historical BMP Records'!AF:AF, MATCH($C41, 'Historical BMP Records'!$C:$C, 0)), 1, 0), IF(AF41&lt;&gt;INDEX('Planned and Progress BMPs'!AF:AF, MATCH($C41, 'Planned and Progress BMPs'!$C:$C, 0)), 1, 0)), "")</f>
        <v/>
      </c>
      <c r="CX41" s="87" t="str">
        <f>IFERROR(IF($F41="Historical", IF(AG41&lt;&gt;INDEX('Historical BMP Records'!AG:AG, MATCH($C41, 'Historical BMP Records'!$C:$C, 0)), 1, 0), IF(AG41&lt;&gt;INDEX('Planned and Progress BMPs'!AG:AG, MATCH($C41, 'Planned and Progress BMPs'!$C:$C, 0)), 1, 0)), "")</f>
        <v/>
      </c>
      <c r="CY41" s="87" t="str">
        <f>IFERROR(IF($F41="Historical", IF(AH41&lt;&gt;INDEX('Historical BMP Records'!AH:AH, MATCH($C41, 'Historical BMP Records'!$C:$C, 0)), 1, 0), IF(AH41&lt;&gt;INDEX('Planned and Progress BMPs'!AH:AH, MATCH($C41, 'Planned and Progress BMPs'!$C:$C, 0)), 1, 0)), "")</f>
        <v/>
      </c>
      <c r="CZ41" s="87" t="str">
        <f>IFERROR(IF($F41="Historical", IF(AI41&lt;&gt;INDEX('Historical BMP Records'!AI:AI, MATCH($C41, 'Historical BMP Records'!$C:$C, 0)), 1, 0), IF(AI41&lt;&gt;INDEX('Planned and Progress BMPs'!AI:AI, MATCH($C41, 'Planned and Progress BMPs'!$C:$C, 0)), 1, 0)), "")</f>
        <v/>
      </c>
      <c r="DA41" s="87" t="str">
        <f>IFERROR(IF($F41="Historical", IF(AJ41&lt;&gt;INDEX('Historical BMP Records'!AJ:AJ, MATCH($C41, 'Historical BMP Records'!$C:$C, 0)), 1, 0), IF(AJ41&lt;&gt;INDEX('Planned and Progress BMPs'!AJ:AJ, MATCH($C41, 'Planned and Progress BMPs'!$C:$C, 0)), 1, 0)), "")</f>
        <v/>
      </c>
      <c r="DB41" s="87" t="str">
        <f>IFERROR(IF($F41="Historical", IF(AK41&lt;&gt;INDEX('Historical BMP Records'!AK:AK, MATCH($C41, 'Historical BMP Records'!$C:$C, 0)), 1, 0), IF(AK41&lt;&gt;INDEX('Planned and Progress BMPs'!AK:AK, MATCH($C41, 'Planned and Progress BMPs'!$C:$C, 0)), 1, 0)), "")</f>
        <v/>
      </c>
      <c r="DC41" s="87" t="str">
        <f>IFERROR(IF($F41="Historical", IF(AL41&lt;&gt;INDEX('Historical BMP Records'!AL:AL, MATCH($C41, 'Historical BMP Records'!$C:$C, 0)), 1, 0), IF(AL41&lt;&gt;INDEX('Planned and Progress BMPs'!AL:AL, MATCH($C41, 'Planned and Progress BMPs'!$C:$C, 0)), 1, 0)), "")</f>
        <v/>
      </c>
      <c r="DD41" s="87" t="str">
        <f>IFERROR(IF($F41="Historical", IF(AM41&lt;&gt;INDEX('Historical BMP Records'!AM:AM, MATCH($C41, 'Historical BMP Records'!$C:$C, 0)), 1, 0), IF(AM41&lt;&gt;INDEX('Planned and Progress BMPs'!AM:AM, MATCH($C41, 'Planned and Progress BMPs'!$C:$C, 0)), 1, 0)), "")</f>
        <v/>
      </c>
      <c r="DE41" s="87" t="str">
        <f>IFERROR(IF($F41="Historical", IF(AN41&lt;&gt;INDEX('Historical BMP Records'!AN:AN, MATCH($C41, 'Historical BMP Records'!$C:$C, 0)), 1, 0), IF(AN41&lt;&gt;INDEX('Planned and Progress BMPs'!AN:AN, MATCH($C41, 'Planned and Progress BMPs'!$C:$C, 0)), 1, 0)), "")</f>
        <v/>
      </c>
      <c r="DF41" s="87" t="str">
        <f>IFERROR(IF($F41="Historical", IF(AO41&lt;&gt;INDEX('Historical BMP Records'!AO:AO, MATCH($C41, 'Historical BMP Records'!$C:$C, 0)), 1, 0), IF(AO41&lt;&gt;INDEX('Planned and Progress BMPs'!AO:AO, MATCH($C41, 'Planned and Progress BMPs'!$C:$C, 0)), 1, 0)), "")</f>
        <v/>
      </c>
      <c r="DG41" s="87" t="str">
        <f>IFERROR(IF($F41="Historical", IF(AP41&lt;&gt;INDEX('Historical BMP Records'!AP:AP, MATCH($C41, 'Historical BMP Records'!$C:$C, 0)), 1, 0), IF(AP41&lt;&gt;INDEX('Planned and Progress BMPs'!AP:AP, MATCH($C41, 'Planned and Progress BMPs'!$C:$C, 0)), 1, 0)), "")</f>
        <v/>
      </c>
      <c r="DH41" s="87" t="str">
        <f>IFERROR(IF($F41="Historical", IF(AQ41&lt;&gt;INDEX('Historical BMP Records'!AQ:AQ, MATCH($C41, 'Historical BMP Records'!$C:$C, 0)), 1, 0), IF(AQ41&lt;&gt;INDEX('Planned and Progress BMPs'!AQ:AQ, MATCH($C41, 'Planned and Progress BMPs'!$C:$C, 0)), 1, 0)), "")</f>
        <v/>
      </c>
      <c r="DI41" s="87" t="str">
        <f>IFERROR(IF($F41="Historical", IF(AR41&lt;&gt;INDEX('Historical BMP Records'!AR:AR, MATCH($C41, 'Historical BMP Records'!$C:$C, 0)), 1, 0), IF(AR41&lt;&gt;INDEX('Planned and Progress BMPs'!AR:AR, MATCH($C41, 'Planned and Progress BMPs'!$C:$C, 0)), 1, 0)), "")</f>
        <v/>
      </c>
      <c r="DJ41" s="87" t="str">
        <f>IFERROR(IF($F41="Historical", IF(AS41&lt;&gt;INDEX('Historical BMP Records'!AS:AS, MATCH($C41, 'Historical BMP Records'!$C:$C, 0)), 1, 0), IF(AS41&lt;&gt;INDEX('Planned and Progress BMPs'!AS:AS, MATCH($C41, 'Planned and Progress BMPs'!$C:$C, 0)), 1, 0)), "")</f>
        <v/>
      </c>
      <c r="DK41" s="87" t="str">
        <f>IFERROR(IF($F41="Historical", IF(AT41&lt;&gt;INDEX('Historical BMP Records'!AT:AT, MATCH($C41, 'Historical BMP Records'!$C:$C, 0)), 1, 0), IF(AT41&lt;&gt;INDEX('Planned and Progress BMPs'!AT:AT, MATCH($C41, 'Planned and Progress BMPs'!$C:$C, 0)), 1, 0)), "")</f>
        <v/>
      </c>
      <c r="DL41" s="87" t="str">
        <f>IFERROR(IF($F41="Historical", IF(AU41&lt;&gt;INDEX('Historical BMP Records'!AU:AU, MATCH($C41, 'Historical BMP Records'!$C:$C, 0)), 1, 0), IF(AU41&lt;&gt;INDEX('Planned and Progress BMPs'!AU:AU, MATCH($C41, 'Planned and Progress BMPs'!$C:$C, 0)), 1, 0)), "")</f>
        <v/>
      </c>
      <c r="DM41" s="87" t="str">
        <f>IFERROR(IF($F41="Historical", IF(AV41&lt;&gt;INDEX('Historical BMP Records'!AV:AV, MATCH($C41, 'Historical BMP Records'!$C:$C, 0)), 1, 0), IF(AV41&lt;&gt;INDEX('Planned and Progress BMPs'!AV:AV, MATCH($C41, 'Planned and Progress BMPs'!$C:$C, 0)), 1, 0)), "")</f>
        <v/>
      </c>
      <c r="DN41" s="87" t="str">
        <f>IFERROR(IF($F41="Historical", IF(AW41&lt;&gt;INDEX('Historical BMP Records'!AW:AW, MATCH($C41, 'Historical BMP Records'!$C:$C, 0)), 1, 0), IF(AW41&lt;&gt;INDEX('Planned and Progress BMPs'!AW:AW, MATCH($C41, 'Planned and Progress BMPs'!$C:$C, 0)), 1, 0)), "")</f>
        <v/>
      </c>
      <c r="DO41" s="87" t="str">
        <f>IFERROR(IF($F41="Historical", IF(AX41&lt;&gt;INDEX('Historical BMP Records'!AX:AX, MATCH($C41, 'Historical BMP Records'!$C:$C, 0)), 1, 0), IF(AX41&lt;&gt;INDEX('Planned and Progress BMPs'!AX:AX, MATCH($C41, 'Planned and Progress BMPs'!$C:$C, 0)), 1, 0)), "")</f>
        <v/>
      </c>
      <c r="DP41" s="87" t="str">
        <f>IFERROR(IF($F41="Historical", IF(AY41&lt;&gt;INDEX('Historical BMP Records'!AY:AY, MATCH($C41, 'Historical BMP Records'!$C:$C, 0)), 1, 0), IF(AY41&lt;&gt;INDEX('Planned and Progress BMPs'!AY:AY, MATCH($C41, 'Planned and Progress BMPs'!$C:$C, 0)), 1, 0)), "")</f>
        <v/>
      </c>
      <c r="DQ41" s="87" t="str">
        <f>IFERROR(IF($F41="Historical", IF(AZ41&lt;&gt;INDEX('Historical BMP Records'!AZ:AZ, MATCH($C41, 'Historical BMP Records'!$C:$C, 0)), 1, 0), IF(AZ41&lt;&gt;INDEX('Planned and Progress BMPs'!AZ:AZ, MATCH($C41, 'Planned and Progress BMPs'!$C:$C, 0)), 1, 0)), "")</f>
        <v/>
      </c>
      <c r="DR41" s="87" t="str">
        <f>IFERROR(IF($F41="Historical", IF(BA41&lt;&gt;INDEX('Historical BMP Records'!BA:BA, MATCH($C41, 'Historical BMP Records'!$C:$C, 0)), 1, 0), IF(BA41&lt;&gt;INDEX('Planned and Progress BMPs'!BA:BA, MATCH($C41, 'Planned and Progress BMPs'!$C:$C, 0)), 1, 0)), "")</f>
        <v/>
      </c>
      <c r="DS41" s="87" t="str">
        <f>IFERROR(IF($F41="Historical", IF(BB41&lt;&gt;INDEX('Historical BMP Records'!BB:BB, MATCH($C41, 'Historical BMP Records'!$C:$C, 0)), 1, 0), IF(BB41&lt;&gt;INDEX('Planned and Progress BMPs'!BB:BB, MATCH($C41, 'Planned and Progress BMPs'!$C:$C, 0)), 1, 0)), "")</f>
        <v/>
      </c>
      <c r="DT41" s="87" t="str">
        <f>IFERROR(IF($F41="Historical", IF(BC41&lt;&gt;INDEX('Historical BMP Records'!BC:BC, MATCH($C41, 'Historical BMP Records'!$C:$C, 0)), 1, 0), IF(BC41&lt;&gt;INDEX('Planned and Progress BMPs'!BC:BC, MATCH($C41, 'Planned and Progress BMPs'!$C:$C, 0)), 1, 0)), "")</f>
        <v/>
      </c>
      <c r="DU41" s="87" t="str">
        <f>IFERROR(IF($F41="Historical", IF(BD41&lt;&gt;INDEX('Historical BMP Records'!BD:BD, MATCH($C41, 'Historical BMP Records'!$C:$C, 0)), 1, 0), IF(BD41&lt;&gt;INDEX('Planned and Progress BMPs'!BD:BD, MATCH($C41, 'Planned and Progress BMPs'!$C:$C, 0)), 1, 0)), "")</f>
        <v/>
      </c>
      <c r="DV41" s="87" t="str">
        <f>IFERROR(IF($F41="Historical", IF(BE41&lt;&gt;INDEX('Historical BMP Records'!BE:BE, MATCH($C41, 'Historical BMP Records'!$C:$C, 0)), 1, 0), IF(BE41&lt;&gt;INDEX('Planned and Progress BMPs'!BE:BE, MATCH($C41, 'Planned and Progress BMPs'!$C:$C, 0)), 1, 0)), "")</f>
        <v/>
      </c>
      <c r="DW41" s="87" t="str">
        <f>IFERROR(IF($F41="Historical", IF(BF41&lt;&gt;INDEX('Historical BMP Records'!BF:BF, MATCH($C41, 'Historical BMP Records'!$C:$C, 0)), 1, 0), IF(BF41&lt;&gt;INDEX('Planned and Progress BMPs'!BF:BF, MATCH($C41, 'Planned and Progress BMPs'!$C:$C, 0)), 1, 0)), "")</f>
        <v/>
      </c>
      <c r="DX41" s="87" t="str">
        <f>IFERROR(IF($F41="Historical", IF(BG41&lt;&gt;INDEX('Historical BMP Records'!BG:BG, MATCH($C41, 'Historical BMP Records'!$C:$C, 0)), 1, 0), IF(BG41&lt;&gt;INDEX('Planned and Progress BMPs'!BG:BG, MATCH($C41, 'Planned and Progress BMPs'!$C:$C, 0)), 1, 0)), "")</f>
        <v/>
      </c>
      <c r="DY41" s="87" t="str">
        <f>IFERROR(IF($F41="Historical", IF(BH41&lt;&gt;INDEX('Historical BMP Records'!BH:BH, MATCH($C41, 'Historical BMP Records'!$C:$C, 0)), 1, 0), IF(BH41&lt;&gt;INDEX('Planned and Progress BMPs'!BH:BH, MATCH($C41, 'Planned and Progress BMPs'!$C:$C, 0)), 1, 0)), "")</f>
        <v/>
      </c>
      <c r="DZ41" s="87" t="str">
        <f>IFERROR(IF($F41="Historical", IF(BI41&lt;&gt;INDEX('Historical BMP Records'!BI:BI, MATCH($C41, 'Historical BMP Records'!$C:$C, 0)), 1, 0), IF(BI41&lt;&gt;INDEX('Planned and Progress BMPs'!BI:BI, MATCH($C41, 'Planned and Progress BMPs'!$C:$C, 0)), 1, 0)), "")</f>
        <v/>
      </c>
      <c r="EA41" s="87" t="str">
        <f>IFERROR(IF($F41="Historical", IF(BJ41&lt;&gt;INDEX('Historical BMP Records'!BJ:BJ, MATCH($C41, 'Historical BMP Records'!$C:$C, 0)), 1, 0), IF(BJ41&lt;&gt;INDEX('Planned and Progress BMPs'!BJ:BJ, MATCH($C41, 'Planned and Progress BMPs'!$C:$C, 0)), 1, 0)), "")</f>
        <v/>
      </c>
      <c r="EB41" s="87" t="str">
        <f>IFERROR(IF($F41="Historical", IF(BK41&lt;&gt;INDEX('Historical BMP Records'!BK:BK, MATCH($C41, 'Historical BMP Records'!$C:$C, 0)), 1, 0), IF(BK41&lt;&gt;INDEX('Planned and Progress BMPs'!BK:BK, MATCH($C41, 'Planned and Progress BMPs'!$C:$C, 0)), 1, 0)), "")</f>
        <v/>
      </c>
      <c r="EC41" s="87" t="str">
        <f>IFERROR(IF($F41="Historical", IF(BL41&lt;&gt;INDEX('Historical BMP Records'!BL:BL, MATCH($C41, 'Historical BMP Records'!$C:$C, 0)), 1, 0), IF(BL41&lt;&gt;INDEX('Planned and Progress BMPs'!BL:BL, MATCH($C41, 'Planned and Progress BMPs'!$C:$C, 0)), 1, 0)), "")</f>
        <v/>
      </c>
      <c r="ED41" s="87" t="str">
        <f>IFERROR(IF($F41="Historical", IF(BM41&lt;&gt;INDEX('Historical BMP Records'!BM:BM, MATCH($C41, 'Historical BMP Records'!$C:$C, 0)), 1, 0), IF(BM41&lt;&gt;INDEX('Planned and Progress BMPs'!BM:BM, MATCH($C41, 'Planned and Progress BMPs'!$C:$C, 0)), 1, 0)), "")</f>
        <v/>
      </c>
      <c r="EE41" s="87" t="str">
        <f>IFERROR(IF($F41="Historical", IF(BN41&lt;&gt;INDEX('Historical BMP Records'!BN:BN, MATCH($C41, 'Historical BMP Records'!$C:$C, 0)), 1, 0), IF(BN41&lt;&gt;INDEX('Planned and Progress BMPs'!BN:BN, MATCH($C41, 'Planned and Progress BMPs'!$C:$C, 0)), 1, 0)), "")</f>
        <v/>
      </c>
      <c r="EF41" s="87" t="str">
        <f>IFERROR(IF($F41="Historical", IF(BO41&lt;&gt;INDEX('Historical BMP Records'!BO:BO, MATCH($C41, 'Historical BMP Records'!$C:$C, 0)), 1, 0), IF(BO41&lt;&gt;INDEX('Planned and Progress BMPs'!BO:BO, MATCH($C41, 'Planned and Progress BMPs'!$C:$C, 0)), 1, 0)), "")</f>
        <v/>
      </c>
      <c r="EG41" s="87" t="str">
        <f>IFERROR(IF($F41="Historical", IF(BP41&lt;&gt;INDEX('Historical BMP Records'!BP:BP, MATCH($C41, 'Historical BMP Records'!$C:$C, 0)), 1, 0), IF(BP41&lt;&gt;INDEX('Planned and Progress BMPs'!BP:BP, MATCH($C41, 'Planned and Progress BMPs'!$C:$C, 0)), 1, 0)), "")</f>
        <v/>
      </c>
      <c r="EH41" s="87">
        <f>SUM(DC_SW152[[#This Row],[FY17 Status Change]:[GIS ID Change]])</f>
        <v>0</v>
      </c>
    </row>
    <row r="42" spans="1:138" x14ac:dyDescent="0.25">
      <c r="A42" s="5" t="s">
        <v>388</v>
      </c>
      <c r="B42" s="5" t="s">
        <v>389</v>
      </c>
      <c r="C42" s="17" t="s">
        <v>564</v>
      </c>
      <c r="D42" s="17" t="s">
        <v>400</v>
      </c>
      <c r="E42" s="17" t="s">
        <v>266</v>
      </c>
      <c r="F42" s="32" t="s">
        <v>49</v>
      </c>
      <c r="G42" s="41"/>
      <c r="H42" s="36"/>
      <c r="I42" s="21">
        <f>INDEX(Table3[Site ID], MATCH(DC_SW152[[#This Row],[Facility Name]], Table3[Site Name], 0))</f>
        <v>1</v>
      </c>
      <c r="J42" s="21" t="s">
        <v>372</v>
      </c>
      <c r="K42" s="21" t="str">
        <f>INDEX(Table3[Site Address], MATCH(DC_SW152[[#This Row],[Facility Name]], Table3[Site Name], 0))</f>
        <v>370 Brookley Avenue SW</v>
      </c>
      <c r="L42" s="21" t="str">
        <f>INDEX(Table3[Site X Coordinate], MATCH(DC_SW152[[#This Row],[Facility Name]], Table3[Site Name], 0))</f>
        <v>399319.85</v>
      </c>
      <c r="M42" s="21" t="str">
        <f>INDEX(Table3[Site Y Coordinate], MATCH(DC_SW152[[#This Row],[Facility Name]], Table3[Site Name], 0))</f>
        <v>131674.01</v>
      </c>
      <c r="N42" s="21" t="str">
        <f>INDEX(Table3[Owner/Manager], MATCH(DC_SW152[[#This Row],[Facility Name]], Table3[Site Name], 0))</f>
        <v>Department of Defense</v>
      </c>
      <c r="O42" s="21" t="s">
        <v>218</v>
      </c>
      <c r="P42" s="21" t="s">
        <v>115</v>
      </c>
      <c r="Q42" s="21" t="s">
        <v>219</v>
      </c>
      <c r="R42" s="21" t="s">
        <v>84</v>
      </c>
      <c r="S42" s="21">
        <v>20032</v>
      </c>
      <c r="T42" s="28">
        <v>2024048204</v>
      </c>
      <c r="U42" s="21" t="s">
        <v>220</v>
      </c>
      <c r="V42" s="77">
        <v>24</v>
      </c>
      <c r="W42" s="32">
        <v>40087</v>
      </c>
      <c r="X42" s="21" t="s">
        <v>266</v>
      </c>
      <c r="Y42" s="83" t="s">
        <v>565</v>
      </c>
      <c r="Z42" s="83" t="s">
        <v>763</v>
      </c>
      <c r="AA42" s="83" t="s">
        <v>764</v>
      </c>
      <c r="AB42" s="83" t="s">
        <v>10</v>
      </c>
      <c r="AC42" s="21" t="s">
        <v>95</v>
      </c>
      <c r="AD42" s="21" t="s">
        <v>33</v>
      </c>
      <c r="AE42" s="21">
        <v>398516.586462999</v>
      </c>
      <c r="AF42" s="21">
        <v>131308.99565</v>
      </c>
      <c r="AG42" s="21">
        <v>38.849584999999998</v>
      </c>
      <c r="AH42" s="21">
        <v>-77.017088999999999</v>
      </c>
      <c r="AI42" s="21" t="s">
        <v>267</v>
      </c>
      <c r="AJ42" s="21" t="s">
        <v>84</v>
      </c>
      <c r="AK42" s="21">
        <v>20032</v>
      </c>
      <c r="AL42" s="17" t="s">
        <v>11</v>
      </c>
      <c r="AM42" s="21" t="s">
        <v>12</v>
      </c>
      <c r="AN42" s="21" t="s">
        <v>8</v>
      </c>
      <c r="AO42" s="63"/>
      <c r="AP42" s="63"/>
      <c r="AQ42" s="63"/>
      <c r="AR42" s="63">
        <f>IF(ISBLANK(DC_SW152[[#This Row],[Urban Acres]]), "", DC_SW152[[#This Row],[Urban Acres]]-DC_SW152[[#This Row],[Impervious Acres]]-DC_SW152[[#This Row],[Natural Acres]])</f>
        <v>0</v>
      </c>
      <c r="AS42" s="63">
        <v>0.26</v>
      </c>
      <c r="AT42" s="63">
        <v>0.26</v>
      </c>
      <c r="AU42" s="63" t="str">
        <f>IF(ISBLANK(DC_SW152[[#This Row],[Natural Acres]]), "", DC_SW152[[#This Row],[Natural Acres]]*43560)</f>
        <v/>
      </c>
      <c r="AV42" s="63">
        <f>IFERROR(IF(ISBLANK(DC_SW152[[#This Row],[Compacted Acres]]), "", DC_SW152[[#This Row],[Compacted Acres]]*43560),"")</f>
        <v>0</v>
      </c>
      <c r="AW42" s="63">
        <f>IF(ISBLANK(DC_SW152[[#This Row],[Impervious Acres]]), "", DC_SW152[[#This Row],[Impervious Acres]]*43560)</f>
        <v>11325.6</v>
      </c>
      <c r="AX42" s="63">
        <f>IF(ISBLANK(DC_SW152[[#This Row],[Urban Acres]]), "", DC_SW152[[#This Row],[Urban Acres]]*43560)</f>
        <v>11325.6</v>
      </c>
      <c r="AY42" s="68"/>
      <c r="AZ42" s="32">
        <v>41912</v>
      </c>
      <c r="BA42" s="24">
        <v>2014</v>
      </c>
      <c r="BB42" s="24"/>
      <c r="BC42" s="24"/>
      <c r="BD42" s="24"/>
      <c r="BE42" s="24" t="s">
        <v>790</v>
      </c>
      <c r="BF42" s="24"/>
      <c r="BG42" s="24"/>
      <c r="BH42" s="23" t="s">
        <v>9</v>
      </c>
      <c r="BI42" s="23">
        <v>41275</v>
      </c>
      <c r="BJ42" s="23"/>
      <c r="BK42" s="21" t="s">
        <v>8</v>
      </c>
      <c r="BL42" s="23"/>
      <c r="BM42" s="73"/>
      <c r="BN42" s="21"/>
      <c r="BO42" s="14" t="s">
        <v>16</v>
      </c>
      <c r="BP42" s="14"/>
      <c r="BQ42" s="17" t="s">
        <v>536</v>
      </c>
      <c r="BR42" s="87" t="str">
        <f>IFERROR(IF($F42="Historical", IF(A42&lt;&gt;INDEX('Historical BMP Records'!A:A, MATCH($C42, 'Historical BMP Records'!$C:$C, 0)), 1, 0), IF(A42&lt;&gt;INDEX('Planned and Progress BMPs'!A:A, MATCH($C42, 'Planned and Progress BMPs'!$C:$C, 0)), 1, 0)), "")</f>
        <v/>
      </c>
      <c r="BS42" s="87" t="str">
        <f>IFERROR(IF($F42="Historical", IF(B42&lt;&gt;INDEX('Historical BMP Records'!B:B, MATCH($C42, 'Historical BMP Records'!$C:$C, 0)), 1, 0), IF(B42&lt;&gt;INDEX('Planned and Progress BMPs'!B:B, MATCH($C42, 'Planned and Progress BMPs'!$C:$C, 0)), 1, 0)), "")</f>
        <v/>
      </c>
      <c r="BT42" s="87" t="str">
        <f>IFERROR(IF($F42="Historical", IF(C42&lt;&gt;INDEX('Historical BMP Records'!C:C, MATCH($C42, 'Historical BMP Records'!$C:$C, 0)), 1, 0), IF(C42&lt;&gt;INDEX('Planned and Progress BMPs'!C:C, MATCH($C42, 'Planned and Progress BMPs'!$C:$C, 0)), 1, 0)), "")</f>
        <v/>
      </c>
      <c r="BU42" s="87" t="str">
        <f>IFERROR(IF($F42="Historical", IF(D42&lt;&gt;INDEX('Historical BMP Records'!D:D, MATCH($C42, 'Historical BMP Records'!$C:$C, 0)), 1, 0), IF(D42&lt;&gt;INDEX('Planned and Progress BMPs'!D:D, MATCH($C42, 'Planned and Progress BMPs'!$C:$C, 0)), 1, 0)), "")</f>
        <v/>
      </c>
      <c r="BV42" s="87" t="str">
        <f>IFERROR(IF($F42="Historical", IF(E42&lt;&gt;INDEX('Historical BMP Records'!E:E, MATCH($C42, 'Historical BMP Records'!$C:$C, 0)), 1, 0), IF(E42&lt;&gt;INDEX('Planned and Progress BMPs'!E:E, MATCH($C42, 'Planned and Progress BMPs'!$C:$C, 0)), 1, 0)), "")</f>
        <v/>
      </c>
      <c r="BW42" s="87" t="str">
        <f>IFERROR(IF($F42="Historical", IF(F42&lt;&gt;INDEX('Historical BMP Records'!F:F, MATCH($C42, 'Historical BMP Records'!$C:$C, 0)), 1, 0), IF(F42&lt;&gt;INDEX('Planned and Progress BMPs'!F:F, MATCH($C42, 'Planned and Progress BMPs'!$C:$C, 0)), 1, 0)), "")</f>
        <v/>
      </c>
      <c r="BX42" s="87" t="str">
        <f>IFERROR(IF($F42="Historical", IF(G42&lt;&gt;INDEX('Historical BMP Records'!G:G, MATCH($C42, 'Historical BMP Records'!$C:$C, 0)), 1, 0), IF(G42&lt;&gt;INDEX('Planned and Progress BMPs'!G:G, MATCH($C42, 'Planned and Progress BMPs'!$C:$C, 0)), 1, 0)), "")</f>
        <v/>
      </c>
      <c r="BY42" s="87" t="str">
        <f>IFERROR(IF($F42="Historical", IF(H42&lt;&gt;INDEX('Historical BMP Records'!H:H, MATCH($C42, 'Historical BMP Records'!$C:$C, 0)), 1, 0), IF(H42&lt;&gt;INDEX('Planned and Progress BMPs'!H:H, MATCH($C42, 'Planned and Progress BMPs'!$C:$C, 0)), 1, 0)), "")</f>
        <v/>
      </c>
      <c r="BZ42" s="87" t="str">
        <f>IFERROR(IF($F42="Historical", IF(I42&lt;&gt;INDEX('Historical BMP Records'!I:I, MATCH($C42, 'Historical BMP Records'!$C:$C, 0)), 1, 0), IF(I42&lt;&gt;INDEX('Planned and Progress BMPs'!I:I, MATCH($C42, 'Planned and Progress BMPs'!$C:$C, 0)), 1, 0)), "")</f>
        <v/>
      </c>
      <c r="CA42" s="87" t="str">
        <f>IFERROR(IF($F42="Historical", IF(J42&lt;&gt;INDEX('Historical BMP Records'!J:J, MATCH($C42, 'Historical BMP Records'!$C:$C, 0)), 1, 0), IF(J42&lt;&gt;INDEX('Planned and Progress BMPs'!J:J, MATCH($C42, 'Planned and Progress BMPs'!$C:$C, 0)), 1, 0)), "")</f>
        <v/>
      </c>
      <c r="CB42" s="87" t="str">
        <f>IFERROR(IF($F42="Historical", IF(K42&lt;&gt;INDEX('Historical BMP Records'!K:K, MATCH($C42, 'Historical BMP Records'!$C:$C, 0)), 1, 0), IF(K42&lt;&gt;INDEX('Planned and Progress BMPs'!K:K, MATCH($C42, 'Planned and Progress BMPs'!$C:$C, 0)), 1, 0)), "")</f>
        <v/>
      </c>
      <c r="CC42" s="87" t="str">
        <f>IFERROR(IF($F42="Historical", IF(L42&lt;&gt;INDEX('Historical BMP Records'!L:L, MATCH($C42, 'Historical BMP Records'!$C:$C, 0)), 1, 0), IF(L42&lt;&gt;INDEX('Planned and Progress BMPs'!L:L, MATCH($C42, 'Planned and Progress BMPs'!$C:$C, 0)), 1, 0)), "")</f>
        <v/>
      </c>
      <c r="CD42" s="87" t="str">
        <f>IFERROR(IF($F42="Historical", IF(M42&lt;&gt;INDEX('Historical BMP Records'!M:M, MATCH($C42, 'Historical BMP Records'!$C:$C, 0)), 1, 0), IF(M42&lt;&gt;INDEX('Planned and Progress BMPs'!M:M, MATCH($C42, 'Planned and Progress BMPs'!$C:$C, 0)), 1, 0)), "")</f>
        <v/>
      </c>
      <c r="CE42" s="87" t="str">
        <f>IFERROR(IF($F42="Historical", IF(N42&lt;&gt;INDEX('Historical BMP Records'!N:N, MATCH($C42, 'Historical BMP Records'!$C:$C, 0)), 1, 0), IF(N42&lt;&gt;INDEX('Planned and Progress BMPs'!N:N, MATCH($C42, 'Planned and Progress BMPs'!$C:$C, 0)), 1, 0)), "")</f>
        <v/>
      </c>
      <c r="CF42" s="87" t="str">
        <f>IFERROR(IF($F42="Historical", IF(O42&lt;&gt;INDEX('Historical BMP Records'!O:O, MATCH($C42, 'Historical BMP Records'!$C:$C, 0)), 1, 0), IF(O42&lt;&gt;INDEX('Planned and Progress BMPs'!O:O, MATCH($C42, 'Planned and Progress BMPs'!$C:$C, 0)), 1, 0)), "")</f>
        <v/>
      </c>
      <c r="CG42" s="87" t="str">
        <f>IFERROR(IF($F42="Historical", IF(P42&lt;&gt;INDEX('Historical BMP Records'!P:P, MATCH($C42, 'Historical BMP Records'!$C:$C, 0)), 1, 0), IF(P42&lt;&gt;INDEX('Planned and Progress BMPs'!P:P, MATCH($C42, 'Planned and Progress BMPs'!$C:$C, 0)), 1, 0)), "")</f>
        <v/>
      </c>
      <c r="CH42" s="87" t="str">
        <f>IFERROR(IF($F42="Historical", IF(Q42&lt;&gt;INDEX('Historical BMP Records'!Q:Q, MATCH($C42, 'Historical BMP Records'!$C:$C, 0)), 1, 0), IF(Q42&lt;&gt;INDEX('Planned and Progress BMPs'!Q:Q, MATCH($C42, 'Planned and Progress BMPs'!$C:$C, 0)), 1, 0)), "")</f>
        <v/>
      </c>
      <c r="CI42" s="87" t="str">
        <f>IFERROR(IF($F42="Historical", IF(R42&lt;&gt;INDEX('Historical BMP Records'!R:R, MATCH($C42, 'Historical BMP Records'!$C:$C, 0)), 1, 0), IF(R42&lt;&gt;INDEX('Planned and Progress BMPs'!R:R, MATCH($C42, 'Planned and Progress BMPs'!$C:$C, 0)), 1, 0)), "")</f>
        <v/>
      </c>
      <c r="CJ42" s="87" t="str">
        <f>IFERROR(IF($F42="Historical", IF(S42&lt;&gt;INDEX('Historical BMP Records'!S:S, MATCH($C42, 'Historical BMP Records'!$C:$C, 0)), 1, 0), IF(S42&lt;&gt;INDEX('Planned and Progress BMPs'!S:S, MATCH($C42, 'Planned and Progress BMPs'!$C:$C, 0)), 1, 0)), "")</f>
        <v/>
      </c>
      <c r="CK42" s="87" t="str">
        <f>IFERROR(IF($F42="Historical", IF(T42&lt;&gt;INDEX('Historical BMP Records'!T:T, MATCH($C42, 'Historical BMP Records'!$C:$C, 0)), 1, 0), IF(T42&lt;&gt;INDEX('Planned and Progress BMPs'!T:T, MATCH($C42, 'Planned and Progress BMPs'!$C:$C, 0)), 1, 0)), "")</f>
        <v/>
      </c>
      <c r="CL42" s="87" t="str">
        <f>IFERROR(IF($F42="Historical", IF(U42&lt;&gt;INDEX('Historical BMP Records'!U:U, MATCH($C42, 'Historical BMP Records'!$C:$C, 0)), 1, 0), IF(U42&lt;&gt;INDEX('Planned and Progress BMPs'!U:U, MATCH($C42, 'Planned and Progress BMPs'!$C:$C, 0)), 1, 0)), "")</f>
        <v/>
      </c>
      <c r="CM42" s="87" t="str">
        <f>IFERROR(IF($F42="Historical", IF(V42&lt;&gt;INDEX('Historical BMP Records'!V:V, MATCH($C42, 'Historical BMP Records'!$C:$C, 0)), 1, 0), IF(V42&lt;&gt;INDEX('Planned and Progress BMPs'!V:V, MATCH($C42, 'Planned and Progress BMPs'!$C:$C, 0)), 1, 0)), "")</f>
        <v/>
      </c>
      <c r="CN42" s="87" t="str">
        <f>IFERROR(IF($F42="Historical", IF(W42&lt;&gt;INDEX('Historical BMP Records'!W:W, MATCH($C42, 'Historical BMP Records'!$C:$C, 0)), 1, 0), IF(W42&lt;&gt;INDEX('Planned and Progress BMPs'!W:W, MATCH($C42, 'Planned and Progress BMPs'!$C:$C, 0)), 1, 0)), "")</f>
        <v/>
      </c>
      <c r="CO42" s="87" t="str">
        <f>IFERROR(IF($F42="Historical", IF(X42&lt;&gt;INDEX('Historical BMP Records'!X:X, MATCH($C42, 'Historical BMP Records'!$C:$C, 0)), 1, 0), IF(X42&lt;&gt;INDEX('Planned and Progress BMPs'!X:X, MATCH($C42, 'Planned and Progress BMPs'!$C:$C, 0)), 1, 0)), "")</f>
        <v/>
      </c>
      <c r="CP42" s="87" t="str">
        <f>IFERROR(IF($F42="Historical", IF(Y42&lt;&gt;INDEX('Historical BMP Records'!Y:Y, MATCH($C42, 'Historical BMP Records'!$C:$C, 0)), 1, 0), IF(Y42&lt;&gt;INDEX('Planned and Progress BMPs'!Y:Y, MATCH($C42, 'Planned and Progress BMPs'!$C:$C, 0)), 1, 0)), "")</f>
        <v/>
      </c>
      <c r="CQ42" s="87" t="str">
        <f>IFERROR(IF($F42="Historical", IF(Z42&lt;&gt;INDEX('Historical BMP Records'!Z:Z, MATCH($C42, 'Historical BMP Records'!$C:$C, 0)), 1, 0), IF(Z42&lt;&gt;INDEX('Planned and Progress BMPs'!Z:Z, MATCH($C42, 'Planned and Progress BMPs'!$C:$C, 0)), 1, 0)), "")</f>
        <v/>
      </c>
      <c r="CR42" s="87" t="str">
        <f>IFERROR(IF($F42="Historical", IF(AA42&lt;&gt;INDEX('Historical BMP Records'!AA:AA, MATCH($C42, 'Historical BMP Records'!$C:$C, 0)), 1, 0), IF(AA42&lt;&gt;INDEX('Planned and Progress BMPs'!AA:AA, MATCH($C42, 'Planned and Progress BMPs'!$C:$C, 0)), 1, 0)), "")</f>
        <v/>
      </c>
      <c r="CS42" s="87" t="str">
        <f>IFERROR(IF($F42="Historical", IF(AB42&lt;&gt;INDEX('Historical BMP Records'!AB:AB, MATCH($C42, 'Historical BMP Records'!$C:$C, 0)), 1, 0), IF(AB42&lt;&gt;INDEX('Planned and Progress BMPs'!AB:AB, MATCH($C42, 'Planned and Progress BMPs'!$C:$C, 0)), 1, 0)), "")</f>
        <v/>
      </c>
      <c r="CT42" s="87" t="str">
        <f>IFERROR(IF($F42="Historical", IF(AC42&lt;&gt;INDEX('Historical BMP Records'!AC:AC, MATCH($C42, 'Historical BMP Records'!$C:$C, 0)), 1, 0), IF(AC42&lt;&gt;INDEX('Planned and Progress BMPs'!AC:AC, MATCH($C42, 'Planned and Progress BMPs'!$C:$C, 0)), 1, 0)), "")</f>
        <v/>
      </c>
      <c r="CU42" s="87" t="str">
        <f>IFERROR(IF($F42="Historical", IF(AD42&lt;&gt;INDEX('Historical BMP Records'!AD:AD, MATCH($C42, 'Historical BMP Records'!$C:$C, 0)), 1, 0), IF(AD42&lt;&gt;INDEX('Planned and Progress BMPs'!AD:AD, MATCH($C42, 'Planned and Progress BMPs'!$C:$C, 0)), 1, 0)), "")</f>
        <v/>
      </c>
      <c r="CV42" s="87" t="str">
        <f>IFERROR(IF($F42="Historical", IF(AE42&lt;&gt;INDEX('Historical BMP Records'!AE:AE, MATCH($C42, 'Historical BMP Records'!$C:$C, 0)), 1, 0), IF(AE42&lt;&gt;INDEX('Planned and Progress BMPs'!AE:AE, MATCH($C42, 'Planned and Progress BMPs'!$C:$C, 0)), 1, 0)), "")</f>
        <v/>
      </c>
      <c r="CW42" s="87" t="str">
        <f>IFERROR(IF($F42="Historical", IF(AF42&lt;&gt;INDEX('Historical BMP Records'!AF:AF, MATCH($C42, 'Historical BMP Records'!$C:$C, 0)), 1, 0), IF(AF42&lt;&gt;INDEX('Planned and Progress BMPs'!AF:AF, MATCH($C42, 'Planned and Progress BMPs'!$C:$C, 0)), 1, 0)), "")</f>
        <v/>
      </c>
      <c r="CX42" s="87" t="str">
        <f>IFERROR(IF($F42="Historical", IF(AG42&lt;&gt;INDEX('Historical BMP Records'!AG:AG, MATCH($C42, 'Historical BMP Records'!$C:$C, 0)), 1, 0), IF(AG42&lt;&gt;INDEX('Planned and Progress BMPs'!AG:AG, MATCH($C42, 'Planned and Progress BMPs'!$C:$C, 0)), 1, 0)), "")</f>
        <v/>
      </c>
      <c r="CY42" s="87" t="str">
        <f>IFERROR(IF($F42="Historical", IF(AH42&lt;&gt;INDEX('Historical BMP Records'!AH:AH, MATCH($C42, 'Historical BMP Records'!$C:$C, 0)), 1, 0), IF(AH42&lt;&gt;INDEX('Planned and Progress BMPs'!AH:AH, MATCH($C42, 'Planned and Progress BMPs'!$C:$C, 0)), 1, 0)), "")</f>
        <v/>
      </c>
      <c r="CZ42" s="87" t="str">
        <f>IFERROR(IF($F42="Historical", IF(AI42&lt;&gt;INDEX('Historical BMP Records'!AI:AI, MATCH($C42, 'Historical BMP Records'!$C:$C, 0)), 1, 0), IF(AI42&lt;&gt;INDEX('Planned and Progress BMPs'!AI:AI, MATCH($C42, 'Planned and Progress BMPs'!$C:$C, 0)), 1, 0)), "")</f>
        <v/>
      </c>
      <c r="DA42" s="87" t="str">
        <f>IFERROR(IF($F42="Historical", IF(AJ42&lt;&gt;INDEX('Historical BMP Records'!AJ:AJ, MATCH($C42, 'Historical BMP Records'!$C:$C, 0)), 1, 0), IF(AJ42&lt;&gt;INDEX('Planned and Progress BMPs'!AJ:AJ, MATCH($C42, 'Planned and Progress BMPs'!$C:$C, 0)), 1, 0)), "")</f>
        <v/>
      </c>
      <c r="DB42" s="87" t="str">
        <f>IFERROR(IF($F42="Historical", IF(AK42&lt;&gt;INDEX('Historical BMP Records'!AK:AK, MATCH($C42, 'Historical BMP Records'!$C:$C, 0)), 1, 0), IF(AK42&lt;&gt;INDEX('Planned and Progress BMPs'!AK:AK, MATCH($C42, 'Planned and Progress BMPs'!$C:$C, 0)), 1, 0)), "")</f>
        <v/>
      </c>
      <c r="DC42" s="87" t="str">
        <f>IFERROR(IF($F42="Historical", IF(AL42&lt;&gt;INDEX('Historical BMP Records'!AL:AL, MATCH($C42, 'Historical BMP Records'!$C:$C, 0)), 1, 0), IF(AL42&lt;&gt;INDEX('Planned and Progress BMPs'!AL:AL, MATCH($C42, 'Planned and Progress BMPs'!$C:$C, 0)), 1, 0)), "")</f>
        <v/>
      </c>
      <c r="DD42" s="87" t="str">
        <f>IFERROR(IF($F42="Historical", IF(AM42&lt;&gt;INDEX('Historical BMP Records'!AM:AM, MATCH($C42, 'Historical BMP Records'!$C:$C, 0)), 1, 0), IF(AM42&lt;&gt;INDEX('Planned and Progress BMPs'!AM:AM, MATCH($C42, 'Planned and Progress BMPs'!$C:$C, 0)), 1, 0)), "")</f>
        <v/>
      </c>
      <c r="DE42" s="87" t="str">
        <f>IFERROR(IF($F42="Historical", IF(AN42&lt;&gt;INDEX('Historical BMP Records'!AN:AN, MATCH($C42, 'Historical BMP Records'!$C:$C, 0)), 1, 0), IF(AN42&lt;&gt;INDEX('Planned and Progress BMPs'!AN:AN, MATCH($C42, 'Planned and Progress BMPs'!$C:$C, 0)), 1, 0)), "")</f>
        <v/>
      </c>
      <c r="DF42" s="87" t="str">
        <f>IFERROR(IF($F42="Historical", IF(AO42&lt;&gt;INDEX('Historical BMP Records'!AO:AO, MATCH($C42, 'Historical BMP Records'!$C:$C, 0)), 1, 0), IF(AO42&lt;&gt;INDEX('Planned and Progress BMPs'!AO:AO, MATCH($C42, 'Planned and Progress BMPs'!$C:$C, 0)), 1, 0)), "")</f>
        <v/>
      </c>
      <c r="DG42" s="87" t="str">
        <f>IFERROR(IF($F42="Historical", IF(AP42&lt;&gt;INDEX('Historical BMP Records'!AP:AP, MATCH($C42, 'Historical BMP Records'!$C:$C, 0)), 1, 0), IF(AP42&lt;&gt;INDEX('Planned and Progress BMPs'!AP:AP, MATCH($C42, 'Planned and Progress BMPs'!$C:$C, 0)), 1, 0)), "")</f>
        <v/>
      </c>
      <c r="DH42" s="87" t="str">
        <f>IFERROR(IF($F42="Historical", IF(AQ42&lt;&gt;INDEX('Historical BMP Records'!AQ:AQ, MATCH($C42, 'Historical BMP Records'!$C:$C, 0)), 1, 0), IF(AQ42&lt;&gt;INDEX('Planned and Progress BMPs'!AQ:AQ, MATCH($C42, 'Planned and Progress BMPs'!$C:$C, 0)), 1, 0)), "")</f>
        <v/>
      </c>
      <c r="DI42" s="87" t="str">
        <f>IFERROR(IF($F42="Historical", IF(AR42&lt;&gt;INDEX('Historical BMP Records'!AR:AR, MATCH($C42, 'Historical BMP Records'!$C:$C, 0)), 1, 0), IF(AR42&lt;&gt;INDEX('Planned and Progress BMPs'!AR:AR, MATCH($C42, 'Planned and Progress BMPs'!$C:$C, 0)), 1, 0)), "")</f>
        <v/>
      </c>
      <c r="DJ42" s="87" t="str">
        <f>IFERROR(IF($F42="Historical", IF(AS42&lt;&gt;INDEX('Historical BMP Records'!AS:AS, MATCH($C42, 'Historical BMP Records'!$C:$C, 0)), 1, 0), IF(AS42&lt;&gt;INDEX('Planned and Progress BMPs'!AS:AS, MATCH($C42, 'Planned and Progress BMPs'!$C:$C, 0)), 1, 0)), "")</f>
        <v/>
      </c>
      <c r="DK42" s="87" t="str">
        <f>IFERROR(IF($F42="Historical", IF(AT42&lt;&gt;INDEX('Historical BMP Records'!AT:AT, MATCH($C42, 'Historical BMP Records'!$C:$C, 0)), 1, 0), IF(AT42&lt;&gt;INDEX('Planned and Progress BMPs'!AT:AT, MATCH($C42, 'Planned and Progress BMPs'!$C:$C, 0)), 1, 0)), "")</f>
        <v/>
      </c>
      <c r="DL42" s="87" t="str">
        <f>IFERROR(IF($F42="Historical", IF(AU42&lt;&gt;INDEX('Historical BMP Records'!AU:AU, MATCH($C42, 'Historical BMP Records'!$C:$C, 0)), 1, 0), IF(AU42&lt;&gt;INDEX('Planned and Progress BMPs'!AU:AU, MATCH($C42, 'Planned and Progress BMPs'!$C:$C, 0)), 1, 0)), "")</f>
        <v/>
      </c>
      <c r="DM42" s="87" t="str">
        <f>IFERROR(IF($F42="Historical", IF(AV42&lt;&gt;INDEX('Historical BMP Records'!AV:AV, MATCH($C42, 'Historical BMP Records'!$C:$C, 0)), 1, 0), IF(AV42&lt;&gt;INDEX('Planned and Progress BMPs'!AV:AV, MATCH($C42, 'Planned and Progress BMPs'!$C:$C, 0)), 1, 0)), "")</f>
        <v/>
      </c>
      <c r="DN42" s="87" t="str">
        <f>IFERROR(IF($F42="Historical", IF(AW42&lt;&gt;INDEX('Historical BMP Records'!AW:AW, MATCH($C42, 'Historical BMP Records'!$C:$C, 0)), 1, 0), IF(AW42&lt;&gt;INDEX('Planned and Progress BMPs'!AW:AW, MATCH($C42, 'Planned and Progress BMPs'!$C:$C, 0)), 1, 0)), "")</f>
        <v/>
      </c>
      <c r="DO42" s="87" t="str">
        <f>IFERROR(IF($F42="Historical", IF(AX42&lt;&gt;INDEX('Historical BMP Records'!AX:AX, MATCH($C42, 'Historical BMP Records'!$C:$C, 0)), 1, 0), IF(AX42&lt;&gt;INDEX('Planned and Progress BMPs'!AX:AX, MATCH($C42, 'Planned and Progress BMPs'!$C:$C, 0)), 1, 0)), "")</f>
        <v/>
      </c>
      <c r="DP42" s="87" t="str">
        <f>IFERROR(IF($F42="Historical", IF(AY42&lt;&gt;INDEX('Historical BMP Records'!AY:AY, MATCH($C42, 'Historical BMP Records'!$C:$C, 0)), 1, 0), IF(AY42&lt;&gt;INDEX('Planned and Progress BMPs'!AY:AY, MATCH($C42, 'Planned and Progress BMPs'!$C:$C, 0)), 1, 0)), "")</f>
        <v/>
      </c>
      <c r="DQ42" s="87" t="str">
        <f>IFERROR(IF($F42="Historical", IF(AZ42&lt;&gt;INDEX('Historical BMP Records'!AZ:AZ, MATCH($C42, 'Historical BMP Records'!$C:$C, 0)), 1, 0), IF(AZ42&lt;&gt;INDEX('Planned and Progress BMPs'!AZ:AZ, MATCH($C42, 'Planned and Progress BMPs'!$C:$C, 0)), 1, 0)), "")</f>
        <v/>
      </c>
      <c r="DR42" s="87" t="str">
        <f>IFERROR(IF($F42="Historical", IF(BA42&lt;&gt;INDEX('Historical BMP Records'!BA:BA, MATCH($C42, 'Historical BMP Records'!$C:$C, 0)), 1, 0), IF(BA42&lt;&gt;INDEX('Planned and Progress BMPs'!BA:BA, MATCH($C42, 'Planned and Progress BMPs'!$C:$C, 0)), 1, 0)), "")</f>
        <v/>
      </c>
      <c r="DS42" s="87" t="str">
        <f>IFERROR(IF($F42="Historical", IF(BB42&lt;&gt;INDEX('Historical BMP Records'!BB:BB, MATCH($C42, 'Historical BMP Records'!$C:$C, 0)), 1, 0), IF(BB42&lt;&gt;INDEX('Planned and Progress BMPs'!BB:BB, MATCH($C42, 'Planned and Progress BMPs'!$C:$C, 0)), 1, 0)), "")</f>
        <v/>
      </c>
      <c r="DT42" s="87" t="str">
        <f>IFERROR(IF($F42="Historical", IF(BC42&lt;&gt;INDEX('Historical BMP Records'!BC:BC, MATCH($C42, 'Historical BMP Records'!$C:$C, 0)), 1, 0), IF(BC42&lt;&gt;INDEX('Planned and Progress BMPs'!BC:BC, MATCH($C42, 'Planned and Progress BMPs'!$C:$C, 0)), 1, 0)), "")</f>
        <v/>
      </c>
      <c r="DU42" s="87" t="str">
        <f>IFERROR(IF($F42="Historical", IF(BD42&lt;&gt;INDEX('Historical BMP Records'!BD:BD, MATCH($C42, 'Historical BMP Records'!$C:$C, 0)), 1, 0), IF(BD42&lt;&gt;INDEX('Planned and Progress BMPs'!BD:BD, MATCH($C42, 'Planned and Progress BMPs'!$C:$C, 0)), 1, 0)), "")</f>
        <v/>
      </c>
      <c r="DV42" s="87" t="str">
        <f>IFERROR(IF($F42="Historical", IF(BE42&lt;&gt;INDEX('Historical BMP Records'!BE:BE, MATCH($C42, 'Historical BMP Records'!$C:$C, 0)), 1, 0), IF(BE42&lt;&gt;INDEX('Planned and Progress BMPs'!BE:BE, MATCH($C42, 'Planned and Progress BMPs'!$C:$C, 0)), 1, 0)), "")</f>
        <v/>
      </c>
      <c r="DW42" s="87" t="str">
        <f>IFERROR(IF($F42="Historical", IF(BF42&lt;&gt;INDEX('Historical BMP Records'!BF:BF, MATCH($C42, 'Historical BMP Records'!$C:$C, 0)), 1, 0), IF(BF42&lt;&gt;INDEX('Planned and Progress BMPs'!BF:BF, MATCH($C42, 'Planned and Progress BMPs'!$C:$C, 0)), 1, 0)), "")</f>
        <v/>
      </c>
      <c r="DX42" s="87" t="str">
        <f>IFERROR(IF($F42="Historical", IF(BG42&lt;&gt;INDEX('Historical BMP Records'!BG:BG, MATCH($C42, 'Historical BMP Records'!$C:$C, 0)), 1, 0), IF(BG42&lt;&gt;INDEX('Planned and Progress BMPs'!BG:BG, MATCH($C42, 'Planned and Progress BMPs'!$C:$C, 0)), 1, 0)), "")</f>
        <v/>
      </c>
      <c r="DY42" s="87" t="str">
        <f>IFERROR(IF($F42="Historical", IF(BH42&lt;&gt;INDEX('Historical BMP Records'!BH:BH, MATCH($C42, 'Historical BMP Records'!$C:$C, 0)), 1, 0), IF(BH42&lt;&gt;INDEX('Planned and Progress BMPs'!BH:BH, MATCH($C42, 'Planned and Progress BMPs'!$C:$C, 0)), 1, 0)), "")</f>
        <v/>
      </c>
      <c r="DZ42" s="87" t="str">
        <f>IFERROR(IF($F42="Historical", IF(BI42&lt;&gt;INDEX('Historical BMP Records'!BI:BI, MATCH($C42, 'Historical BMP Records'!$C:$C, 0)), 1, 0), IF(BI42&lt;&gt;INDEX('Planned and Progress BMPs'!BI:BI, MATCH($C42, 'Planned and Progress BMPs'!$C:$C, 0)), 1, 0)), "")</f>
        <v/>
      </c>
      <c r="EA42" s="87" t="str">
        <f>IFERROR(IF($F42="Historical", IF(BJ42&lt;&gt;INDEX('Historical BMP Records'!BJ:BJ, MATCH($C42, 'Historical BMP Records'!$C:$C, 0)), 1, 0), IF(BJ42&lt;&gt;INDEX('Planned and Progress BMPs'!BJ:BJ, MATCH($C42, 'Planned and Progress BMPs'!$C:$C, 0)), 1, 0)), "")</f>
        <v/>
      </c>
      <c r="EB42" s="87" t="str">
        <f>IFERROR(IF($F42="Historical", IF(BK42&lt;&gt;INDEX('Historical BMP Records'!BK:BK, MATCH($C42, 'Historical BMP Records'!$C:$C, 0)), 1, 0), IF(BK42&lt;&gt;INDEX('Planned and Progress BMPs'!BK:BK, MATCH($C42, 'Planned and Progress BMPs'!$C:$C, 0)), 1, 0)), "")</f>
        <v/>
      </c>
      <c r="EC42" s="87" t="str">
        <f>IFERROR(IF($F42="Historical", IF(BL42&lt;&gt;INDEX('Historical BMP Records'!BL:BL, MATCH($C42, 'Historical BMP Records'!$C:$C, 0)), 1, 0), IF(BL42&lt;&gt;INDEX('Planned and Progress BMPs'!BL:BL, MATCH($C42, 'Planned and Progress BMPs'!$C:$C, 0)), 1, 0)), "")</f>
        <v/>
      </c>
      <c r="ED42" s="87" t="str">
        <f>IFERROR(IF($F42="Historical", IF(BM42&lt;&gt;INDEX('Historical BMP Records'!BM:BM, MATCH($C42, 'Historical BMP Records'!$C:$C, 0)), 1, 0), IF(BM42&lt;&gt;INDEX('Planned and Progress BMPs'!BM:BM, MATCH($C42, 'Planned and Progress BMPs'!$C:$C, 0)), 1, 0)), "")</f>
        <v/>
      </c>
      <c r="EE42" s="87" t="str">
        <f>IFERROR(IF($F42="Historical", IF(BN42&lt;&gt;INDEX('Historical BMP Records'!BN:BN, MATCH($C42, 'Historical BMP Records'!$C:$C, 0)), 1, 0), IF(BN42&lt;&gt;INDEX('Planned and Progress BMPs'!BN:BN, MATCH($C42, 'Planned and Progress BMPs'!$C:$C, 0)), 1, 0)), "")</f>
        <v/>
      </c>
      <c r="EF42" s="87" t="str">
        <f>IFERROR(IF($F42="Historical", IF(BO42&lt;&gt;INDEX('Historical BMP Records'!BO:BO, MATCH($C42, 'Historical BMP Records'!$C:$C, 0)), 1, 0), IF(BO42&lt;&gt;INDEX('Planned and Progress BMPs'!BO:BO, MATCH($C42, 'Planned and Progress BMPs'!$C:$C, 0)), 1, 0)), "")</f>
        <v/>
      </c>
      <c r="EG42" s="87" t="str">
        <f>IFERROR(IF($F42="Historical", IF(BP42&lt;&gt;INDEX('Historical BMP Records'!BP:BP, MATCH($C42, 'Historical BMP Records'!$C:$C, 0)), 1, 0), IF(BP42&lt;&gt;INDEX('Planned and Progress BMPs'!BP:BP, MATCH($C42, 'Planned and Progress BMPs'!$C:$C, 0)), 1, 0)), "")</f>
        <v/>
      </c>
      <c r="EH42" s="87">
        <f>SUM(DC_SW152[[#This Row],[FY17 Status Change]:[GIS ID Change]])</f>
        <v>0</v>
      </c>
    </row>
    <row r="43" spans="1:138" x14ac:dyDescent="0.25">
      <c r="A43" s="5" t="s">
        <v>388</v>
      </c>
      <c r="B43" s="5" t="s">
        <v>389</v>
      </c>
      <c r="C43" s="15" t="s">
        <v>566</v>
      </c>
      <c r="D43" s="15" t="s">
        <v>458</v>
      </c>
      <c r="E43" s="15" t="s">
        <v>225</v>
      </c>
      <c r="F43" s="33" t="s">
        <v>49</v>
      </c>
      <c r="G43" s="42"/>
      <c r="H43" s="37"/>
      <c r="I43" s="22">
        <f>INDEX(Table3[Site ID], MATCH(DC_SW152[[#This Row],[Facility Name]], Table3[Site Name], 0))</f>
        <v>1</v>
      </c>
      <c r="J43" s="22" t="s">
        <v>372</v>
      </c>
      <c r="K43" s="22" t="str">
        <f>INDEX(Table3[Site Address], MATCH(DC_SW152[[#This Row],[Facility Name]], Table3[Site Name], 0))</f>
        <v>370 Brookley Avenue SW</v>
      </c>
      <c r="L43" s="22" t="str">
        <f>INDEX(Table3[Site X Coordinate], MATCH(DC_SW152[[#This Row],[Facility Name]], Table3[Site Name], 0))</f>
        <v>399319.85</v>
      </c>
      <c r="M43" s="22" t="str">
        <f>INDEX(Table3[Site Y Coordinate], MATCH(DC_SW152[[#This Row],[Facility Name]], Table3[Site Name], 0))</f>
        <v>131674.01</v>
      </c>
      <c r="N43" s="22" t="str">
        <f>INDEX(Table3[Owner/Manager], MATCH(DC_SW152[[#This Row],[Facility Name]], Table3[Site Name], 0))</f>
        <v>Department of Defense</v>
      </c>
      <c r="O43" s="22" t="s">
        <v>218</v>
      </c>
      <c r="P43" s="22" t="s">
        <v>115</v>
      </c>
      <c r="Q43" s="22" t="s">
        <v>219</v>
      </c>
      <c r="R43" s="22" t="s">
        <v>84</v>
      </c>
      <c r="S43" s="22">
        <v>20032</v>
      </c>
      <c r="T43" s="29">
        <v>2024048204</v>
      </c>
      <c r="U43" s="22" t="s">
        <v>220</v>
      </c>
      <c r="V43" s="77">
        <v>25</v>
      </c>
      <c r="W43" s="33">
        <v>36069</v>
      </c>
      <c r="X43" s="22" t="s">
        <v>225</v>
      </c>
      <c r="Y43" s="83" t="s">
        <v>567</v>
      </c>
      <c r="Z43" s="83" t="s">
        <v>772</v>
      </c>
      <c r="AA43" s="83" t="s">
        <v>772</v>
      </c>
      <c r="AB43" s="83" t="s">
        <v>773</v>
      </c>
      <c r="AC43" s="22" t="s">
        <v>95</v>
      </c>
      <c r="AD43" s="22" t="s">
        <v>83</v>
      </c>
      <c r="AE43" s="22">
        <v>399639.82591999898</v>
      </c>
      <c r="AF43" s="22">
        <v>132790.921837</v>
      </c>
      <c r="AG43" s="22">
        <v>38.862935999999998</v>
      </c>
      <c r="AH43" s="22">
        <v>-77.004149999999996</v>
      </c>
      <c r="AI43" s="22" t="s">
        <v>226</v>
      </c>
      <c r="AJ43" s="22" t="s">
        <v>84</v>
      </c>
      <c r="AK43" s="22">
        <v>20032</v>
      </c>
      <c r="AL43" s="17" t="s">
        <v>11</v>
      </c>
      <c r="AM43" s="22" t="s">
        <v>12</v>
      </c>
      <c r="AN43" s="22" t="s">
        <v>8</v>
      </c>
      <c r="AO43" s="64"/>
      <c r="AP43" s="64"/>
      <c r="AQ43" s="64"/>
      <c r="AR43" s="64">
        <f>IF(ISBLANK(DC_SW152[[#This Row],[Urban Acres]]), "", DC_SW152[[#This Row],[Urban Acres]]-DC_SW152[[#This Row],[Impervious Acres]]-DC_SW152[[#This Row],[Natural Acres]])</f>
        <v>1.1499999999999999</v>
      </c>
      <c r="AS43" s="64"/>
      <c r="AT43" s="64">
        <v>1.1499999999999999</v>
      </c>
      <c r="AU43" s="64" t="str">
        <f>IF(ISBLANK(DC_SW152[[#This Row],[Natural Acres]]), "", DC_SW152[[#This Row],[Natural Acres]]*43560)</f>
        <v/>
      </c>
      <c r="AV43" s="64">
        <f>IFERROR(IF(ISBLANK(DC_SW152[[#This Row],[Compacted Acres]]), "", DC_SW152[[#This Row],[Compacted Acres]]*43560),"")</f>
        <v>50093.999999999993</v>
      </c>
      <c r="AW43" s="64" t="str">
        <f>IF(ISBLANK(DC_SW152[[#This Row],[Impervious Acres]]), "", DC_SW152[[#This Row],[Impervious Acres]]*43560)</f>
        <v/>
      </c>
      <c r="AX43" s="64">
        <f>IF(ISBLANK(DC_SW152[[#This Row],[Urban Acres]]), "", DC_SW152[[#This Row],[Urban Acres]]*43560)</f>
        <v>50093.999999999993</v>
      </c>
      <c r="AY43" s="67"/>
      <c r="AZ43" s="33">
        <v>41912</v>
      </c>
      <c r="BA43" s="19">
        <v>2014</v>
      </c>
      <c r="BB43" s="19"/>
      <c r="BC43" s="19"/>
      <c r="BD43" s="19"/>
      <c r="BE43" s="19"/>
      <c r="BF43" s="19"/>
      <c r="BG43" s="19"/>
      <c r="BH43" s="18" t="s">
        <v>9</v>
      </c>
      <c r="BI43" s="18">
        <v>41275</v>
      </c>
      <c r="BJ43" s="18"/>
      <c r="BK43" s="22" t="s">
        <v>8</v>
      </c>
      <c r="BL43" s="18"/>
      <c r="BM43" s="72"/>
      <c r="BN43" s="22"/>
      <c r="BO43" s="17" t="s">
        <v>16</v>
      </c>
      <c r="BP43" s="17"/>
      <c r="BQ43" s="15" t="s">
        <v>536</v>
      </c>
      <c r="BR43" s="87" t="str">
        <f>IFERROR(IF($F43="Historical", IF(A43&lt;&gt;INDEX('Historical BMP Records'!A:A, MATCH($C43, 'Historical BMP Records'!$C:$C, 0)), 1, 0), IF(A43&lt;&gt;INDEX('Planned and Progress BMPs'!A:A, MATCH($C43, 'Planned and Progress BMPs'!$C:$C, 0)), 1, 0)), "")</f>
        <v/>
      </c>
      <c r="BS43" s="87" t="str">
        <f>IFERROR(IF($F43="Historical", IF(B43&lt;&gt;INDEX('Historical BMP Records'!B:B, MATCH($C43, 'Historical BMP Records'!$C:$C, 0)), 1, 0), IF(B43&lt;&gt;INDEX('Planned and Progress BMPs'!B:B, MATCH($C43, 'Planned and Progress BMPs'!$C:$C, 0)), 1, 0)), "")</f>
        <v/>
      </c>
      <c r="BT43" s="87" t="str">
        <f>IFERROR(IF($F43="Historical", IF(C43&lt;&gt;INDEX('Historical BMP Records'!C:C, MATCH($C43, 'Historical BMP Records'!$C:$C, 0)), 1, 0), IF(C43&lt;&gt;INDEX('Planned and Progress BMPs'!C:C, MATCH($C43, 'Planned and Progress BMPs'!$C:$C, 0)), 1, 0)), "")</f>
        <v/>
      </c>
      <c r="BU43" s="87" t="str">
        <f>IFERROR(IF($F43="Historical", IF(D43&lt;&gt;INDEX('Historical BMP Records'!D:D, MATCH($C43, 'Historical BMP Records'!$C:$C, 0)), 1, 0), IF(D43&lt;&gt;INDEX('Planned and Progress BMPs'!D:D, MATCH($C43, 'Planned and Progress BMPs'!$C:$C, 0)), 1, 0)), "")</f>
        <v/>
      </c>
      <c r="BV43" s="87" t="str">
        <f>IFERROR(IF($F43="Historical", IF(E43&lt;&gt;INDEX('Historical BMP Records'!E:E, MATCH($C43, 'Historical BMP Records'!$C:$C, 0)), 1, 0), IF(E43&lt;&gt;INDEX('Planned and Progress BMPs'!E:E, MATCH($C43, 'Planned and Progress BMPs'!$C:$C, 0)), 1, 0)), "")</f>
        <v/>
      </c>
      <c r="BW43" s="87" t="str">
        <f>IFERROR(IF($F43="Historical", IF(F43&lt;&gt;INDEX('Historical BMP Records'!F:F, MATCH($C43, 'Historical BMP Records'!$C:$C, 0)), 1, 0), IF(F43&lt;&gt;INDEX('Planned and Progress BMPs'!F:F, MATCH($C43, 'Planned and Progress BMPs'!$C:$C, 0)), 1, 0)), "")</f>
        <v/>
      </c>
      <c r="BX43" s="87" t="str">
        <f>IFERROR(IF($F43="Historical", IF(G43&lt;&gt;INDEX('Historical BMP Records'!G:G, MATCH($C43, 'Historical BMP Records'!$C:$C, 0)), 1, 0), IF(G43&lt;&gt;INDEX('Planned and Progress BMPs'!G:G, MATCH($C43, 'Planned and Progress BMPs'!$C:$C, 0)), 1, 0)), "")</f>
        <v/>
      </c>
      <c r="BY43" s="87" t="str">
        <f>IFERROR(IF($F43="Historical", IF(H43&lt;&gt;INDEX('Historical BMP Records'!H:H, MATCH($C43, 'Historical BMP Records'!$C:$C, 0)), 1, 0), IF(H43&lt;&gt;INDEX('Planned and Progress BMPs'!H:H, MATCH($C43, 'Planned and Progress BMPs'!$C:$C, 0)), 1, 0)), "")</f>
        <v/>
      </c>
      <c r="BZ43" s="87" t="str">
        <f>IFERROR(IF($F43="Historical", IF(I43&lt;&gt;INDEX('Historical BMP Records'!I:I, MATCH($C43, 'Historical BMP Records'!$C:$C, 0)), 1, 0), IF(I43&lt;&gt;INDEX('Planned and Progress BMPs'!I:I, MATCH($C43, 'Planned and Progress BMPs'!$C:$C, 0)), 1, 0)), "")</f>
        <v/>
      </c>
      <c r="CA43" s="87" t="str">
        <f>IFERROR(IF($F43="Historical", IF(J43&lt;&gt;INDEX('Historical BMP Records'!J:J, MATCH($C43, 'Historical BMP Records'!$C:$C, 0)), 1, 0), IF(J43&lt;&gt;INDEX('Planned and Progress BMPs'!J:J, MATCH($C43, 'Planned and Progress BMPs'!$C:$C, 0)), 1, 0)), "")</f>
        <v/>
      </c>
      <c r="CB43" s="87" t="str">
        <f>IFERROR(IF($F43="Historical", IF(K43&lt;&gt;INDEX('Historical BMP Records'!K:K, MATCH($C43, 'Historical BMP Records'!$C:$C, 0)), 1, 0), IF(K43&lt;&gt;INDEX('Planned and Progress BMPs'!K:K, MATCH($C43, 'Planned and Progress BMPs'!$C:$C, 0)), 1, 0)), "")</f>
        <v/>
      </c>
      <c r="CC43" s="87" t="str">
        <f>IFERROR(IF($F43="Historical", IF(L43&lt;&gt;INDEX('Historical BMP Records'!L:L, MATCH($C43, 'Historical BMP Records'!$C:$C, 0)), 1, 0), IF(L43&lt;&gt;INDEX('Planned and Progress BMPs'!L:L, MATCH($C43, 'Planned and Progress BMPs'!$C:$C, 0)), 1, 0)), "")</f>
        <v/>
      </c>
      <c r="CD43" s="87" t="str">
        <f>IFERROR(IF($F43="Historical", IF(M43&lt;&gt;INDEX('Historical BMP Records'!M:M, MATCH($C43, 'Historical BMP Records'!$C:$C, 0)), 1, 0), IF(M43&lt;&gt;INDEX('Planned and Progress BMPs'!M:M, MATCH($C43, 'Planned and Progress BMPs'!$C:$C, 0)), 1, 0)), "")</f>
        <v/>
      </c>
      <c r="CE43" s="87" t="str">
        <f>IFERROR(IF($F43="Historical", IF(N43&lt;&gt;INDEX('Historical BMP Records'!N:N, MATCH($C43, 'Historical BMP Records'!$C:$C, 0)), 1, 0), IF(N43&lt;&gt;INDEX('Planned and Progress BMPs'!N:N, MATCH($C43, 'Planned and Progress BMPs'!$C:$C, 0)), 1, 0)), "")</f>
        <v/>
      </c>
      <c r="CF43" s="87" t="str">
        <f>IFERROR(IF($F43="Historical", IF(O43&lt;&gt;INDEX('Historical BMP Records'!O:O, MATCH($C43, 'Historical BMP Records'!$C:$C, 0)), 1, 0), IF(O43&lt;&gt;INDEX('Planned and Progress BMPs'!O:O, MATCH($C43, 'Planned and Progress BMPs'!$C:$C, 0)), 1, 0)), "")</f>
        <v/>
      </c>
      <c r="CG43" s="87" t="str">
        <f>IFERROR(IF($F43="Historical", IF(P43&lt;&gt;INDEX('Historical BMP Records'!P:P, MATCH($C43, 'Historical BMP Records'!$C:$C, 0)), 1, 0), IF(P43&lt;&gt;INDEX('Planned and Progress BMPs'!P:P, MATCH($C43, 'Planned and Progress BMPs'!$C:$C, 0)), 1, 0)), "")</f>
        <v/>
      </c>
      <c r="CH43" s="87" t="str">
        <f>IFERROR(IF($F43="Historical", IF(Q43&lt;&gt;INDEX('Historical BMP Records'!Q:Q, MATCH($C43, 'Historical BMP Records'!$C:$C, 0)), 1, 0), IF(Q43&lt;&gt;INDEX('Planned and Progress BMPs'!Q:Q, MATCH($C43, 'Planned and Progress BMPs'!$C:$C, 0)), 1, 0)), "")</f>
        <v/>
      </c>
      <c r="CI43" s="87" t="str">
        <f>IFERROR(IF($F43="Historical", IF(R43&lt;&gt;INDEX('Historical BMP Records'!R:R, MATCH($C43, 'Historical BMP Records'!$C:$C, 0)), 1, 0), IF(R43&lt;&gt;INDEX('Planned and Progress BMPs'!R:R, MATCH($C43, 'Planned and Progress BMPs'!$C:$C, 0)), 1, 0)), "")</f>
        <v/>
      </c>
      <c r="CJ43" s="87" t="str">
        <f>IFERROR(IF($F43="Historical", IF(S43&lt;&gt;INDEX('Historical BMP Records'!S:S, MATCH($C43, 'Historical BMP Records'!$C:$C, 0)), 1, 0), IF(S43&lt;&gt;INDEX('Planned and Progress BMPs'!S:S, MATCH($C43, 'Planned and Progress BMPs'!$C:$C, 0)), 1, 0)), "")</f>
        <v/>
      </c>
      <c r="CK43" s="87" t="str">
        <f>IFERROR(IF($F43="Historical", IF(T43&lt;&gt;INDEX('Historical BMP Records'!T:T, MATCH($C43, 'Historical BMP Records'!$C:$C, 0)), 1, 0), IF(T43&lt;&gt;INDEX('Planned and Progress BMPs'!T:T, MATCH($C43, 'Planned and Progress BMPs'!$C:$C, 0)), 1, 0)), "")</f>
        <v/>
      </c>
      <c r="CL43" s="87" t="str">
        <f>IFERROR(IF($F43="Historical", IF(U43&lt;&gt;INDEX('Historical BMP Records'!U:U, MATCH($C43, 'Historical BMP Records'!$C:$C, 0)), 1, 0), IF(U43&lt;&gt;INDEX('Planned and Progress BMPs'!U:U, MATCH($C43, 'Planned and Progress BMPs'!$C:$C, 0)), 1, 0)), "")</f>
        <v/>
      </c>
      <c r="CM43" s="87" t="str">
        <f>IFERROR(IF($F43="Historical", IF(V43&lt;&gt;INDEX('Historical BMP Records'!V:V, MATCH($C43, 'Historical BMP Records'!$C:$C, 0)), 1, 0), IF(V43&lt;&gt;INDEX('Planned and Progress BMPs'!V:V, MATCH($C43, 'Planned and Progress BMPs'!$C:$C, 0)), 1, 0)), "")</f>
        <v/>
      </c>
      <c r="CN43" s="87" t="str">
        <f>IFERROR(IF($F43="Historical", IF(W43&lt;&gt;INDEX('Historical BMP Records'!W:W, MATCH($C43, 'Historical BMP Records'!$C:$C, 0)), 1, 0), IF(W43&lt;&gt;INDEX('Planned and Progress BMPs'!W:W, MATCH($C43, 'Planned and Progress BMPs'!$C:$C, 0)), 1, 0)), "")</f>
        <v/>
      </c>
      <c r="CO43" s="87" t="str">
        <f>IFERROR(IF($F43="Historical", IF(X43&lt;&gt;INDEX('Historical BMP Records'!X:X, MATCH($C43, 'Historical BMP Records'!$C:$C, 0)), 1, 0), IF(X43&lt;&gt;INDEX('Planned and Progress BMPs'!X:X, MATCH($C43, 'Planned and Progress BMPs'!$C:$C, 0)), 1, 0)), "")</f>
        <v/>
      </c>
      <c r="CP43" s="87" t="str">
        <f>IFERROR(IF($F43="Historical", IF(Y43&lt;&gt;INDEX('Historical BMP Records'!Y:Y, MATCH($C43, 'Historical BMP Records'!$C:$C, 0)), 1, 0), IF(Y43&lt;&gt;INDEX('Planned and Progress BMPs'!Y:Y, MATCH($C43, 'Planned and Progress BMPs'!$C:$C, 0)), 1, 0)), "")</f>
        <v/>
      </c>
      <c r="CQ43" s="87" t="str">
        <f>IFERROR(IF($F43="Historical", IF(Z43&lt;&gt;INDEX('Historical BMP Records'!Z:Z, MATCH($C43, 'Historical BMP Records'!$C:$C, 0)), 1, 0), IF(Z43&lt;&gt;INDEX('Planned and Progress BMPs'!Z:Z, MATCH($C43, 'Planned and Progress BMPs'!$C:$C, 0)), 1, 0)), "")</f>
        <v/>
      </c>
      <c r="CR43" s="87" t="str">
        <f>IFERROR(IF($F43="Historical", IF(AA43&lt;&gt;INDEX('Historical BMP Records'!AA:AA, MATCH($C43, 'Historical BMP Records'!$C:$C, 0)), 1, 0), IF(AA43&lt;&gt;INDEX('Planned and Progress BMPs'!AA:AA, MATCH($C43, 'Planned and Progress BMPs'!$C:$C, 0)), 1, 0)), "")</f>
        <v/>
      </c>
      <c r="CS43" s="87" t="str">
        <f>IFERROR(IF($F43="Historical", IF(AB43&lt;&gt;INDEX('Historical BMP Records'!AB:AB, MATCH($C43, 'Historical BMP Records'!$C:$C, 0)), 1, 0), IF(AB43&lt;&gt;INDEX('Planned and Progress BMPs'!AB:AB, MATCH($C43, 'Planned and Progress BMPs'!$C:$C, 0)), 1, 0)), "")</f>
        <v/>
      </c>
      <c r="CT43" s="87" t="str">
        <f>IFERROR(IF($F43="Historical", IF(AC43&lt;&gt;INDEX('Historical BMP Records'!AC:AC, MATCH($C43, 'Historical BMP Records'!$C:$C, 0)), 1, 0), IF(AC43&lt;&gt;INDEX('Planned and Progress BMPs'!AC:AC, MATCH($C43, 'Planned and Progress BMPs'!$C:$C, 0)), 1, 0)), "")</f>
        <v/>
      </c>
      <c r="CU43" s="87" t="str">
        <f>IFERROR(IF($F43="Historical", IF(AD43&lt;&gt;INDEX('Historical BMP Records'!AD:AD, MATCH($C43, 'Historical BMP Records'!$C:$C, 0)), 1, 0), IF(AD43&lt;&gt;INDEX('Planned and Progress BMPs'!AD:AD, MATCH($C43, 'Planned and Progress BMPs'!$C:$C, 0)), 1, 0)), "")</f>
        <v/>
      </c>
      <c r="CV43" s="87" t="str">
        <f>IFERROR(IF($F43="Historical", IF(AE43&lt;&gt;INDEX('Historical BMP Records'!AE:AE, MATCH($C43, 'Historical BMP Records'!$C:$C, 0)), 1, 0), IF(AE43&lt;&gt;INDEX('Planned and Progress BMPs'!AE:AE, MATCH($C43, 'Planned and Progress BMPs'!$C:$C, 0)), 1, 0)), "")</f>
        <v/>
      </c>
      <c r="CW43" s="87" t="str">
        <f>IFERROR(IF($F43="Historical", IF(AF43&lt;&gt;INDEX('Historical BMP Records'!AF:AF, MATCH($C43, 'Historical BMP Records'!$C:$C, 0)), 1, 0), IF(AF43&lt;&gt;INDEX('Planned and Progress BMPs'!AF:AF, MATCH($C43, 'Planned and Progress BMPs'!$C:$C, 0)), 1, 0)), "")</f>
        <v/>
      </c>
      <c r="CX43" s="87" t="str">
        <f>IFERROR(IF($F43="Historical", IF(AG43&lt;&gt;INDEX('Historical BMP Records'!AG:AG, MATCH($C43, 'Historical BMP Records'!$C:$C, 0)), 1, 0), IF(AG43&lt;&gt;INDEX('Planned and Progress BMPs'!AG:AG, MATCH($C43, 'Planned and Progress BMPs'!$C:$C, 0)), 1, 0)), "")</f>
        <v/>
      </c>
      <c r="CY43" s="87" t="str">
        <f>IFERROR(IF($F43="Historical", IF(AH43&lt;&gt;INDEX('Historical BMP Records'!AH:AH, MATCH($C43, 'Historical BMP Records'!$C:$C, 0)), 1, 0), IF(AH43&lt;&gt;INDEX('Planned and Progress BMPs'!AH:AH, MATCH($C43, 'Planned and Progress BMPs'!$C:$C, 0)), 1, 0)), "")</f>
        <v/>
      </c>
      <c r="CZ43" s="87" t="str">
        <f>IFERROR(IF($F43="Historical", IF(AI43&lt;&gt;INDEX('Historical BMP Records'!AI:AI, MATCH($C43, 'Historical BMP Records'!$C:$C, 0)), 1, 0), IF(AI43&lt;&gt;INDEX('Planned and Progress BMPs'!AI:AI, MATCH($C43, 'Planned and Progress BMPs'!$C:$C, 0)), 1, 0)), "")</f>
        <v/>
      </c>
      <c r="DA43" s="87" t="str">
        <f>IFERROR(IF($F43="Historical", IF(AJ43&lt;&gt;INDEX('Historical BMP Records'!AJ:AJ, MATCH($C43, 'Historical BMP Records'!$C:$C, 0)), 1, 0), IF(AJ43&lt;&gt;INDEX('Planned and Progress BMPs'!AJ:AJ, MATCH($C43, 'Planned and Progress BMPs'!$C:$C, 0)), 1, 0)), "")</f>
        <v/>
      </c>
      <c r="DB43" s="87" t="str">
        <f>IFERROR(IF($F43="Historical", IF(AK43&lt;&gt;INDEX('Historical BMP Records'!AK:AK, MATCH($C43, 'Historical BMP Records'!$C:$C, 0)), 1, 0), IF(AK43&lt;&gt;INDEX('Planned and Progress BMPs'!AK:AK, MATCH($C43, 'Planned and Progress BMPs'!$C:$C, 0)), 1, 0)), "")</f>
        <v/>
      </c>
      <c r="DC43" s="87" t="str">
        <f>IFERROR(IF($F43="Historical", IF(AL43&lt;&gt;INDEX('Historical BMP Records'!AL:AL, MATCH($C43, 'Historical BMP Records'!$C:$C, 0)), 1, 0), IF(AL43&lt;&gt;INDEX('Planned and Progress BMPs'!AL:AL, MATCH($C43, 'Planned and Progress BMPs'!$C:$C, 0)), 1, 0)), "")</f>
        <v/>
      </c>
      <c r="DD43" s="87" t="str">
        <f>IFERROR(IF($F43="Historical", IF(AM43&lt;&gt;INDEX('Historical BMP Records'!AM:AM, MATCH($C43, 'Historical BMP Records'!$C:$C, 0)), 1, 0), IF(AM43&lt;&gt;INDEX('Planned and Progress BMPs'!AM:AM, MATCH($C43, 'Planned and Progress BMPs'!$C:$C, 0)), 1, 0)), "")</f>
        <v/>
      </c>
      <c r="DE43" s="87" t="str">
        <f>IFERROR(IF($F43="Historical", IF(AN43&lt;&gt;INDEX('Historical BMP Records'!AN:AN, MATCH($C43, 'Historical BMP Records'!$C:$C, 0)), 1, 0), IF(AN43&lt;&gt;INDEX('Planned and Progress BMPs'!AN:AN, MATCH($C43, 'Planned and Progress BMPs'!$C:$C, 0)), 1, 0)), "")</f>
        <v/>
      </c>
      <c r="DF43" s="87" t="str">
        <f>IFERROR(IF($F43="Historical", IF(AO43&lt;&gt;INDEX('Historical BMP Records'!AO:AO, MATCH($C43, 'Historical BMP Records'!$C:$C, 0)), 1, 0), IF(AO43&lt;&gt;INDEX('Planned and Progress BMPs'!AO:AO, MATCH($C43, 'Planned and Progress BMPs'!$C:$C, 0)), 1, 0)), "")</f>
        <v/>
      </c>
      <c r="DG43" s="87" t="str">
        <f>IFERROR(IF($F43="Historical", IF(AP43&lt;&gt;INDEX('Historical BMP Records'!AP:AP, MATCH($C43, 'Historical BMP Records'!$C:$C, 0)), 1, 0), IF(AP43&lt;&gt;INDEX('Planned and Progress BMPs'!AP:AP, MATCH($C43, 'Planned and Progress BMPs'!$C:$C, 0)), 1, 0)), "")</f>
        <v/>
      </c>
      <c r="DH43" s="87" t="str">
        <f>IFERROR(IF($F43="Historical", IF(AQ43&lt;&gt;INDEX('Historical BMP Records'!AQ:AQ, MATCH($C43, 'Historical BMP Records'!$C:$C, 0)), 1, 0), IF(AQ43&lt;&gt;INDEX('Planned and Progress BMPs'!AQ:AQ, MATCH($C43, 'Planned and Progress BMPs'!$C:$C, 0)), 1, 0)), "")</f>
        <v/>
      </c>
      <c r="DI43" s="87" t="str">
        <f>IFERROR(IF($F43="Historical", IF(AR43&lt;&gt;INDEX('Historical BMP Records'!AR:AR, MATCH($C43, 'Historical BMP Records'!$C:$C, 0)), 1, 0), IF(AR43&lt;&gt;INDEX('Planned and Progress BMPs'!AR:AR, MATCH($C43, 'Planned and Progress BMPs'!$C:$C, 0)), 1, 0)), "")</f>
        <v/>
      </c>
      <c r="DJ43" s="87" t="str">
        <f>IFERROR(IF($F43="Historical", IF(AS43&lt;&gt;INDEX('Historical BMP Records'!AS:AS, MATCH($C43, 'Historical BMP Records'!$C:$C, 0)), 1, 0), IF(AS43&lt;&gt;INDEX('Planned and Progress BMPs'!AS:AS, MATCH($C43, 'Planned and Progress BMPs'!$C:$C, 0)), 1, 0)), "")</f>
        <v/>
      </c>
      <c r="DK43" s="87" t="str">
        <f>IFERROR(IF($F43="Historical", IF(AT43&lt;&gt;INDEX('Historical BMP Records'!AT:AT, MATCH($C43, 'Historical BMP Records'!$C:$C, 0)), 1, 0), IF(AT43&lt;&gt;INDEX('Planned and Progress BMPs'!AT:AT, MATCH($C43, 'Planned and Progress BMPs'!$C:$C, 0)), 1, 0)), "")</f>
        <v/>
      </c>
      <c r="DL43" s="87" t="str">
        <f>IFERROR(IF($F43="Historical", IF(AU43&lt;&gt;INDEX('Historical BMP Records'!AU:AU, MATCH($C43, 'Historical BMP Records'!$C:$C, 0)), 1, 0), IF(AU43&lt;&gt;INDEX('Planned and Progress BMPs'!AU:AU, MATCH($C43, 'Planned and Progress BMPs'!$C:$C, 0)), 1, 0)), "")</f>
        <v/>
      </c>
      <c r="DM43" s="87" t="str">
        <f>IFERROR(IF($F43="Historical", IF(AV43&lt;&gt;INDEX('Historical BMP Records'!AV:AV, MATCH($C43, 'Historical BMP Records'!$C:$C, 0)), 1, 0), IF(AV43&lt;&gt;INDEX('Planned and Progress BMPs'!AV:AV, MATCH($C43, 'Planned and Progress BMPs'!$C:$C, 0)), 1, 0)), "")</f>
        <v/>
      </c>
      <c r="DN43" s="87" t="str">
        <f>IFERROR(IF($F43="Historical", IF(AW43&lt;&gt;INDEX('Historical BMP Records'!AW:AW, MATCH($C43, 'Historical BMP Records'!$C:$C, 0)), 1, 0), IF(AW43&lt;&gt;INDEX('Planned and Progress BMPs'!AW:AW, MATCH($C43, 'Planned and Progress BMPs'!$C:$C, 0)), 1, 0)), "")</f>
        <v/>
      </c>
      <c r="DO43" s="87" t="str">
        <f>IFERROR(IF($F43="Historical", IF(AX43&lt;&gt;INDEX('Historical BMP Records'!AX:AX, MATCH($C43, 'Historical BMP Records'!$C:$C, 0)), 1, 0), IF(AX43&lt;&gt;INDEX('Planned and Progress BMPs'!AX:AX, MATCH($C43, 'Planned and Progress BMPs'!$C:$C, 0)), 1, 0)), "")</f>
        <v/>
      </c>
      <c r="DP43" s="87" t="str">
        <f>IFERROR(IF($F43="Historical", IF(AY43&lt;&gt;INDEX('Historical BMP Records'!AY:AY, MATCH($C43, 'Historical BMP Records'!$C:$C, 0)), 1, 0), IF(AY43&lt;&gt;INDEX('Planned and Progress BMPs'!AY:AY, MATCH($C43, 'Planned and Progress BMPs'!$C:$C, 0)), 1, 0)), "")</f>
        <v/>
      </c>
      <c r="DQ43" s="87" t="str">
        <f>IFERROR(IF($F43="Historical", IF(AZ43&lt;&gt;INDEX('Historical BMP Records'!AZ:AZ, MATCH($C43, 'Historical BMP Records'!$C:$C, 0)), 1, 0), IF(AZ43&lt;&gt;INDEX('Planned and Progress BMPs'!AZ:AZ, MATCH($C43, 'Planned and Progress BMPs'!$C:$C, 0)), 1, 0)), "")</f>
        <v/>
      </c>
      <c r="DR43" s="87" t="str">
        <f>IFERROR(IF($F43="Historical", IF(BA43&lt;&gt;INDEX('Historical BMP Records'!BA:BA, MATCH($C43, 'Historical BMP Records'!$C:$C, 0)), 1, 0), IF(BA43&lt;&gt;INDEX('Planned and Progress BMPs'!BA:BA, MATCH($C43, 'Planned and Progress BMPs'!$C:$C, 0)), 1, 0)), "")</f>
        <v/>
      </c>
      <c r="DS43" s="87" t="str">
        <f>IFERROR(IF($F43="Historical", IF(BB43&lt;&gt;INDEX('Historical BMP Records'!BB:BB, MATCH($C43, 'Historical BMP Records'!$C:$C, 0)), 1, 0), IF(BB43&lt;&gt;INDEX('Planned and Progress BMPs'!BB:BB, MATCH($C43, 'Planned and Progress BMPs'!$C:$C, 0)), 1, 0)), "")</f>
        <v/>
      </c>
      <c r="DT43" s="87" t="str">
        <f>IFERROR(IF($F43="Historical", IF(BC43&lt;&gt;INDEX('Historical BMP Records'!BC:BC, MATCH($C43, 'Historical BMP Records'!$C:$C, 0)), 1, 0), IF(BC43&lt;&gt;INDEX('Planned and Progress BMPs'!BC:BC, MATCH($C43, 'Planned and Progress BMPs'!$C:$C, 0)), 1, 0)), "")</f>
        <v/>
      </c>
      <c r="DU43" s="87" t="str">
        <f>IFERROR(IF($F43="Historical", IF(BD43&lt;&gt;INDEX('Historical BMP Records'!BD:BD, MATCH($C43, 'Historical BMP Records'!$C:$C, 0)), 1, 0), IF(BD43&lt;&gt;INDEX('Planned and Progress BMPs'!BD:BD, MATCH($C43, 'Planned and Progress BMPs'!$C:$C, 0)), 1, 0)), "")</f>
        <v/>
      </c>
      <c r="DV43" s="87" t="str">
        <f>IFERROR(IF($F43="Historical", IF(BE43&lt;&gt;INDEX('Historical BMP Records'!BE:BE, MATCH($C43, 'Historical BMP Records'!$C:$C, 0)), 1, 0), IF(BE43&lt;&gt;INDEX('Planned and Progress BMPs'!BE:BE, MATCH($C43, 'Planned and Progress BMPs'!$C:$C, 0)), 1, 0)), "")</f>
        <v/>
      </c>
      <c r="DW43" s="87" t="str">
        <f>IFERROR(IF($F43="Historical", IF(BF43&lt;&gt;INDEX('Historical BMP Records'!BF:BF, MATCH($C43, 'Historical BMP Records'!$C:$C, 0)), 1, 0), IF(BF43&lt;&gt;INDEX('Planned and Progress BMPs'!BF:BF, MATCH($C43, 'Planned and Progress BMPs'!$C:$C, 0)), 1, 0)), "")</f>
        <v/>
      </c>
      <c r="DX43" s="87" t="str">
        <f>IFERROR(IF($F43="Historical", IF(BG43&lt;&gt;INDEX('Historical BMP Records'!BG:BG, MATCH($C43, 'Historical BMP Records'!$C:$C, 0)), 1, 0), IF(BG43&lt;&gt;INDEX('Planned and Progress BMPs'!BG:BG, MATCH($C43, 'Planned and Progress BMPs'!$C:$C, 0)), 1, 0)), "")</f>
        <v/>
      </c>
      <c r="DY43" s="87" t="str">
        <f>IFERROR(IF($F43="Historical", IF(BH43&lt;&gt;INDEX('Historical BMP Records'!BH:BH, MATCH($C43, 'Historical BMP Records'!$C:$C, 0)), 1, 0), IF(BH43&lt;&gt;INDEX('Planned and Progress BMPs'!BH:BH, MATCH($C43, 'Planned and Progress BMPs'!$C:$C, 0)), 1, 0)), "")</f>
        <v/>
      </c>
      <c r="DZ43" s="87" t="str">
        <f>IFERROR(IF($F43="Historical", IF(BI43&lt;&gt;INDEX('Historical BMP Records'!BI:BI, MATCH($C43, 'Historical BMP Records'!$C:$C, 0)), 1, 0), IF(BI43&lt;&gt;INDEX('Planned and Progress BMPs'!BI:BI, MATCH($C43, 'Planned and Progress BMPs'!$C:$C, 0)), 1, 0)), "")</f>
        <v/>
      </c>
      <c r="EA43" s="87" t="str">
        <f>IFERROR(IF($F43="Historical", IF(BJ43&lt;&gt;INDEX('Historical BMP Records'!BJ:BJ, MATCH($C43, 'Historical BMP Records'!$C:$C, 0)), 1, 0), IF(BJ43&lt;&gt;INDEX('Planned and Progress BMPs'!BJ:BJ, MATCH($C43, 'Planned and Progress BMPs'!$C:$C, 0)), 1, 0)), "")</f>
        <v/>
      </c>
      <c r="EB43" s="87" t="str">
        <f>IFERROR(IF($F43="Historical", IF(BK43&lt;&gt;INDEX('Historical BMP Records'!BK:BK, MATCH($C43, 'Historical BMP Records'!$C:$C, 0)), 1, 0), IF(BK43&lt;&gt;INDEX('Planned and Progress BMPs'!BK:BK, MATCH($C43, 'Planned and Progress BMPs'!$C:$C, 0)), 1, 0)), "")</f>
        <v/>
      </c>
      <c r="EC43" s="87" t="str">
        <f>IFERROR(IF($F43="Historical", IF(BL43&lt;&gt;INDEX('Historical BMP Records'!BL:BL, MATCH($C43, 'Historical BMP Records'!$C:$C, 0)), 1, 0), IF(BL43&lt;&gt;INDEX('Planned and Progress BMPs'!BL:BL, MATCH($C43, 'Planned and Progress BMPs'!$C:$C, 0)), 1, 0)), "")</f>
        <v/>
      </c>
      <c r="ED43" s="87" t="str">
        <f>IFERROR(IF($F43="Historical", IF(BM43&lt;&gt;INDEX('Historical BMP Records'!BM:BM, MATCH($C43, 'Historical BMP Records'!$C:$C, 0)), 1, 0), IF(BM43&lt;&gt;INDEX('Planned and Progress BMPs'!BM:BM, MATCH($C43, 'Planned and Progress BMPs'!$C:$C, 0)), 1, 0)), "")</f>
        <v/>
      </c>
      <c r="EE43" s="87" t="str">
        <f>IFERROR(IF($F43="Historical", IF(BN43&lt;&gt;INDEX('Historical BMP Records'!BN:BN, MATCH($C43, 'Historical BMP Records'!$C:$C, 0)), 1, 0), IF(BN43&lt;&gt;INDEX('Planned and Progress BMPs'!BN:BN, MATCH($C43, 'Planned and Progress BMPs'!$C:$C, 0)), 1, 0)), "")</f>
        <v/>
      </c>
      <c r="EF43" s="87" t="str">
        <f>IFERROR(IF($F43="Historical", IF(BO43&lt;&gt;INDEX('Historical BMP Records'!BO:BO, MATCH($C43, 'Historical BMP Records'!$C:$C, 0)), 1, 0), IF(BO43&lt;&gt;INDEX('Planned and Progress BMPs'!BO:BO, MATCH($C43, 'Planned and Progress BMPs'!$C:$C, 0)), 1, 0)), "")</f>
        <v/>
      </c>
      <c r="EG43" s="87" t="str">
        <f>IFERROR(IF($F43="Historical", IF(BP43&lt;&gt;INDEX('Historical BMP Records'!BP:BP, MATCH($C43, 'Historical BMP Records'!$C:$C, 0)), 1, 0), IF(BP43&lt;&gt;INDEX('Planned and Progress BMPs'!BP:BP, MATCH($C43, 'Planned and Progress BMPs'!$C:$C, 0)), 1, 0)), "")</f>
        <v/>
      </c>
      <c r="EH43" s="87">
        <f>SUM(DC_SW152[[#This Row],[FY17 Status Change]:[GIS ID Change]])</f>
        <v>0</v>
      </c>
    </row>
    <row r="44" spans="1:138" x14ac:dyDescent="0.25">
      <c r="A44" s="5" t="s">
        <v>388</v>
      </c>
      <c r="B44" s="5" t="s">
        <v>389</v>
      </c>
      <c r="C44" s="17" t="s">
        <v>568</v>
      </c>
      <c r="D44" s="17" t="s">
        <v>401</v>
      </c>
      <c r="E44" s="17" t="s">
        <v>281</v>
      </c>
      <c r="F44" s="32" t="s">
        <v>49</v>
      </c>
      <c r="G44" s="41"/>
      <c r="H44" s="36"/>
      <c r="I44" s="21">
        <f>INDEX(Table3[Site ID], MATCH(DC_SW152[[#This Row],[Facility Name]], Table3[Site Name], 0))</f>
        <v>1</v>
      </c>
      <c r="J44" s="21" t="s">
        <v>372</v>
      </c>
      <c r="K44" s="21" t="str">
        <f>INDEX(Table3[Site Address], MATCH(DC_SW152[[#This Row],[Facility Name]], Table3[Site Name], 0))</f>
        <v>370 Brookley Avenue SW</v>
      </c>
      <c r="L44" s="21" t="str">
        <f>INDEX(Table3[Site X Coordinate], MATCH(DC_SW152[[#This Row],[Facility Name]], Table3[Site Name], 0))</f>
        <v>399319.85</v>
      </c>
      <c r="M44" s="21" t="str">
        <f>INDEX(Table3[Site Y Coordinate], MATCH(DC_SW152[[#This Row],[Facility Name]], Table3[Site Name], 0))</f>
        <v>131674.01</v>
      </c>
      <c r="N44" s="21" t="str">
        <f>INDEX(Table3[Owner/Manager], MATCH(DC_SW152[[#This Row],[Facility Name]], Table3[Site Name], 0))</f>
        <v>Department of Defense</v>
      </c>
      <c r="O44" s="21" t="s">
        <v>218</v>
      </c>
      <c r="P44" s="21" t="s">
        <v>115</v>
      </c>
      <c r="Q44" s="21" t="s">
        <v>219</v>
      </c>
      <c r="R44" s="21" t="s">
        <v>84</v>
      </c>
      <c r="S44" s="21">
        <v>20032</v>
      </c>
      <c r="T44" s="28">
        <v>2024048204</v>
      </c>
      <c r="U44" s="21" t="s">
        <v>220</v>
      </c>
      <c r="V44" s="77">
        <v>26</v>
      </c>
      <c r="W44" s="32">
        <v>41183</v>
      </c>
      <c r="X44" s="21" t="s">
        <v>281</v>
      </c>
      <c r="Y44" s="83" t="s">
        <v>569</v>
      </c>
      <c r="Z44" s="83" t="s">
        <v>774</v>
      </c>
      <c r="AA44" s="83" t="s">
        <v>770</v>
      </c>
      <c r="AB44" s="83" t="s">
        <v>774</v>
      </c>
      <c r="AC44" s="21" t="s">
        <v>94</v>
      </c>
      <c r="AD44" s="21" t="s">
        <v>75</v>
      </c>
      <c r="AE44" s="21">
        <v>398661.903169</v>
      </c>
      <c r="AF44" s="21">
        <v>131337.720608</v>
      </c>
      <c r="AG44" s="21">
        <v>38.849843999999997</v>
      </c>
      <c r="AH44" s="21">
        <v>-77.015415000000004</v>
      </c>
      <c r="AI44" s="21" t="s">
        <v>282</v>
      </c>
      <c r="AJ44" s="21" t="s">
        <v>84</v>
      </c>
      <c r="AK44" s="21">
        <v>20032</v>
      </c>
      <c r="AL44" s="17" t="s">
        <v>11</v>
      </c>
      <c r="AM44" s="21" t="s">
        <v>12</v>
      </c>
      <c r="AN44" s="21" t="s">
        <v>8</v>
      </c>
      <c r="AO44" s="63"/>
      <c r="AP44" s="63"/>
      <c r="AQ44" s="63"/>
      <c r="AR44" s="63">
        <f>IF(ISBLANK(DC_SW152[[#This Row],[Urban Acres]]), "", DC_SW152[[#This Row],[Urban Acres]]-DC_SW152[[#This Row],[Impervious Acres]]-DC_SW152[[#This Row],[Natural Acres]])</f>
        <v>0</v>
      </c>
      <c r="AS44" s="63">
        <v>3.33</v>
      </c>
      <c r="AT44" s="63">
        <v>3.33</v>
      </c>
      <c r="AU44" s="63" t="str">
        <f>IF(ISBLANK(DC_SW152[[#This Row],[Natural Acres]]), "", DC_SW152[[#This Row],[Natural Acres]]*43560)</f>
        <v/>
      </c>
      <c r="AV44" s="63">
        <f>IFERROR(IF(ISBLANK(DC_SW152[[#This Row],[Compacted Acres]]), "", DC_SW152[[#This Row],[Compacted Acres]]*43560),"")</f>
        <v>0</v>
      </c>
      <c r="AW44" s="63">
        <f>IF(ISBLANK(DC_SW152[[#This Row],[Impervious Acres]]), "", DC_SW152[[#This Row],[Impervious Acres]]*43560)</f>
        <v>145054.80000000002</v>
      </c>
      <c r="AX44" s="63">
        <f>IF(ISBLANK(DC_SW152[[#This Row],[Urban Acres]]), "", DC_SW152[[#This Row],[Urban Acres]]*43560)</f>
        <v>145054.80000000002</v>
      </c>
      <c r="AY44" s="68"/>
      <c r="AZ44" s="32">
        <v>41912</v>
      </c>
      <c r="BA44" s="24">
        <v>2014</v>
      </c>
      <c r="BB44" s="24"/>
      <c r="BC44" s="24"/>
      <c r="BD44" s="24"/>
      <c r="BE44" s="24"/>
      <c r="BF44" s="24"/>
      <c r="BG44" s="24"/>
      <c r="BH44" s="23" t="s">
        <v>9</v>
      </c>
      <c r="BI44" s="23">
        <v>41275</v>
      </c>
      <c r="BJ44" s="23"/>
      <c r="BK44" s="21" t="s">
        <v>8</v>
      </c>
      <c r="BL44" s="23"/>
      <c r="BM44" s="73"/>
      <c r="BN44" s="21"/>
      <c r="BO44" s="14" t="s">
        <v>16</v>
      </c>
      <c r="BP44" s="14"/>
      <c r="BQ44" s="17" t="s">
        <v>536</v>
      </c>
      <c r="BR44" s="87" t="str">
        <f>IFERROR(IF($F44="Historical", IF(A44&lt;&gt;INDEX('Historical BMP Records'!A:A, MATCH($C44, 'Historical BMP Records'!$C:$C, 0)), 1, 0), IF(A44&lt;&gt;INDEX('Planned and Progress BMPs'!A:A, MATCH($C44, 'Planned and Progress BMPs'!$C:$C, 0)), 1, 0)), "")</f>
        <v/>
      </c>
      <c r="BS44" s="87" t="str">
        <f>IFERROR(IF($F44="Historical", IF(B44&lt;&gt;INDEX('Historical BMP Records'!B:B, MATCH($C44, 'Historical BMP Records'!$C:$C, 0)), 1, 0), IF(B44&lt;&gt;INDEX('Planned and Progress BMPs'!B:B, MATCH($C44, 'Planned and Progress BMPs'!$C:$C, 0)), 1, 0)), "")</f>
        <v/>
      </c>
      <c r="BT44" s="87" t="str">
        <f>IFERROR(IF($F44="Historical", IF(C44&lt;&gt;INDEX('Historical BMP Records'!C:C, MATCH($C44, 'Historical BMP Records'!$C:$C, 0)), 1, 0), IF(C44&lt;&gt;INDEX('Planned and Progress BMPs'!C:C, MATCH($C44, 'Planned and Progress BMPs'!$C:$C, 0)), 1, 0)), "")</f>
        <v/>
      </c>
      <c r="BU44" s="87" t="str">
        <f>IFERROR(IF($F44="Historical", IF(D44&lt;&gt;INDEX('Historical BMP Records'!D:D, MATCH($C44, 'Historical BMP Records'!$C:$C, 0)), 1, 0), IF(D44&lt;&gt;INDEX('Planned and Progress BMPs'!D:D, MATCH($C44, 'Planned and Progress BMPs'!$C:$C, 0)), 1, 0)), "")</f>
        <v/>
      </c>
      <c r="BV44" s="87" t="str">
        <f>IFERROR(IF($F44="Historical", IF(E44&lt;&gt;INDEX('Historical BMP Records'!E:E, MATCH($C44, 'Historical BMP Records'!$C:$C, 0)), 1, 0), IF(E44&lt;&gt;INDEX('Planned and Progress BMPs'!E:E, MATCH($C44, 'Planned and Progress BMPs'!$C:$C, 0)), 1, 0)), "")</f>
        <v/>
      </c>
      <c r="BW44" s="87" t="str">
        <f>IFERROR(IF($F44="Historical", IF(F44&lt;&gt;INDEX('Historical BMP Records'!F:F, MATCH($C44, 'Historical BMP Records'!$C:$C, 0)), 1, 0), IF(F44&lt;&gt;INDEX('Planned and Progress BMPs'!F:F, MATCH($C44, 'Planned and Progress BMPs'!$C:$C, 0)), 1, 0)), "")</f>
        <v/>
      </c>
      <c r="BX44" s="87" t="str">
        <f>IFERROR(IF($F44="Historical", IF(G44&lt;&gt;INDEX('Historical BMP Records'!G:G, MATCH($C44, 'Historical BMP Records'!$C:$C, 0)), 1, 0), IF(G44&lt;&gt;INDEX('Planned and Progress BMPs'!G:G, MATCH($C44, 'Planned and Progress BMPs'!$C:$C, 0)), 1, 0)), "")</f>
        <v/>
      </c>
      <c r="BY44" s="87" t="str">
        <f>IFERROR(IF($F44="Historical", IF(H44&lt;&gt;INDEX('Historical BMP Records'!H:H, MATCH($C44, 'Historical BMP Records'!$C:$C, 0)), 1, 0), IF(H44&lt;&gt;INDEX('Planned and Progress BMPs'!H:H, MATCH($C44, 'Planned and Progress BMPs'!$C:$C, 0)), 1, 0)), "")</f>
        <v/>
      </c>
      <c r="BZ44" s="87" t="str">
        <f>IFERROR(IF($F44="Historical", IF(I44&lt;&gt;INDEX('Historical BMP Records'!I:I, MATCH($C44, 'Historical BMP Records'!$C:$C, 0)), 1, 0), IF(I44&lt;&gt;INDEX('Planned and Progress BMPs'!I:I, MATCH($C44, 'Planned and Progress BMPs'!$C:$C, 0)), 1, 0)), "")</f>
        <v/>
      </c>
      <c r="CA44" s="87" t="str">
        <f>IFERROR(IF($F44="Historical", IF(J44&lt;&gt;INDEX('Historical BMP Records'!J:J, MATCH($C44, 'Historical BMP Records'!$C:$C, 0)), 1, 0), IF(J44&lt;&gt;INDEX('Planned and Progress BMPs'!J:J, MATCH($C44, 'Planned and Progress BMPs'!$C:$C, 0)), 1, 0)), "")</f>
        <v/>
      </c>
      <c r="CB44" s="87" t="str">
        <f>IFERROR(IF($F44="Historical", IF(K44&lt;&gt;INDEX('Historical BMP Records'!K:K, MATCH($C44, 'Historical BMP Records'!$C:$C, 0)), 1, 0), IF(K44&lt;&gt;INDEX('Planned and Progress BMPs'!K:K, MATCH($C44, 'Planned and Progress BMPs'!$C:$C, 0)), 1, 0)), "")</f>
        <v/>
      </c>
      <c r="CC44" s="87" t="str">
        <f>IFERROR(IF($F44="Historical", IF(L44&lt;&gt;INDEX('Historical BMP Records'!L:L, MATCH($C44, 'Historical BMP Records'!$C:$C, 0)), 1, 0), IF(L44&lt;&gt;INDEX('Planned and Progress BMPs'!L:L, MATCH($C44, 'Planned and Progress BMPs'!$C:$C, 0)), 1, 0)), "")</f>
        <v/>
      </c>
      <c r="CD44" s="87" t="str">
        <f>IFERROR(IF($F44="Historical", IF(M44&lt;&gt;INDEX('Historical BMP Records'!M:M, MATCH($C44, 'Historical BMP Records'!$C:$C, 0)), 1, 0), IF(M44&lt;&gt;INDEX('Planned and Progress BMPs'!M:M, MATCH($C44, 'Planned and Progress BMPs'!$C:$C, 0)), 1, 0)), "")</f>
        <v/>
      </c>
      <c r="CE44" s="87" t="str">
        <f>IFERROR(IF($F44="Historical", IF(N44&lt;&gt;INDEX('Historical BMP Records'!N:N, MATCH($C44, 'Historical BMP Records'!$C:$C, 0)), 1, 0), IF(N44&lt;&gt;INDEX('Planned and Progress BMPs'!N:N, MATCH($C44, 'Planned and Progress BMPs'!$C:$C, 0)), 1, 0)), "")</f>
        <v/>
      </c>
      <c r="CF44" s="87" t="str">
        <f>IFERROR(IF($F44="Historical", IF(O44&lt;&gt;INDEX('Historical BMP Records'!O:O, MATCH($C44, 'Historical BMP Records'!$C:$C, 0)), 1, 0), IF(O44&lt;&gt;INDEX('Planned and Progress BMPs'!O:O, MATCH($C44, 'Planned and Progress BMPs'!$C:$C, 0)), 1, 0)), "")</f>
        <v/>
      </c>
      <c r="CG44" s="87" t="str">
        <f>IFERROR(IF($F44="Historical", IF(P44&lt;&gt;INDEX('Historical BMP Records'!P:P, MATCH($C44, 'Historical BMP Records'!$C:$C, 0)), 1, 0), IF(P44&lt;&gt;INDEX('Planned and Progress BMPs'!P:P, MATCH($C44, 'Planned and Progress BMPs'!$C:$C, 0)), 1, 0)), "")</f>
        <v/>
      </c>
      <c r="CH44" s="87" t="str">
        <f>IFERROR(IF($F44="Historical", IF(Q44&lt;&gt;INDEX('Historical BMP Records'!Q:Q, MATCH($C44, 'Historical BMP Records'!$C:$C, 0)), 1, 0), IF(Q44&lt;&gt;INDEX('Planned and Progress BMPs'!Q:Q, MATCH($C44, 'Planned and Progress BMPs'!$C:$C, 0)), 1, 0)), "")</f>
        <v/>
      </c>
      <c r="CI44" s="87" t="str">
        <f>IFERROR(IF($F44="Historical", IF(R44&lt;&gt;INDEX('Historical BMP Records'!R:R, MATCH($C44, 'Historical BMP Records'!$C:$C, 0)), 1, 0), IF(R44&lt;&gt;INDEX('Planned and Progress BMPs'!R:R, MATCH($C44, 'Planned and Progress BMPs'!$C:$C, 0)), 1, 0)), "")</f>
        <v/>
      </c>
      <c r="CJ44" s="87" t="str">
        <f>IFERROR(IF($F44="Historical", IF(S44&lt;&gt;INDEX('Historical BMP Records'!S:S, MATCH($C44, 'Historical BMP Records'!$C:$C, 0)), 1, 0), IF(S44&lt;&gt;INDEX('Planned and Progress BMPs'!S:S, MATCH($C44, 'Planned and Progress BMPs'!$C:$C, 0)), 1, 0)), "")</f>
        <v/>
      </c>
      <c r="CK44" s="87" t="str">
        <f>IFERROR(IF($F44="Historical", IF(T44&lt;&gt;INDEX('Historical BMP Records'!T:T, MATCH($C44, 'Historical BMP Records'!$C:$C, 0)), 1, 0), IF(T44&lt;&gt;INDEX('Planned and Progress BMPs'!T:T, MATCH($C44, 'Planned and Progress BMPs'!$C:$C, 0)), 1, 0)), "")</f>
        <v/>
      </c>
      <c r="CL44" s="87" t="str">
        <f>IFERROR(IF($F44="Historical", IF(U44&lt;&gt;INDEX('Historical BMP Records'!U:U, MATCH($C44, 'Historical BMP Records'!$C:$C, 0)), 1, 0), IF(U44&lt;&gt;INDEX('Planned and Progress BMPs'!U:U, MATCH($C44, 'Planned and Progress BMPs'!$C:$C, 0)), 1, 0)), "")</f>
        <v/>
      </c>
      <c r="CM44" s="87" t="str">
        <f>IFERROR(IF($F44="Historical", IF(V44&lt;&gt;INDEX('Historical BMP Records'!V:V, MATCH($C44, 'Historical BMP Records'!$C:$C, 0)), 1, 0), IF(V44&lt;&gt;INDEX('Planned and Progress BMPs'!V:V, MATCH($C44, 'Planned and Progress BMPs'!$C:$C, 0)), 1, 0)), "")</f>
        <v/>
      </c>
      <c r="CN44" s="87" t="str">
        <f>IFERROR(IF($F44="Historical", IF(W44&lt;&gt;INDEX('Historical BMP Records'!W:W, MATCH($C44, 'Historical BMP Records'!$C:$C, 0)), 1, 0), IF(W44&lt;&gt;INDEX('Planned and Progress BMPs'!W:W, MATCH($C44, 'Planned and Progress BMPs'!$C:$C, 0)), 1, 0)), "")</f>
        <v/>
      </c>
      <c r="CO44" s="87" t="str">
        <f>IFERROR(IF($F44="Historical", IF(X44&lt;&gt;INDEX('Historical BMP Records'!X:X, MATCH($C44, 'Historical BMP Records'!$C:$C, 0)), 1, 0), IF(X44&lt;&gt;INDEX('Planned and Progress BMPs'!X:X, MATCH($C44, 'Planned and Progress BMPs'!$C:$C, 0)), 1, 0)), "")</f>
        <v/>
      </c>
      <c r="CP44" s="87" t="str">
        <f>IFERROR(IF($F44="Historical", IF(Y44&lt;&gt;INDEX('Historical BMP Records'!Y:Y, MATCH($C44, 'Historical BMP Records'!$C:$C, 0)), 1, 0), IF(Y44&lt;&gt;INDEX('Planned and Progress BMPs'!Y:Y, MATCH($C44, 'Planned and Progress BMPs'!$C:$C, 0)), 1, 0)), "")</f>
        <v/>
      </c>
      <c r="CQ44" s="87" t="str">
        <f>IFERROR(IF($F44="Historical", IF(Z44&lt;&gt;INDEX('Historical BMP Records'!Z:Z, MATCH($C44, 'Historical BMP Records'!$C:$C, 0)), 1, 0), IF(Z44&lt;&gt;INDEX('Planned and Progress BMPs'!Z:Z, MATCH($C44, 'Planned and Progress BMPs'!$C:$C, 0)), 1, 0)), "")</f>
        <v/>
      </c>
      <c r="CR44" s="87" t="str">
        <f>IFERROR(IF($F44="Historical", IF(AA44&lt;&gt;INDEX('Historical BMP Records'!AA:AA, MATCH($C44, 'Historical BMP Records'!$C:$C, 0)), 1, 0), IF(AA44&lt;&gt;INDEX('Planned and Progress BMPs'!AA:AA, MATCH($C44, 'Planned and Progress BMPs'!$C:$C, 0)), 1, 0)), "")</f>
        <v/>
      </c>
      <c r="CS44" s="87" t="str">
        <f>IFERROR(IF($F44="Historical", IF(AB44&lt;&gt;INDEX('Historical BMP Records'!AB:AB, MATCH($C44, 'Historical BMP Records'!$C:$C, 0)), 1, 0), IF(AB44&lt;&gt;INDEX('Planned and Progress BMPs'!AB:AB, MATCH($C44, 'Planned and Progress BMPs'!$C:$C, 0)), 1, 0)), "")</f>
        <v/>
      </c>
      <c r="CT44" s="87" t="str">
        <f>IFERROR(IF($F44="Historical", IF(AC44&lt;&gt;INDEX('Historical BMP Records'!AC:AC, MATCH($C44, 'Historical BMP Records'!$C:$C, 0)), 1, 0), IF(AC44&lt;&gt;INDEX('Planned and Progress BMPs'!AC:AC, MATCH($C44, 'Planned and Progress BMPs'!$C:$C, 0)), 1, 0)), "")</f>
        <v/>
      </c>
      <c r="CU44" s="87" t="str">
        <f>IFERROR(IF($F44="Historical", IF(AD44&lt;&gt;INDEX('Historical BMP Records'!AD:AD, MATCH($C44, 'Historical BMP Records'!$C:$C, 0)), 1, 0), IF(AD44&lt;&gt;INDEX('Planned and Progress BMPs'!AD:AD, MATCH($C44, 'Planned and Progress BMPs'!$C:$C, 0)), 1, 0)), "")</f>
        <v/>
      </c>
      <c r="CV44" s="87" t="str">
        <f>IFERROR(IF($F44="Historical", IF(AE44&lt;&gt;INDEX('Historical BMP Records'!AE:AE, MATCH($C44, 'Historical BMP Records'!$C:$C, 0)), 1, 0), IF(AE44&lt;&gt;INDEX('Planned and Progress BMPs'!AE:AE, MATCH($C44, 'Planned and Progress BMPs'!$C:$C, 0)), 1, 0)), "")</f>
        <v/>
      </c>
      <c r="CW44" s="87" t="str">
        <f>IFERROR(IF($F44="Historical", IF(AF44&lt;&gt;INDEX('Historical BMP Records'!AF:AF, MATCH($C44, 'Historical BMP Records'!$C:$C, 0)), 1, 0), IF(AF44&lt;&gt;INDEX('Planned and Progress BMPs'!AF:AF, MATCH($C44, 'Planned and Progress BMPs'!$C:$C, 0)), 1, 0)), "")</f>
        <v/>
      </c>
      <c r="CX44" s="87" t="str">
        <f>IFERROR(IF($F44="Historical", IF(AG44&lt;&gt;INDEX('Historical BMP Records'!AG:AG, MATCH($C44, 'Historical BMP Records'!$C:$C, 0)), 1, 0), IF(AG44&lt;&gt;INDEX('Planned and Progress BMPs'!AG:AG, MATCH($C44, 'Planned and Progress BMPs'!$C:$C, 0)), 1, 0)), "")</f>
        <v/>
      </c>
      <c r="CY44" s="87" t="str">
        <f>IFERROR(IF($F44="Historical", IF(AH44&lt;&gt;INDEX('Historical BMP Records'!AH:AH, MATCH($C44, 'Historical BMP Records'!$C:$C, 0)), 1, 0), IF(AH44&lt;&gt;INDEX('Planned and Progress BMPs'!AH:AH, MATCH($C44, 'Planned and Progress BMPs'!$C:$C, 0)), 1, 0)), "")</f>
        <v/>
      </c>
      <c r="CZ44" s="87" t="str">
        <f>IFERROR(IF($F44="Historical", IF(AI44&lt;&gt;INDEX('Historical BMP Records'!AI:AI, MATCH($C44, 'Historical BMP Records'!$C:$C, 0)), 1, 0), IF(AI44&lt;&gt;INDEX('Planned and Progress BMPs'!AI:AI, MATCH($C44, 'Planned and Progress BMPs'!$C:$C, 0)), 1, 0)), "")</f>
        <v/>
      </c>
      <c r="DA44" s="87" t="str">
        <f>IFERROR(IF($F44="Historical", IF(AJ44&lt;&gt;INDEX('Historical BMP Records'!AJ:AJ, MATCH($C44, 'Historical BMP Records'!$C:$C, 0)), 1, 0), IF(AJ44&lt;&gt;INDEX('Planned and Progress BMPs'!AJ:AJ, MATCH($C44, 'Planned and Progress BMPs'!$C:$C, 0)), 1, 0)), "")</f>
        <v/>
      </c>
      <c r="DB44" s="87" t="str">
        <f>IFERROR(IF($F44="Historical", IF(AK44&lt;&gt;INDEX('Historical BMP Records'!AK:AK, MATCH($C44, 'Historical BMP Records'!$C:$C, 0)), 1, 0), IF(AK44&lt;&gt;INDEX('Planned and Progress BMPs'!AK:AK, MATCH($C44, 'Planned and Progress BMPs'!$C:$C, 0)), 1, 0)), "")</f>
        <v/>
      </c>
      <c r="DC44" s="87" t="str">
        <f>IFERROR(IF($F44="Historical", IF(AL44&lt;&gt;INDEX('Historical BMP Records'!AL:AL, MATCH($C44, 'Historical BMP Records'!$C:$C, 0)), 1, 0), IF(AL44&lt;&gt;INDEX('Planned and Progress BMPs'!AL:AL, MATCH($C44, 'Planned and Progress BMPs'!$C:$C, 0)), 1, 0)), "")</f>
        <v/>
      </c>
      <c r="DD44" s="87" t="str">
        <f>IFERROR(IF($F44="Historical", IF(AM44&lt;&gt;INDEX('Historical BMP Records'!AM:AM, MATCH($C44, 'Historical BMP Records'!$C:$C, 0)), 1, 0), IF(AM44&lt;&gt;INDEX('Planned and Progress BMPs'!AM:AM, MATCH($C44, 'Planned and Progress BMPs'!$C:$C, 0)), 1, 0)), "")</f>
        <v/>
      </c>
      <c r="DE44" s="87" t="str">
        <f>IFERROR(IF($F44="Historical", IF(AN44&lt;&gt;INDEX('Historical BMP Records'!AN:AN, MATCH($C44, 'Historical BMP Records'!$C:$C, 0)), 1, 0), IF(AN44&lt;&gt;INDEX('Planned and Progress BMPs'!AN:AN, MATCH($C44, 'Planned and Progress BMPs'!$C:$C, 0)), 1, 0)), "")</f>
        <v/>
      </c>
      <c r="DF44" s="87" t="str">
        <f>IFERROR(IF($F44="Historical", IF(AO44&lt;&gt;INDEX('Historical BMP Records'!AO:AO, MATCH($C44, 'Historical BMP Records'!$C:$C, 0)), 1, 0), IF(AO44&lt;&gt;INDEX('Planned and Progress BMPs'!AO:AO, MATCH($C44, 'Planned and Progress BMPs'!$C:$C, 0)), 1, 0)), "")</f>
        <v/>
      </c>
      <c r="DG44" s="87" t="str">
        <f>IFERROR(IF($F44="Historical", IF(AP44&lt;&gt;INDEX('Historical BMP Records'!AP:AP, MATCH($C44, 'Historical BMP Records'!$C:$C, 0)), 1, 0), IF(AP44&lt;&gt;INDEX('Planned and Progress BMPs'!AP:AP, MATCH($C44, 'Planned and Progress BMPs'!$C:$C, 0)), 1, 0)), "")</f>
        <v/>
      </c>
      <c r="DH44" s="87" t="str">
        <f>IFERROR(IF($F44="Historical", IF(AQ44&lt;&gt;INDEX('Historical BMP Records'!AQ:AQ, MATCH($C44, 'Historical BMP Records'!$C:$C, 0)), 1, 0), IF(AQ44&lt;&gt;INDEX('Planned and Progress BMPs'!AQ:AQ, MATCH($C44, 'Planned and Progress BMPs'!$C:$C, 0)), 1, 0)), "")</f>
        <v/>
      </c>
      <c r="DI44" s="87" t="str">
        <f>IFERROR(IF($F44="Historical", IF(AR44&lt;&gt;INDEX('Historical BMP Records'!AR:AR, MATCH($C44, 'Historical BMP Records'!$C:$C, 0)), 1, 0), IF(AR44&lt;&gt;INDEX('Planned and Progress BMPs'!AR:AR, MATCH($C44, 'Planned and Progress BMPs'!$C:$C, 0)), 1, 0)), "")</f>
        <v/>
      </c>
      <c r="DJ44" s="87" t="str">
        <f>IFERROR(IF($F44="Historical", IF(AS44&lt;&gt;INDEX('Historical BMP Records'!AS:AS, MATCH($C44, 'Historical BMP Records'!$C:$C, 0)), 1, 0), IF(AS44&lt;&gt;INDEX('Planned and Progress BMPs'!AS:AS, MATCH($C44, 'Planned and Progress BMPs'!$C:$C, 0)), 1, 0)), "")</f>
        <v/>
      </c>
      <c r="DK44" s="87" t="str">
        <f>IFERROR(IF($F44="Historical", IF(AT44&lt;&gt;INDEX('Historical BMP Records'!AT:AT, MATCH($C44, 'Historical BMP Records'!$C:$C, 0)), 1, 0), IF(AT44&lt;&gt;INDEX('Planned and Progress BMPs'!AT:AT, MATCH($C44, 'Planned and Progress BMPs'!$C:$C, 0)), 1, 0)), "")</f>
        <v/>
      </c>
      <c r="DL44" s="87" t="str">
        <f>IFERROR(IF($F44="Historical", IF(AU44&lt;&gt;INDEX('Historical BMP Records'!AU:AU, MATCH($C44, 'Historical BMP Records'!$C:$C, 0)), 1, 0), IF(AU44&lt;&gt;INDEX('Planned and Progress BMPs'!AU:AU, MATCH($C44, 'Planned and Progress BMPs'!$C:$C, 0)), 1, 0)), "")</f>
        <v/>
      </c>
      <c r="DM44" s="87" t="str">
        <f>IFERROR(IF($F44="Historical", IF(AV44&lt;&gt;INDEX('Historical BMP Records'!AV:AV, MATCH($C44, 'Historical BMP Records'!$C:$C, 0)), 1, 0), IF(AV44&lt;&gt;INDEX('Planned and Progress BMPs'!AV:AV, MATCH($C44, 'Planned and Progress BMPs'!$C:$C, 0)), 1, 0)), "")</f>
        <v/>
      </c>
      <c r="DN44" s="87" t="str">
        <f>IFERROR(IF($F44="Historical", IF(AW44&lt;&gt;INDEX('Historical BMP Records'!AW:AW, MATCH($C44, 'Historical BMP Records'!$C:$C, 0)), 1, 0), IF(AW44&lt;&gt;INDEX('Planned and Progress BMPs'!AW:AW, MATCH($C44, 'Planned and Progress BMPs'!$C:$C, 0)), 1, 0)), "")</f>
        <v/>
      </c>
      <c r="DO44" s="87" t="str">
        <f>IFERROR(IF($F44="Historical", IF(AX44&lt;&gt;INDEX('Historical BMP Records'!AX:AX, MATCH($C44, 'Historical BMP Records'!$C:$C, 0)), 1, 0), IF(AX44&lt;&gt;INDEX('Planned and Progress BMPs'!AX:AX, MATCH($C44, 'Planned and Progress BMPs'!$C:$C, 0)), 1, 0)), "")</f>
        <v/>
      </c>
      <c r="DP44" s="87" t="str">
        <f>IFERROR(IF($F44="Historical", IF(AY44&lt;&gt;INDEX('Historical BMP Records'!AY:AY, MATCH($C44, 'Historical BMP Records'!$C:$C, 0)), 1, 0), IF(AY44&lt;&gt;INDEX('Planned and Progress BMPs'!AY:AY, MATCH($C44, 'Planned and Progress BMPs'!$C:$C, 0)), 1, 0)), "")</f>
        <v/>
      </c>
      <c r="DQ44" s="87" t="str">
        <f>IFERROR(IF($F44="Historical", IF(AZ44&lt;&gt;INDEX('Historical BMP Records'!AZ:AZ, MATCH($C44, 'Historical BMP Records'!$C:$C, 0)), 1, 0), IF(AZ44&lt;&gt;INDEX('Planned and Progress BMPs'!AZ:AZ, MATCH($C44, 'Planned and Progress BMPs'!$C:$C, 0)), 1, 0)), "")</f>
        <v/>
      </c>
      <c r="DR44" s="87" t="str">
        <f>IFERROR(IF($F44="Historical", IF(BA44&lt;&gt;INDEX('Historical BMP Records'!BA:BA, MATCH($C44, 'Historical BMP Records'!$C:$C, 0)), 1, 0), IF(BA44&lt;&gt;INDEX('Planned and Progress BMPs'!BA:BA, MATCH($C44, 'Planned and Progress BMPs'!$C:$C, 0)), 1, 0)), "")</f>
        <v/>
      </c>
      <c r="DS44" s="87" t="str">
        <f>IFERROR(IF($F44="Historical", IF(BB44&lt;&gt;INDEX('Historical BMP Records'!BB:BB, MATCH($C44, 'Historical BMP Records'!$C:$C, 0)), 1, 0), IF(BB44&lt;&gt;INDEX('Planned and Progress BMPs'!BB:BB, MATCH($C44, 'Planned and Progress BMPs'!$C:$C, 0)), 1, 0)), "")</f>
        <v/>
      </c>
      <c r="DT44" s="87" t="str">
        <f>IFERROR(IF($F44="Historical", IF(BC44&lt;&gt;INDEX('Historical BMP Records'!BC:BC, MATCH($C44, 'Historical BMP Records'!$C:$C, 0)), 1, 0), IF(BC44&lt;&gt;INDEX('Planned and Progress BMPs'!BC:BC, MATCH($C44, 'Planned and Progress BMPs'!$C:$C, 0)), 1, 0)), "")</f>
        <v/>
      </c>
      <c r="DU44" s="87" t="str">
        <f>IFERROR(IF($F44="Historical", IF(BD44&lt;&gt;INDEX('Historical BMP Records'!BD:BD, MATCH($C44, 'Historical BMP Records'!$C:$C, 0)), 1, 0), IF(BD44&lt;&gt;INDEX('Planned and Progress BMPs'!BD:BD, MATCH($C44, 'Planned and Progress BMPs'!$C:$C, 0)), 1, 0)), "")</f>
        <v/>
      </c>
      <c r="DV44" s="87" t="str">
        <f>IFERROR(IF($F44="Historical", IF(BE44&lt;&gt;INDEX('Historical BMP Records'!BE:BE, MATCH($C44, 'Historical BMP Records'!$C:$C, 0)), 1, 0), IF(BE44&lt;&gt;INDEX('Planned and Progress BMPs'!BE:BE, MATCH($C44, 'Planned and Progress BMPs'!$C:$C, 0)), 1, 0)), "")</f>
        <v/>
      </c>
      <c r="DW44" s="87" t="str">
        <f>IFERROR(IF($F44="Historical", IF(BF44&lt;&gt;INDEX('Historical BMP Records'!BF:BF, MATCH($C44, 'Historical BMP Records'!$C:$C, 0)), 1, 0), IF(BF44&lt;&gt;INDEX('Planned and Progress BMPs'!BF:BF, MATCH($C44, 'Planned and Progress BMPs'!$C:$C, 0)), 1, 0)), "")</f>
        <v/>
      </c>
      <c r="DX44" s="87" t="str">
        <f>IFERROR(IF($F44="Historical", IF(BG44&lt;&gt;INDEX('Historical BMP Records'!BG:BG, MATCH($C44, 'Historical BMP Records'!$C:$C, 0)), 1, 0), IF(BG44&lt;&gt;INDEX('Planned and Progress BMPs'!BG:BG, MATCH($C44, 'Planned and Progress BMPs'!$C:$C, 0)), 1, 0)), "")</f>
        <v/>
      </c>
      <c r="DY44" s="87" t="str">
        <f>IFERROR(IF($F44="Historical", IF(BH44&lt;&gt;INDEX('Historical BMP Records'!BH:BH, MATCH($C44, 'Historical BMP Records'!$C:$C, 0)), 1, 0), IF(BH44&lt;&gt;INDEX('Planned and Progress BMPs'!BH:BH, MATCH($C44, 'Planned and Progress BMPs'!$C:$C, 0)), 1, 0)), "")</f>
        <v/>
      </c>
      <c r="DZ44" s="87" t="str">
        <f>IFERROR(IF($F44="Historical", IF(BI44&lt;&gt;INDEX('Historical BMP Records'!BI:BI, MATCH($C44, 'Historical BMP Records'!$C:$C, 0)), 1, 0), IF(BI44&lt;&gt;INDEX('Planned and Progress BMPs'!BI:BI, MATCH($C44, 'Planned and Progress BMPs'!$C:$C, 0)), 1, 0)), "")</f>
        <v/>
      </c>
      <c r="EA44" s="87" t="str">
        <f>IFERROR(IF($F44="Historical", IF(BJ44&lt;&gt;INDEX('Historical BMP Records'!BJ:BJ, MATCH($C44, 'Historical BMP Records'!$C:$C, 0)), 1, 0), IF(BJ44&lt;&gt;INDEX('Planned and Progress BMPs'!BJ:BJ, MATCH($C44, 'Planned and Progress BMPs'!$C:$C, 0)), 1, 0)), "")</f>
        <v/>
      </c>
      <c r="EB44" s="87" t="str">
        <f>IFERROR(IF($F44="Historical", IF(BK44&lt;&gt;INDEX('Historical BMP Records'!BK:BK, MATCH($C44, 'Historical BMP Records'!$C:$C, 0)), 1, 0), IF(BK44&lt;&gt;INDEX('Planned and Progress BMPs'!BK:BK, MATCH($C44, 'Planned and Progress BMPs'!$C:$C, 0)), 1, 0)), "")</f>
        <v/>
      </c>
      <c r="EC44" s="87" t="str">
        <f>IFERROR(IF($F44="Historical", IF(BL44&lt;&gt;INDEX('Historical BMP Records'!BL:BL, MATCH($C44, 'Historical BMP Records'!$C:$C, 0)), 1, 0), IF(BL44&lt;&gt;INDEX('Planned and Progress BMPs'!BL:BL, MATCH($C44, 'Planned and Progress BMPs'!$C:$C, 0)), 1, 0)), "")</f>
        <v/>
      </c>
      <c r="ED44" s="87" t="str">
        <f>IFERROR(IF($F44="Historical", IF(BM44&lt;&gt;INDEX('Historical BMP Records'!BM:BM, MATCH($C44, 'Historical BMP Records'!$C:$C, 0)), 1, 0), IF(BM44&lt;&gt;INDEX('Planned and Progress BMPs'!BM:BM, MATCH($C44, 'Planned and Progress BMPs'!$C:$C, 0)), 1, 0)), "")</f>
        <v/>
      </c>
      <c r="EE44" s="87" t="str">
        <f>IFERROR(IF($F44="Historical", IF(BN44&lt;&gt;INDEX('Historical BMP Records'!BN:BN, MATCH($C44, 'Historical BMP Records'!$C:$C, 0)), 1, 0), IF(BN44&lt;&gt;INDEX('Planned and Progress BMPs'!BN:BN, MATCH($C44, 'Planned and Progress BMPs'!$C:$C, 0)), 1, 0)), "")</f>
        <v/>
      </c>
      <c r="EF44" s="87" t="str">
        <f>IFERROR(IF($F44="Historical", IF(BO44&lt;&gt;INDEX('Historical BMP Records'!BO:BO, MATCH($C44, 'Historical BMP Records'!$C:$C, 0)), 1, 0), IF(BO44&lt;&gt;INDEX('Planned and Progress BMPs'!BO:BO, MATCH($C44, 'Planned and Progress BMPs'!$C:$C, 0)), 1, 0)), "")</f>
        <v/>
      </c>
      <c r="EG44" s="87" t="str">
        <f>IFERROR(IF($F44="Historical", IF(BP44&lt;&gt;INDEX('Historical BMP Records'!BP:BP, MATCH($C44, 'Historical BMP Records'!$C:$C, 0)), 1, 0), IF(BP44&lt;&gt;INDEX('Planned and Progress BMPs'!BP:BP, MATCH($C44, 'Planned and Progress BMPs'!$C:$C, 0)), 1, 0)), "")</f>
        <v/>
      </c>
      <c r="EH44" s="87">
        <f>SUM(DC_SW152[[#This Row],[FY17 Status Change]:[GIS ID Change]])</f>
        <v>0</v>
      </c>
    </row>
    <row r="45" spans="1:138" x14ac:dyDescent="0.25">
      <c r="A45" s="5" t="s">
        <v>388</v>
      </c>
      <c r="B45" s="5" t="s">
        <v>389</v>
      </c>
      <c r="C45" s="17" t="s">
        <v>570</v>
      </c>
      <c r="D45" s="17" t="s">
        <v>402</v>
      </c>
      <c r="E45" s="17" t="s">
        <v>269</v>
      </c>
      <c r="F45" s="32" t="s">
        <v>49</v>
      </c>
      <c r="G45" s="41"/>
      <c r="H45" s="36"/>
      <c r="I45" s="21">
        <f>INDEX(Table3[Site ID], MATCH(DC_SW152[[#This Row],[Facility Name]], Table3[Site Name], 0))</f>
        <v>1</v>
      </c>
      <c r="J45" s="21" t="s">
        <v>372</v>
      </c>
      <c r="K45" s="21" t="str">
        <f>INDEX(Table3[Site Address], MATCH(DC_SW152[[#This Row],[Facility Name]], Table3[Site Name], 0))</f>
        <v>370 Brookley Avenue SW</v>
      </c>
      <c r="L45" s="21" t="str">
        <f>INDEX(Table3[Site X Coordinate], MATCH(DC_SW152[[#This Row],[Facility Name]], Table3[Site Name], 0))</f>
        <v>399319.85</v>
      </c>
      <c r="M45" s="21" t="str">
        <f>INDEX(Table3[Site Y Coordinate], MATCH(DC_SW152[[#This Row],[Facility Name]], Table3[Site Name], 0))</f>
        <v>131674.01</v>
      </c>
      <c r="N45" s="21" t="str">
        <f>INDEX(Table3[Owner/Manager], MATCH(DC_SW152[[#This Row],[Facility Name]], Table3[Site Name], 0))</f>
        <v>Department of Defense</v>
      </c>
      <c r="O45" s="21" t="s">
        <v>218</v>
      </c>
      <c r="P45" s="21" t="s">
        <v>115</v>
      </c>
      <c r="Q45" s="21" t="s">
        <v>219</v>
      </c>
      <c r="R45" s="21" t="s">
        <v>84</v>
      </c>
      <c r="S45" s="21">
        <v>20032</v>
      </c>
      <c r="T45" s="28">
        <v>2024048204</v>
      </c>
      <c r="U45" s="21" t="s">
        <v>220</v>
      </c>
      <c r="V45" s="77">
        <v>27</v>
      </c>
      <c r="W45" s="32">
        <v>40817</v>
      </c>
      <c r="X45" s="21" t="s">
        <v>269</v>
      </c>
      <c r="Y45" s="83" t="s">
        <v>571</v>
      </c>
      <c r="Z45" s="83" t="s">
        <v>775</v>
      </c>
      <c r="AA45" s="83" t="s">
        <v>776</v>
      </c>
      <c r="AB45" s="83" t="s">
        <v>17</v>
      </c>
      <c r="AC45" s="21" t="s">
        <v>94</v>
      </c>
      <c r="AD45" s="21" t="s">
        <v>74</v>
      </c>
      <c r="AE45" s="21">
        <v>399426.093488999</v>
      </c>
      <c r="AF45" s="21">
        <v>131989.129172999</v>
      </c>
      <c r="AG45" s="21">
        <v>38.855713000000002</v>
      </c>
      <c r="AH45" s="21">
        <v>-77.006612000000004</v>
      </c>
      <c r="AI45" s="21" t="s">
        <v>270</v>
      </c>
      <c r="AJ45" s="21" t="s">
        <v>84</v>
      </c>
      <c r="AK45" s="21">
        <v>20032</v>
      </c>
      <c r="AL45" s="17" t="s">
        <v>11</v>
      </c>
      <c r="AM45" s="21" t="s">
        <v>12</v>
      </c>
      <c r="AN45" s="21" t="s">
        <v>8</v>
      </c>
      <c r="AO45" s="63"/>
      <c r="AP45" s="63"/>
      <c r="AQ45" s="63"/>
      <c r="AR45" s="63">
        <f>IF(ISBLANK(DC_SW152[[#This Row],[Urban Acres]]), "", DC_SW152[[#This Row],[Urban Acres]]-DC_SW152[[#This Row],[Impervious Acres]]-DC_SW152[[#This Row],[Natural Acres]])</f>
        <v>0</v>
      </c>
      <c r="AS45" s="63">
        <v>0.48</v>
      </c>
      <c r="AT45" s="63">
        <v>0.48</v>
      </c>
      <c r="AU45" s="63" t="str">
        <f>IF(ISBLANK(DC_SW152[[#This Row],[Natural Acres]]), "", DC_SW152[[#This Row],[Natural Acres]]*43560)</f>
        <v/>
      </c>
      <c r="AV45" s="63">
        <f>IFERROR(IF(ISBLANK(DC_SW152[[#This Row],[Compacted Acres]]), "", DC_SW152[[#This Row],[Compacted Acres]]*43560),"")</f>
        <v>0</v>
      </c>
      <c r="AW45" s="63">
        <f>IF(ISBLANK(DC_SW152[[#This Row],[Impervious Acres]]), "", DC_SW152[[#This Row],[Impervious Acres]]*43560)</f>
        <v>20908.8</v>
      </c>
      <c r="AX45" s="63">
        <f>IF(ISBLANK(DC_SW152[[#This Row],[Urban Acres]]), "", DC_SW152[[#This Row],[Urban Acres]]*43560)</f>
        <v>20908.8</v>
      </c>
      <c r="AY45" s="68"/>
      <c r="AZ45" s="32">
        <v>41912</v>
      </c>
      <c r="BA45" s="24">
        <v>2014</v>
      </c>
      <c r="BB45" s="24"/>
      <c r="BC45" s="24"/>
      <c r="BD45" s="24"/>
      <c r="BE45" s="24"/>
      <c r="BF45" s="24"/>
      <c r="BG45" s="24"/>
      <c r="BH45" s="23" t="s">
        <v>9</v>
      </c>
      <c r="BI45" s="23">
        <v>41275</v>
      </c>
      <c r="BJ45" s="23"/>
      <c r="BK45" s="21" t="s">
        <v>8</v>
      </c>
      <c r="BL45" s="23"/>
      <c r="BM45" s="73"/>
      <c r="BN45" s="21"/>
      <c r="BO45" s="14" t="s">
        <v>16</v>
      </c>
      <c r="BP45" s="14"/>
      <c r="BQ45" s="17" t="s">
        <v>536</v>
      </c>
      <c r="BR45" s="87" t="str">
        <f>IFERROR(IF($F45="Historical", IF(A45&lt;&gt;INDEX('Historical BMP Records'!A:A, MATCH($C45, 'Historical BMP Records'!$C:$C, 0)), 1, 0), IF(A45&lt;&gt;INDEX('Planned and Progress BMPs'!A:A, MATCH($C45, 'Planned and Progress BMPs'!$C:$C, 0)), 1, 0)), "")</f>
        <v/>
      </c>
      <c r="BS45" s="87" t="str">
        <f>IFERROR(IF($F45="Historical", IF(B45&lt;&gt;INDEX('Historical BMP Records'!B:B, MATCH($C45, 'Historical BMP Records'!$C:$C, 0)), 1, 0), IF(B45&lt;&gt;INDEX('Planned and Progress BMPs'!B:B, MATCH($C45, 'Planned and Progress BMPs'!$C:$C, 0)), 1, 0)), "")</f>
        <v/>
      </c>
      <c r="BT45" s="87" t="str">
        <f>IFERROR(IF($F45="Historical", IF(C45&lt;&gt;INDEX('Historical BMP Records'!C:C, MATCH($C45, 'Historical BMP Records'!$C:$C, 0)), 1, 0), IF(C45&lt;&gt;INDEX('Planned and Progress BMPs'!C:C, MATCH($C45, 'Planned and Progress BMPs'!$C:$C, 0)), 1, 0)), "")</f>
        <v/>
      </c>
      <c r="BU45" s="87" t="str">
        <f>IFERROR(IF($F45="Historical", IF(D45&lt;&gt;INDEX('Historical BMP Records'!D:D, MATCH($C45, 'Historical BMP Records'!$C:$C, 0)), 1, 0), IF(D45&lt;&gt;INDEX('Planned and Progress BMPs'!D:D, MATCH($C45, 'Planned and Progress BMPs'!$C:$C, 0)), 1, 0)), "")</f>
        <v/>
      </c>
      <c r="BV45" s="87" t="str">
        <f>IFERROR(IF($F45="Historical", IF(E45&lt;&gt;INDEX('Historical BMP Records'!E:E, MATCH($C45, 'Historical BMP Records'!$C:$C, 0)), 1, 0), IF(E45&lt;&gt;INDEX('Planned and Progress BMPs'!E:E, MATCH($C45, 'Planned and Progress BMPs'!$C:$C, 0)), 1, 0)), "")</f>
        <v/>
      </c>
      <c r="BW45" s="87" t="str">
        <f>IFERROR(IF($F45="Historical", IF(F45&lt;&gt;INDEX('Historical BMP Records'!F:F, MATCH($C45, 'Historical BMP Records'!$C:$C, 0)), 1, 0), IF(F45&lt;&gt;INDEX('Planned and Progress BMPs'!F:F, MATCH($C45, 'Planned and Progress BMPs'!$C:$C, 0)), 1, 0)), "")</f>
        <v/>
      </c>
      <c r="BX45" s="87" t="str">
        <f>IFERROR(IF($F45="Historical", IF(G45&lt;&gt;INDEX('Historical BMP Records'!G:G, MATCH($C45, 'Historical BMP Records'!$C:$C, 0)), 1, 0), IF(G45&lt;&gt;INDEX('Planned and Progress BMPs'!G:G, MATCH($C45, 'Planned and Progress BMPs'!$C:$C, 0)), 1, 0)), "")</f>
        <v/>
      </c>
      <c r="BY45" s="87" t="str">
        <f>IFERROR(IF($F45="Historical", IF(H45&lt;&gt;INDEX('Historical BMP Records'!H:H, MATCH($C45, 'Historical BMP Records'!$C:$C, 0)), 1, 0), IF(H45&lt;&gt;INDEX('Planned and Progress BMPs'!H:H, MATCH($C45, 'Planned and Progress BMPs'!$C:$C, 0)), 1, 0)), "")</f>
        <v/>
      </c>
      <c r="BZ45" s="87" t="str">
        <f>IFERROR(IF($F45="Historical", IF(I45&lt;&gt;INDEX('Historical BMP Records'!I:I, MATCH($C45, 'Historical BMP Records'!$C:$C, 0)), 1, 0), IF(I45&lt;&gt;INDEX('Planned and Progress BMPs'!I:I, MATCH($C45, 'Planned and Progress BMPs'!$C:$C, 0)), 1, 0)), "")</f>
        <v/>
      </c>
      <c r="CA45" s="87" t="str">
        <f>IFERROR(IF($F45="Historical", IF(J45&lt;&gt;INDEX('Historical BMP Records'!J:J, MATCH($C45, 'Historical BMP Records'!$C:$C, 0)), 1, 0), IF(J45&lt;&gt;INDEX('Planned and Progress BMPs'!J:J, MATCH($C45, 'Planned and Progress BMPs'!$C:$C, 0)), 1, 0)), "")</f>
        <v/>
      </c>
      <c r="CB45" s="87" t="str">
        <f>IFERROR(IF($F45="Historical", IF(K45&lt;&gt;INDEX('Historical BMP Records'!K:K, MATCH($C45, 'Historical BMP Records'!$C:$C, 0)), 1, 0), IF(K45&lt;&gt;INDEX('Planned and Progress BMPs'!K:K, MATCH($C45, 'Planned and Progress BMPs'!$C:$C, 0)), 1, 0)), "")</f>
        <v/>
      </c>
      <c r="CC45" s="87" t="str">
        <f>IFERROR(IF($F45="Historical", IF(L45&lt;&gt;INDEX('Historical BMP Records'!L:L, MATCH($C45, 'Historical BMP Records'!$C:$C, 0)), 1, 0), IF(L45&lt;&gt;INDEX('Planned and Progress BMPs'!L:L, MATCH($C45, 'Planned and Progress BMPs'!$C:$C, 0)), 1, 0)), "")</f>
        <v/>
      </c>
      <c r="CD45" s="87" t="str">
        <f>IFERROR(IF($F45="Historical", IF(M45&lt;&gt;INDEX('Historical BMP Records'!M:M, MATCH($C45, 'Historical BMP Records'!$C:$C, 0)), 1, 0), IF(M45&lt;&gt;INDEX('Planned and Progress BMPs'!M:M, MATCH($C45, 'Planned and Progress BMPs'!$C:$C, 0)), 1, 0)), "")</f>
        <v/>
      </c>
      <c r="CE45" s="87" t="str">
        <f>IFERROR(IF($F45="Historical", IF(N45&lt;&gt;INDEX('Historical BMP Records'!N:N, MATCH($C45, 'Historical BMP Records'!$C:$C, 0)), 1, 0), IF(N45&lt;&gt;INDEX('Planned and Progress BMPs'!N:N, MATCH($C45, 'Planned and Progress BMPs'!$C:$C, 0)), 1, 0)), "")</f>
        <v/>
      </c>
      <c r="CF45" s="87" t="str">
        <f>IFERROR(IF($F45="Historical", IF(O45&lt;&gt;INDEX('Historical BMP Records'!O:O, MATCH($C45, 'Historical BMP Records'!$C:$C, 0)), 1, 0), IF(O45&lt;&gt;INDEX('Planned and Progress BMPs'!O:O, MATCH($C45, 'Planned and Progress BMPs'!$C:$C, 0)), 1, 0)), "")</f>
        <v/>
      </c>
      <c r="CG45" s="87" t="str">
        <f>IFERROR(IF($F45="Historical", IF(P45&lt;&gt;INDEX('Historical BMP Records'!P:P, MATCH($C45, 'Historical BMP Records'!$C:$C, 0)), 1, 0), IF(P45&lt;&gt;INDEX('Planned and Progress BMPs'!P:P, MATCH($C45, 'Planned and Progress BMPs'!$C:$C, 0)), 1, 0)), "")</f>
        <v/>
      </c>
      <c r="CH45" s="87" t="str">
        <f>IFERROR(IF($F45="Historical", IF(Q45&lt;&gt;INDEX('Historical BMP Records'!Q:Q, MATCH($C45, 'Historical BMP Records'!$C:$C, 0)), 1, 0), IF(Q45&lt;&gt;INDEX('Planned and Progress BMPs'!Q:Q, MATCH($C45, 'Planned and Progress BMPs'!$C:$C, 0)), 1, 0)), "")</f>
        <v/>
      </c>
      <c r="CI45" s="87" t="str">
        <f>IFERROR(IF($F45="Historical", IF(R45&lt;&gt;INDEX('Historical BMP Records'!R:R, MATCH($C45, 'Historical BMP Records'!$C:$C, 0)), 1, 0), IF(R45&lt;&gt;INDEX('Planned and Progress BMPs'!R:R, MATCH($C45, 'Planned and Progress BMPs'!$C:$C, 0)), 1, 0)), "")</f>
        <v/>
      </c>
      <c r="CJ45" s="87" t="str">
        <f>IFERROR(IF($F45="Historical", IF(S45&lt;&gt;INDEX('Historical BMP Records'!S:S, MATCH($C45, 'Historical BMP Records'!$C:$C, 0)), 1, 0), IF(S45&lt;&gt;INDEX('Planned and Progress BMPs'!S:S, MATCH($C45, 'Planned and Progress BMPs'!$C:$C, 0)), 1, 0)), "")</f>
        <v/>
      </c>
      <c r="CK45" s="87" t="str">
        <f>IFERROR(IF($F45="Historical", IF(T45&lt;&gt;INDEX('Historical BMP Records'!T:T, MATCH($C45, 'Historical BMP Records'!$C:$C, 0)), 1, 0), IF(T45&lt;&gt;INDEX('Planned and Progress BMPs'!T:T, MATCH($C45, 'Planned and Progress BMPs'!$C:$C, 0)), 1, 0)), "")</f>
        <v/>
      </c>
      <c r="CL45" s="87" t="str">
        <f>IFERROR(IF($F45="Historical", IF(U45&lt;&gt;INDEX('Historical BMP Records'!U:U, MATCH($C45, 'Historical BMP Records'!$C:$C, 0)), 1, 0), IF(U45&lt;&gt;INDEX('Planned and Progress BMPs'!U:U, MATCH($C45, 'Planned and Progress BMPs'!$C:$C, 0)), 1, 0)), "")</f>
        <v/>
      </c>
      <c r="CM45" s="87" t="str">
        <f>IFERROR(IF($F45="Historical", IF(V45&lt;&gt;INDEX('Historical BMP Records'!V:V, MATCH($C45, 'Historical BMP Records'!$C:$C, 0)), 1, 0), IF(V45&lt;&gt;INDEX('Planned and Progress BMPs'!V:V, MATCH($C45, 'Planned and Progress BMPs'!$C:$C, 0)), 1, 0)), "")</f>
        <v/>
      </c>
      <c r="CN45" s="87" t="str">
        <f>IFERROR(IF($F45="Historical", IF(W45&lt;&gt;INDEX('Historical BMP Records'!W:W, MATCH($C45, 'Historical BMP Records'!$C:$C, 0)), 1, 0), IF(W45&lt;&gt;INDEX('Planned and Progress BMPs'!W:W, MATCH($C45, 'Planned and Progress BMPs'!$C:$C, 0)), 1, 0)), "")</f>
        <v/>
      </c>
      <c r="CO45" s="87" t="str">
        <f>IFERROR(IF($F45="Historical", IF(X45&lt;&gt;INDEX('Historical BMP Records'!X:X, MATCH($C45, 'Historical BMP Records'!$C:$C, 0)), 1, 0), IF(X45&lt;&gt;INDEX('Planned and Progress BMPs'!X:X, MATCH($C45, 'Planned and Progress BMPs'!$C:$C, 0)), 1, 0)), "")</f>
        <v/>
      </c>
      <c r="CP45" s="87" t="str">
        <f>IFERROR(IF($F45="Historical", IF(Y45&lt;&gt;INDEX('Historical BMP Records'!Y:Y, MATCH($C45, 'Historical BMP Records'!$C:$C, 0)), 1, 0), IF(Y45&lt;&gt;INDEX('Planned and Progress BMPs'!Y:Y, MATCH($C45, 'Planned and Progress BMPs'!$C:$C, 0)), 1, 0)), "")</f>
        <v/>
      </c>
      <c r="CQ45" s="87" t="str">
        <f>IFERROR(IF($F45="Historical", IF(Z45&lt;&gt;INDEX('Historical BMP Records'!Z:Z, MATCH($C45, 'Historical BMP Records'!$C:$C, 0)), 1, 0), IF(Z45&lt;&gt;INDEX('Planned and Progress BMPs'!Z:Z, MATCH($C45, 'Planned and Progress BMPs'!$C:$C, 0)), 1, 0)), "")</f>
        <v/>
      </c>
      <c r="CR45" s="87" t="str">
        <f>IFERROR(IF($F45="Historical", IF(AA45&lt;&gt;INDEX('Historical BMP Records'!AA:AA, MATCH($C45, 'Historical BMP Records'!$C:$C, 0)), 1, 0), IF(AA45&lt;&gt;INDEX('Planned and Progress BMPs'!AA:AA, MATCH($C45, 'Planned and Progress BMPs'!$C:$C, 0)), 1, 0)), "")</f>
        <v/>
      </c>
      <c r="CS45" s="87" t="str">
        <f>IFERROR(IF($F45="Historical", IF(AB45&lt;&gt;INDEX('Historical BMP Records'!AB:AB, MATCH($C45, 'Historical BMP Records'!$C:$C, 0)), 1, 0), IF(AB45&lt;&gt;INDEX('Planned and Progress BMPs'!AB:AB, MATCH($C45, 'Planned and Progress BMPs'!$C:$C, 0)), 1, 0)), "")</f>
        <v/>
      </c>
      <c r="CT45" s="87" t="str">
        <f>IFERROR(IF($F45="Historical", IF(AC45&lt;&gt;INDEX('Historical BMP Records'!AC:AC, MATCH($C45, 'Historical BMP Records'!$C:$C, 0)), 1, 0), IF(AC45&lt;&gt;INDEX('Planned and Progress BMPs'!AC:AC, MATCH($C45, 'Planned and Progress BMPs'!$C:$C, 0)), 1, 0)), "")</f>
        <v/>
      </c>
      <c r="CU45" s="87" t="str">
        <f>IFERROR(IF($F45="Historical", IF(AD45&lt;&gt;INDEX('Historical BMP Records'!AD:AD, MATCH($C45, 'Historical BMP Records'!$C:$C, 0)), 1, 0), IF(AD45&lt;&gt;INDEX('Planned and Progress BMPs'!AD:AD, MATCH($C45, 'Planned and Progress BMPs'!$C:$C, 0)), 1, 0)), "")</f>
        <v/>
      </c>
      <c r="CV45" s="87" t="str">
        <f>IFERROR(IF($F45="Historical", IF(AE45&lt;&gt;INDEX('Historical BMP Records'!AE:AE, MATCH($C45, 'Historical BMP Records'!$C:$C, 0)), 1, 0), IF(AE45&lt;&gt;INDEX('Planned and Progress BMPs'!AE:AE, MATCH($C45, 'Planned and Progress BMPs'!$C:$C, 0)), 1, 0)), "")</f>
        <v/>
      </c>
      <c r="CW45" s="87" t="str">
        <f>IFERROR(IF($F45="Historical", IF(AF45&lt;&gt;INDEX('Historical BMP Records'!AF:AF, MATCH($C45, 'Historical BMP Records'!$C:$C, 0)), 1, 0), IF(AF45&lt;&gt;INDEX('Planned and Progress BMPs'!AF:AF, MATCH($C45, 'Planned and Progress BMPs'!$C:$C, 0)), 1, 0)), "")</f>
        <v/>
      </c>
      <c r="CX45" s="87" t="str">
        <f>IFERROR(IF($F45="Historical", IF(AG45&lt;&gt;INDEX('Historical BMP Records'!AG:AG, MATCH($C45, 'Historical BMP Records'!$C:$C, 0)), 1, 0), IF(AG45&lt;&gt;INDEX('Planned and Progress BMPs'!AG:AG, MATCH($C45, 'Planned and Progress BMPs'!$C:$C, 0)), 1, 0)), "")</f>
        <v/>
      </c>
      <c r="CY45" s="87" t="str">
        <f>IFERROR(IF($F45="Historical", IF(AH45&lt;&gt;INDEX('Historical BMP Records'!AH:AH, MATCH($C45, 'Historical BMP Records'!$C:$C, 0)), 1, 0), IF(AH45&lt;&gt;INDEX('Planned and Progress BMPs'!AH:AH, MATCH($C45, 'Planned and Progress BMPs'!$C:$C, 0)), 1, 0)), "")</f>
        <v/>
      </c>
      <c r="CZ45" s="87" t="str">
        <f>IFERROR(IF($F45="Historical", IF(AI45&lt;&gt;INDEX('Historical BMP Records'!AI:AI, MATCH($C45, 'Historical BMP Records'!$C:$C, 0)), 1, 0), IF(AI45&lt;&gt;INDEX('Planned and Progress BMPs'!AI:AI, MATCH($C45, 'Planned and Progress BMPs'!$C:$C, 0)), 1, 0)), "")</f>
        <v/>
      </c>
      <c r="DA45" s="87" t="str">
        <f>IFERROR(IF($F45="Historical", IF(AJ45&lt;&gt;INDEX('Historical BMP Records'!AJ:AJ, MATCH($C45, 'Historical BMP Records'!$C:$C, 0)), 1, 0), IF(AJ45&lt;&gt;INDEX('Planned and Progress BMPs'!AJ:AJ, MATCH($C45, 'Planned and Progress BMPs'!$C:$C, 0)), 1, 0)), "")</f>
        <v/>
      </c>
      <c r="DB45" s="87" t="str">
        <f>IFERROR(IF($F45="Historical", IF(AK45&lt;&gt;INDEX('Historical BMP Records'!AK:AK, MATCH($C45, 'Historical BMP Records'!$C:$C, 0)), 1, 0), IF(AK45&lt;&gt;INDEX('Planned and Progress BMPs'!AK:AK, MATCH($C45, 'Planned and Progress BMPs'!$C:$C, 0)), 1, 0)), "")</f>
        <v/>
      </c>
      <c r="DC45" s="87" t="str">
        <f>IFERROR(IF($F45="Historical", IF(AL45&lt;&gt;INDEX('Historical BMP Records'!AL:AL, MATCH($C45, 'Historical BMP Records'!$C:$C, 0)), 1, 0), IF(AL45&lt;&gt;INDEX('Planned and Progress BMPs'!AL:AL, MATCH($C45, 'Planned and Progress BMPs'!$C:$C, 0)), 1, 0)), "")</f>
        <v/>
      </c>
      <c r="DD45" s="87" t="str">
        <f>IFERROR(IF($F45="Historical", IF(AM45&lt;&gt;INDEX('Historical BMP Records'!AM:AM, MATCH($C45, 'Historical BMP Records'!$C:$C, 0)), 1, 0), IF(AM45&lt;&gt;INDEX('Planned and Progress BMPs'!AM:AM, MATCH($C45, 'Planned and Progress BMPs'!$C:$C, 0)), 1, 0)), "")</f>
        <v/>
      </c>
      <c r="DE45" s="87" t="str">
        <f>IFERROR(IF($F45="Historical", IF(AN45&lt;&gt;INDEX('Historical BMP Records'!AN:AN, MATCH($C45, 'Historical BMP Records'!$C:$C, 0)), 1, 0), IF(AN45&lt;&gt;INDEX('Planned and Progress BMPs'!AN:AN, MATCH($C45, 'Planned and Progress BMPs'!$C:$C, 0)), 1, 0)), "")</f>
        <v/>
      </c>
      <c r="DF45" s="87" t="str">
        <f>IFERROR(IF($F45="Historical", IF(AO45&lt;&gt;INDEX('Historical BMP Records'!AO:AO, MATCH($C45, 'Historical BMP Records'!$C:$C, 0)), 1, 0), IF(AO45&lt;&gt;INDEX('Planned and Progress BMPs'!AO:AO, MATCH($C45, 'Planned and Progress BMPs'!$C:$C, 0)), 1, 0)), "")</f>
        <v/>
      </c>
      <c r="DG45" s="87" t="str">
        <f>IFERROR(IF($F45="Historical", IF(AP45&lt;&gt;INDEX('Historical BMP Records'!AP:AP, MATCH($C45, 'Historical BMP Records'!$C:$C, 0)), 1, 0), IF(AP45&lt;&gt;INDEX('Planned and Progress BMPs'!AP:AP, MATCH($C45, 'Planned and Progress BMPs'!$C:$C, 0)), 1, 0)), "")</f>
        <v/>
      </c>
      <c r="DH45" s="87" t="str">
        <f>IFERROR(IF($F45="Historical", IF(AQ45&lt;&gt;INDEX('Historical BMP Records'!AQ:AQ, MATCH($C45, 'Historical BMP Records'!$C:$C, 0)), 1, 0), IF(AQ45&lt;&gt;INDEX('Planned and Progress BMPs'!AQ:AQ, MATCH($C45, 'Planned and Progress BMPs'!$C:$C, 0)), 1, 0)), "")</f>
        <v/>
      </c>
      <c r="DI45" s="87" t="str">
        <f>IFERROR(IF($F45="Historical", IF(AR45&lt;&gt;INDEX('Historical BMP Records'!AR:AR, MATCH($C45, 'Historical BMP Records'!$C:$C, 0)), 1, 0), IF(AR45&lt;&gt;INDEX('Planned and Progress BMPs'!AR:AR, MATCH($C45, 'Planned and Progress BMPs'!$C:$C, 0)), 1, 0)), "")</f>
        <v/>
      </c>
      <c r="DJ45" s="87" t="str">
        <f>IFERROR(IF($F45="Historical", IF(AS45&lt;&gt;INDEX('Historical BMP Records'!AS:AS, MATCH($C45, 'Historical BMP Records'!$C:$C, 0)), 1, 0), IF(AS45&lt;&gt;INDEX('Planned and Progress BMPs'!AS:AS, MATCH($C45, 'Planned and Progress BMPs'!$C:$C, 0)), 1, 0)), "")</f>
        <v/>
      </c>
      <c r="DK45" s="87" t="str">
        <f>IFERROR(IF($F45="Historical", IF(AT45&lt;&gt;INDEX('Historical BMP Records'!AT:AT, MATCH($C45, 'Historical BMP Records'!$C:$C, 0)), 1, 0), IF(AT45&lt;&gt;INDEX('Planned and Progress BMPs'!AT:AT, MATCH($C45, 'Planned and Progress BMPs'!$C:$C, 0)), 1, 0)), "")</f>
        <v/>
      </c>
      <c r="DL45" s="87" t="str">
        <f>IFERROR(IF($F45="Historical", IF(AU45&lt;&gt;INDEX('Historical BMP Records'!AU:AU, MATCH($C45, 'Historical BMP Records'!$C:$C, 0)), 1, 0), IF(AU45&lt;&gt;INDEX('Planned and Progress BMPs'!AU:AU, MATCH($C45, 'Planned and Progress BMPs'!$C:$C, 0)), 1, 0)), "")</f>
        <v/>
      </c>
      <c r="DM45" s="87" t="str">
        <f>IFERROR(IF($F45="Historical", IF(AV45&lt;&gt;INDEX('Historical BMP Records'!AV:AV, MATCH($C45, 'Historical BMP Records'!$C:$C, 0)), 1, 0), IF(AV45&lt;&gt;INDEX('Planned and Progress BMPs'!AV:AV, MATCH($C45, 'Planned and Progress BMPs'!$C:$C, 0)), 1, 0)), "")</f>
        <v/>
      </c>
      <c r="DN45" s="87" t="str">
        <f>IFERROR(IF($F45="Historical", IF(AW45&lt;&gt;INDEX('Historical BMP Records'!AW:AW, MATCH($C45, 'Historical BMP Records'!$C:$C, 0)), 1, 0), IF(AW45&lt;&gt;INDEX('Planned and Progress BMPs'!AW:AW, MATCH($C45, 'Planned and Progress BMPs'!$C:$C, 0)), 1, 0)), "")</f>
        <v/>
      </c>
      <c r="DO45" s="87" t="str">
        <f>IFERROR(IF($F45="Historical", IF(AX45&lt;&gt;INDEX('Historical BMP Records'!AX:AX, MATCH($C45, 'Historical BMP Records'!$C:$C, 0)), 1, 0), IF(AX45&lt;&gt;INDEX('Planned and Progress BMPs'!AX:AX, MATCH($C45, 'Planned and Progress BMPs'!$C:$C, 0)), 1, 0)), "")</f>
        <v/>
      </c>
      <c r="DP45" s="87" t="str">
        <f>IFERROR(IF($F45="Historical", IF(AY45&lt;&gt;INDEX('Historical BMP Records'!AY:AY, MATCH($C45, 'Historical BMP Records'!$C:$C, 0)), 1, 0), IF(AY45&lt;&gt;INDEX('Planned and Progress BMPs'!AY:AY, MATCH($C45, 'Planned and Progress BMPs'!$C:$C, 0)), 1, 0)), "")</f>
        <v/>
      </c>
      <c r="DQ45" s="87" t="str">
        <f>IFERROR(IF($F45="Historical", IF(AZ45&lt;&gt;INDEX('Historical BMP Records'!AZ:AZ, MATCH($C45, 'Historical BMP Records'!$C:$C, 0)), 1, 0), IF(AZ45&lt;&gt;INDEX('Planned and Progress BMPs'!AZ:AZ, MATCH($C45, 'Planned and Progress BMPs'!$C:$C, 0)), 1, 0)), "")</f>
        <v/>
      </c>
      <c r="DR45" s="87" t="str">
        <f>IFERROR(IF($F45="Historical", IF(BA45&lt;&gt;INDEX('Historical BMP Records'!BA:BA, MATCH($C45, 'Historical BMP Records'!$C:$C, 0)), 1, 0), IF(BA45&lt;&gt;INDEX('Planned and Progress BMPs'!BA:BA, MATCH($C45, 'Planned and Progress BMPs'!$C:$C, 0)), 1, 0)), "")</f>
        <v/>
      </c>
      <c r="DS45" s="87" t="str">
        <f>IFERROR(IF($F45="Historical", IF(BB45&lt;&gt;INDEX('Historical BMP Records'!BB:BB, MATCH($C45, 'Historical BMP Records'!$C:$C, 0)), 1, 0), IF(BB45&lt;&gt;INDEX('Planned and Progress BMPs'!BB:BB, MATCH($C45, 'Planned and Progress BMPs'!$C:$C, 0)), 1, 0)), "")</f>
        <v/>
      </c>
      <c r="DT45" s="87" t="str">
        <f>IFERROR(IF($F45="Historical", IF(BC45&lt;&gt;INDEX('Historical BMP Records'!BC:BC, MATCH($C45, 'Historical BMP Records'!$C:$C, 0)), 1, 0), IF(BC45&lt;&gt;INDEX('Planned and Progress BMPs'!BC:BC, MATCH($C45, 'Planned and Progress BMPs'!$C:$C, 0)), 1, 0)), "")</f>
        <v/>
      </c>
      <c r="DU45" s="87" t="str">
        <f>IFERROR(IF($F45="Historical", IF(BD45&lt;&gt;INDEX('Historical BMP Records'!BD:BD, MATCH($C45, 'Historical BMP Records'!$C:$C, 0)), 1, 0), IF(BD45&lt;&gt;INDEX('Planned and Progress BMPs'!BD:BD, MATCH($C45, 'Planned and Progress BMPs'!$C:$C, 0)), 1, 0)), "")</f>
        <v/>
      </c>
      <c r="DV45" s="87" t="str">
        <f>IFERROR(IF($F45="Historical", IF(BE45&lt;&gt;INDEX('Historical BMP Records'!BE:BE, MATCH($C45, 'Historical BMP Records'!$C:$C, 0)), 1, 0), IF(BE45&lt;&gt;INDEX('Planned and Progress BMPs'!BE:BE, MATCH($C45, 'Planned and Progress BMPs'!$C:$C, 0)), 1, 0)), "")</f>
        <v/>
      </c>
      <c r="DW45" s="87" t="str">
        <f>IFERROR(IF($F45="Historical", IF(BF45&lt;&gt;INDEX('Historical BMP Records'!BF:BF, MATCH($C45, 'Historical BMP Records'!$C:$C, 0)), 1, 0), IF(BF45&lt;&gt;INDEX('Planned and Progress BMPs'!BF:BF, MATCH($C45, 'Planned and Progress BMPs'!$C:$C, 0)), 1, 0)), "")</f>
        <v/>
      </c>
      <c r="DX45" s="87" t="str">
        <f>IFERROR(IF($F45="Historical", IF(BG45&lt;&gt;INDEX('Historical BMP Records'!BG:BG, MATCH($C45, 'Historical BMP Records'!$C:$C, 0)), 1, 0), IF(BG45&lt;&gt;INDEX('Planned and Progress BMPs'!BG:BG, MATCH($C45, 'Planned and Progress BMPs'!$C:$C, 0)), 1, 0)), "")</f>
        <v/>
      </c>
      <c r="DY45" s="87" t="str">
        <f>IFERROR(IF($F45="Historical", IF(BH45&lt;&gt;INDEX('Historical BMP Records'!BH:BH, MATCH($C45, 'Historical BMP Records'!$C:$C, 0)), 1, 0), IF(BH45&lt;&gt;INDEX('Planned and Progress BMPs'!BH:BH, MATCH($C45, 'Planned and Progress BMPs'!$C:$C, 0)), 1, 0)), "")</f>
        <v/>
      </c>
      <c r="DZ45" s="87" t="str">
        <f>IFERROR(IF($F45="Historical", IF(BI45&lt;&gt;INDEX('Historical BMP Records'!BI:BI, MATCH($C45, 'Historical BMP Records'!$C:$C, 0)), 1, 0), IF(BI45&lt;&gt;INDEX('Planned and Progress BMPs'!BI:BI, MATCH($C45, 'Planned and Progress BMPs'!$C:$C, 0)), 1, 0)), "")</f>
        <v/>
      </c>
      <c r="EA45" s="87" t="str">
        <f>IFERROR(IF($F45="Historical", IF(BJ45&lt;&gt;INDEX('Historical BMP Records'!BJ:BJ, MATCH($C45, 'Historical BMP Records'!$C:$C, 0)), 1, 0), IF(BJ45&lt;&gt;INDEX('Planned and Progress BMPs'!BJ:BJ, MATCH($C45, 'Planned and Progress BMPs'!$C:$C, 0)), 1, 0)), "")</f>
        <v/>
      </c>
      <c r="EB45" s="87" t="str">
        <f>IFERROR(IF($F45="Historical", IF(BK45&lt;&gt;INDEX('Historical BMP Records'!BK:BK, MATCH($C45, 'Historical BMP Records'!$C:$C, 0)), 1, 0), IF(BK45&lt;&gt;INDEX('Planned and Progress BMPs'!BK:BK, MATCH($C45, 'Planned and Progress BMPs'!$C:$C, 0)), 1, 0)), "")</f>
        <v/>
      </c>
      <c r="EC45" s="87" t="str">
        <f>IFERROR(IF($F45="Historical", IF(BL45&lt;&gt;INDEX('Historical BMP Records'!BL:BL, MATCH($C45, 'Historical BMP Records'!$C:$C, 0)), 1, 0), IF(BL45&lt;&gt;INDEX('Planned and Progress BMPs'!BL:BL, MATCH($C45, 'Planned and Progress BMPs'!$C:$C, 0)), 1, 0)), "")</f>
        <v/>
      </c>
      <c r="ED45" s="87" t="str">
        <f>IFERROR(IF($F45="Historical", IF(BM45&lt;&gt;INDEX('Historical BMP Records'!BM:BM, MATCH($C45, 'Historical BMP Records'!$C:$C, 0)), 1, 0), IF(BM45&lt;&gt;INDEX('Planned and Progress BMPs'!BM:BM, MATCH($C45, 'Planned and Progress BMPs'!$C:$C, 0)), 1, 0)), "")</f>
        <v/>
      </c>
      <c r="EE45" s="87" t="str">
        <f>IFERROR(IF($F45="Historical", IF(BN45&lt;&gt;INDEX('Historical BMP Records'!BN:BN, MATCH($C45, 'Historical BMP Records'!$C:$C, 0)), 1, 0), IF(BN45&lt;&gt;INDEX('Planned and Progress BMPs'!BN:BN, MATCH($C45, 'Planned and Progress BMPs'!$C:$C, 0)), 1, 0)), "")</f>
        <v/>
      </c>
      <c r="EF45" s="87" t="str">
        <f>IFERROR(IF($F45="Historical", IF(BO45&lt;&gt;INDEX('Historical BMP Records'!BO:BO, MATCH($C45, 'Historical BMP Records'!$C:$C, 0)), 1, 0), IF(BO45&lt;&gt;INDEX('Planned and Progress BMPs'!BO:BO, MATCH($C45, 'Planned and Progress BMPs'!$C:$C, 0)), 1, 0)), "")</f>
        <v/>
      </c>
      <c r="EG45" s="87" t="str">
        <f>IFERROR(IF($F45="Historical", IF(BP45&lt;&gt;INDEX('Historical BMP Records'!BP:BP, MATCH($C45, 'Historical BMP Records'!$C:$C, 0)), 1, 0), IF(BP45&lt;&gt;INDEX('Planned and Progress BMPs'!BP:BP, MATCH($C45, 'Planned and Progress BMPs'!$C:$C, 0)), 1, 0)), "")</f>
        <v/>
      </c>
      <c r="EH45" s="87">
        <f>SUM(DC_SW152[[#This Row],[FY17 Status Change]:[GIS ID Change]])</f>
        <v>0</v>
      </c>
    </row>
    <row r="46" spans="1:138" x14ac:dyDescent="0.25">
      <c r="A46" s="5" t="s">
        <v>388</v>
      </c>
      <c r="B46" s="5" t="s">
        <v>389</v>
      </c>
      <c r="C46" s="15" t="s">
        <v>588</v>
      </c>
      <c r="D46" s="15" t="s">
        <v>459</v>
      </c>
      <c r="E46" s="15" t="s">
        <v>285</v>
      </c>
      <c r="F46" s="33" t="s">
        <v>49</v>
      </c>
      <c r="G46" s="42"/>
      <c r="H46" s="37"/>
      <c r="I46" s="22">
        <f>INDEX(Table3[Site ID], MATCH(DC_SW152[[#This Row],[Facility Name]], Table3[Site Name], 0))</f>
        <v>1</v>
      </c>
      <c r="J46" s="22" t="s">
        <v>372</v>
      </c>
      <c r="K46" s="22" t="str">
        <f>INDEX(Table3[Site Address], MATCH(DC_SW152[[#This Row],[Facility Name]], Table3[Site Name], 0))</f>
        <v>370 Brookley Avenue SW</v>
      </c>
      <c r="L46" s="22" t="str">
        <f>INDEX(Table3[Site X Coordinate], MATCH(DC_SW152[[#This Row],[Facility Name]], Table3[Site Name], 0))</f>
        <v>399319.85</v>
      </c>
      <c r="M46" s="22" t="str">
        <f>INDEX(Table3[Site Y Coordinate], MATCH(DC_SW152[[#This Row],[Facility Name]], Table3[Site Name], 0))</f>
        <v>131674.01</v>
      </c>
      <c r="N46" s="22" t="str">
        <f>INDEX(Table3[Owner/Manager], MATCH(DC_SW152[[#This Row],[Facility Name]], Table3[Site Name], 0))</f>
        <v>Department of Defense</v>
      </c>
      <c r="O46" s="22" t="s">
        <v>218</v>
      </c>
      <c r="P46" s="22" t="s">
        <v>115</v>
      </c>
      <c r="Q46" s="22" t="s">
        <v>219</v>
      </c>
      <c r="R46" s="22" t="s">
        <v>84</v>
      </c>
      <c r="S46" s="22">
        <v>20032</v>
      </c>
      <c r="T46" s="29">
        <v>2024048204</v>
      </c>
      <c r="U46" s="22" t="s">
        <v>220</v>
      </c>
      <c r="V46" s="77">
        <v>28</v>
      </c>
      <c r="W46" s="33">
        <v>41183</v>
      </c>
      <c r="X46" s="22" t="s">
        <v>285</v>
      </c>
      <c r="Y46" s="83" t="s">
        <v>589</v>
      </c>
      <c r="Z46" s="83" t="s">
        <v>761</v>
      </c>
      <c r="AA46" s="83" t="s">
        <v>32</v>
      </c>
      <c r="AB46" s="83" t="s">
        <v>32</v>
      </c>
      <c r="AC46" s="22" t="s">
        <v>94</v>
      </c>
      <c r="AD46" s="22" t="s">
        <v>32</v>
      </c>
      <c r="AE46" s="22">
        <v>399070.76479699899</v>
      </c>
      <c r="AF46" s="22">
        <v>131429.464962</v>
      </c>
      <c r="AG46" s="22">
        <v>38.850670999999998</v>
      </c>
      <c r="AH46" s="22">
        <v>-77.010705000000002</v>
      </c>
      <c r="AI46" s="22" t="s">
        <v>286</v>
      </c>
      <c r="AJ46" s="22" t="s">
        <v>84</v>
      </c>
      <c r="AK46" s="22">
        <v>20032</v>
      </c>
      <c r="AL46" s="17" t="s">
        <v>11</v>
      </c>
      <c r="AM46" s="22" t="s">
        <v>12</v>
      </c>
      <c r="AN46" s="22" t="s">
        <v>8</v>
      </c>
      <c r="AO46" s="64"/>
      <c r="AP46" s="64"/>
      <c r="AQ46" s="64"/>
      <c r="AR46" s="64">
        <f>IF(ISBLANK(DC_SW152[[#This Row],[Urban Acres]]), "", DC_SW152[[#This Row],[Urban Acres]]-DC_SW152[[#This Row],[Impervious Acres]]-DC_SW152[[#This Row],[Natural Acres]])</f>
        <v>1.9100000000000001</v>
      </c>
      <c r="AS46" s="64">
        <v>2.5</v>
      </c>
      <c r="AT46" s="64">
        <v>4.41</v>
      </c>
      <c r="AU46" s="64" t="str">
        <f>IF(ISBLANK(DC_SW152[[#This Row],[Natural Acres]]), "", DC_SW152[[#This Row],[Natural Acres]]*43560)</f>
        <v/>
      </c>
      <c r="AV46" s="64">
        <f>IFERROR(IF(ISBLANK(DC_SW152[[#This Row],[Compacted Acres]]), "", DC_SW152[[#This Row],[Compacted Acres]]*43560),"")</f>
        <v>83199.600000000006</v>
      </c>
      <c r="AW46" s="64">
        <f>IF(ISBLANK(DC_SW152[[#This Row],[Impervious Acres]]), "", DC_SW152[[#This Row],[Impervious Acres]]*43560)</f>
        <v>108900</v>
      </c>
      <c r="AX46" s="64">
        <f>IF(ISBLANK(DC_SW152[[#This Row],[Urban Acres]]), "", DC_SW152[[#This Row],[Urban Acres]]*43560)</f>
        <v>192099.6</v>
      </c>
      <c r="AY46" s="67"/>
      <c r="AZ46" s="33">
        <v>41912</v>
      </c>
      <c r="BA46" s="19">
        <v>2014</v>
      </c>
      <c r="BB46" s="19"/>
      <c r="BC46" s="19"/>
      <c r="BD46" s="19"/>
      <c r="BE46" s="19"/>
      <c r="BF46" s="19"/>
      <c r="BG46" s="19"/>
      <c r="BH46" s="18" t="s">
        <v>9</v>
      </c>
      <c r="BI46" s="18">
        <v>41275</v>
      </c>
      <c r="BJ46" s="18"/>
      <c r="BK46" s="22" t="s">
        <v>8</v>
      </c>
      <c r="BL46" s="18"/>
      <c r="BM46" s="72"/>
      <c r="BN46" s="22"/>
      <c r="BO46" s="17" t="s">
        <v>16</v>
      </c>
      <c r="BP46" s="17"/>
      <c r="BQ46" s="15" t="s">
        <v>536</v>
      </c>
      <c r="BR46" s="87" t="str">
        <f>IFERROR(IF($F46="Historical", IF(A46&lt;&gt;INDEX('Historical BMP Records'!A:A, MATCH($C46, 'Historical BMP Records'!$C:$C, 0)), 1, 0), IF(A46&lt;&gt;INDEX('Planned and Progress BMPs'!A:A, MATCH($C46, 'Planned and Progress BMPs'!$C:$C, 0)), 1, 0)), "")</f>
        <v/>
      </c>
      <c r="BS46" s="87" t="str">
        <f>IFERROR(IF($F46="Historical", IF(B46&lt;&gt;INDEX('Historical BMP Records'!B:B, MATCH($C46, 'Historical BMP Records'!$C:$C, 0)), 1, 0), IF(B46&lt;&gt;INDEX('Planned and Progress BMPs'!B:B, MATCH($C46, 'Planned and Progress BMPs'!$C:$C, 0)), 1, 0)), "")</f>
        <v/>
      </c>
      <c r="BT46" s="87" t="str">
        <f>IFERROR(IF($F46="Historical", IF(C46&lt;&gt;INDEX('Historical BMP Records'!C:C, MATCH($C46, 'Historical BMP Records'!$C:$C, 0)), 1, 0), IF(C46&lt;&gt;INDEX('Planned and Progress BMPs'!C:C, MATCH($C46, 'Planned and Progress BMPs'!$C:$C, 0)), 1, 0)), "")</f>
        <v/>
      </c>
      <c r="BU46" s="87" t="str">
        <f>IFERROR(IF($F46="Historical", IF(D46&lt;&gt;INDEX('Historical BMP Records'!D:D, MATCH($C46, 'Historical BMP Records'!$C:$C, 0)), 1, 0), IF(D46&lt;&gt;INDEX('Planned and Progress BMPs'!D:D, MATCH($C46, 'Planned and Progress BMPs'!$C:$C, 0)), 1, 0)), "")</f>
        <v/>
      </c>
      <c r="BV46" s="87" t="str">
        <f>IFERROR(IF($F46="Historical", IF(E46&lt;&gt;INDEX('Historical BMP Records'!E:E, MATCH($C46, 'Historical BMP Records'!$C:$C, 0)), 1, 0), IF(E46&lt;&gt;INDEX('Planned and Progress BMPs'!E:E, MATCH($C46, 'Planned and Progress BMPs'!$C:$C, 0)), 1, 0)), "")</f>
        <v/>
      </c>
      <c r="BW46" s="87" t="str">
        <f>IFERROR(IF($F46="Historical", IF(F46&lt;&gt;INDEX('Historical BMP Records'!F:F, MATCH($C46, 'Historical BMP Records'!$C:$C, 0)), 1, 0), IF(F46&lt;&gt;INDEX('Planned and Progress BMPs'!F:F, MATCH($C46, 'Planned and Progress BMPs'!$C:$C, 0)), 1, 0)), "")</f>
        <v/>
      </c>
      <c r="BX46" s="87" t="str">
        <f>IFERROR(IF($F46="Historical", IF(G46&lt;&gt;INDEX('Historical BMP Records'!G:G, MATCH($C46, 'Historical BMP Records'!$C:$C, 0)), 1, 0), IF(G46&lt;&gt;INDEX('Planned and Progress BMPs'!G:G, MATCH($C46, 'Planned and Progress BMPs'!$C:$C, 0)), 1, 0)), "")</f>
        <v/>
      </c>
      <c r="BY46" s="87" t="str">
        <f>IFERROR(IF($F46="Historical", IF(H46&lt;&gt;INDEX('Historical BMP Records'!H:H, MATCH($C46, 'Historical BMP Records'!$C:$C, 0)), 1, 0), IF(H46&lt;&gt;INDEX('Planned and Progress BMPs'!H:H, MATCH($C46, 'Planned and Progress BMPs'!$C:$C, 0)), 1, 0)), "")</f>
        <v/>
      </c>
      <c r="BZ46" s="87" t="str">
        <f>IFERROR(IF($F46="Historical", IF(I46&lt;&gt;INDEX('Historical BMP Records'!I:I, MATCH($C46, 'Historical BMP Records'!$C:$C, 0)), 1, 0), IF(I46&lt;&gt;INDEX('Planned and Progress BMPs'!I:I, MATCH($C46, 'Planned and Progress BMPs'!$C:$C, 0)), 1, 0)), "")</f>
        <v/>
      </c>
      <c r="CA46" s="87" t="str">
        <f>IFERROR(IF($F46="Historical", IF(J46&lt;&gt;INDEX('Historical BMP Records'!J:J, MATCH($C46, 'Historical BMP Records'!$C:$C, 0)), 1, 0), IF(J46&lt;&gt;INDEX('Planned and Progress BMPs'!J:J, MATCH($C46, 'Planned and Progress BMPs'!$C:$C, 0)), 1, 0)), "")</f>
        <v/>
      </c>
      <c r="CB46" s="87" t="str">
        <f>IFERROR(IF($F46="Historical", IF(K46&lt;&gt;INDEX('Historical BMP Records'!K:K, MATCH($C46, 'Historical BMP Records'!$C:$C, 0)), 1, 0), IF(K46&lt;&gt;INDEX('Planned and Progress BMPs'!K:K, MATCH($C46, 'Planned and Progress BMPs'!$C:$C, 0)), 1, 0)), "")</f>
        <v/>
      </c>
      <c r="CC46" s="87" t="str">
        <f>IFERROR(IF($F46="Historical", IF(L46&lt;&gt;INDEX('Historical BMP Records'!L:L, MATCH($C46, 'Historical BMP Records'!$C:$C, 0)), 1, 0), IF(L46&lt;&gt;INDEX('Planned and Progress BMPs'!L:L, MATCH($C46, 'Planned and Progress BMPs'!$C:$C, 0)), 1, 0)), "")</f>
        <v/>
      </c>
      <c r="CD46" s="87" t="str">
        <f>IFERROR(IF($F46="Historical", IF(M46&lt;&gt;INDEX('Historical BMP Records'!M:M, MATCH($C46, 'Historical BMP Records'!$C:$C, 0)), 1, 0), IF(M46&lt;&gt;INDEX('Planned and Progress BMPs'!M:M, MATCH($C46, 'Planned and Progress BMPs'!$C:$C, 0)), 1, 0)), "")</f>
        <v/>
      </c>
      <c r="CE46" s="87" t="str">
        <f>IFERROR(IF($F46="Historical", IF(N46&lt;&gt;INDEX('Historical BMP Records'!N:N, MATCH($C46, 'Historical BMP Records'!$C:$C, 0)), 1, 0), IF(N46&lt;&gt;INDEX('Planned and Progress BMPs'!N:N, MATCH($C46, 'Planned and Progress BMPs'!$C:$C, 0)), 1, 0)), "")</f>
        <v/>
      </c>
      <c r="CF46" s="87" t="str">
        <f>IFERROR(IF($F46="Historical", IF(O46&lt;&gt;INDEX('Historical BMP Records'!O:O, MATCH($C46, 'Historical BMP Records'!$C:$C, 0)), 1, 0), IF(O46&lt;&gt;INDEX('Planned and Progress BMPs'!O:O, MATCH($C46, 'Planned and Progress BMPs'!$C:$C, 0)), 1, 0)), "")</f>
        <v/>
      </c>
      <c r="CG46" s="87" t="str">
        <f>IFERROR(IF($F46="Historical", IF(P46&lt;&gt;INDEX('Historical BMP Records'!P:P, MATCH($C46, 'Historical BMP Records'!$C:$C, 0)), 1, 0), IF(P46&lt;&gt;INDEX('Planned and Progress BMPs'!P:P, MATCH($C46, 'Planned and Progress BMPs'!$C:$C, 0)), 1, 0)), "")</f>
        <v/>
      </c>
      <c r="CH46" s="87" t="str">
        <f>IFERROR(IF($F46="Historical", IF(Q46&lt;&gt;INDEX('Historical BMP Records'!Q:Q, MATCH($C46, 'Historical BMP Records'!$C:$C, 0)), 1, 0), IF(Q46&lt;&gt;INDEX('Planned and Progress BMPs'!Q:Q, MATCH($C46, 'Planned and Progress BMPs'!$C:$C, 0)), 1, 0)), "")</f>
        <v/>
      </c>
      <c r="CI46" s="87" t="str">
        <f>IFERROR(IF($F46="Historical", IF(R46&lt;&gt;INDEX('Historical BMP Records'!R:R, MATCH($C46, 'Historical BMP Records'!$C:$C, 0)), 1, 0), IF(R46&lt;&gt;INDEX('Planned and Progress BMPs'!R:R, MATCH($C46, 'Planned and Progress BMPs'!$C:$C, 0)), 1, 0)), "")</f>
        <v/>
      </c>
      <c r="CJ46" s="87" t="str">
        <f>IFERROR(IF($F46="Historical", IF(S46&lt;&gt;INDEX('Historical BMP Records'!S:S, MATCH($C46, 'Historical BMP Records'!$C:$C, 0)), 1, 0), IF(S46&lt;&gt;INDEX('Planned and Progress BMPs'!S:S, MATCH($C46, 'Planned and Progress BMPs'!$C:$C, 0)), 1, 0)), "")</f>
        <v/>
      </c>
      <c r="CK46" s="87" t="str">
        <f>IFERROR(IF($F46="Historical", IF(T46&lt;&gt;INDEX('Historical BMP Records'!T:T, MATCH($C46, 'Historical BMP Records'!$C:$C, 0)), 1, 0), IF(T46&lt;&gt;INDEX('Planned and Progress BMPs'!T:T, MATCH($C46, 'Planned and Progress BMPs'!$C:$C, 0)), 1, 0)), "")</f>
        <v/>
      </c>
      <c r="CL46" s="87" t="str">
        <f>IFERROR(IF($F46="Historical", IF(U46&lt;&gt;INDEX('Historical BMP Records'!U:U, MATCH($C46, 'Historical BMP Records'!$C:$C, 0)), 1, 0), IF(U46&lt;&gt;INDEX('Planned and Progress BMPs'!U:U, MATCH($C46, 'Planned and Progress BMPs'!$C:$C, 0)), 1, 0)), "")</f>
        <v/>
      </c>
      <c r="CM46" s="87" t="str">
        <f>IFERROR(IF($F46="Historical", IF(V46&lt;&gt;INDEX('Historical BMP Records'!V:V, MATCH($C46, 'Historical BMP Records'!$C:$C, 0)), 1, 0), IF(V46&lt;&gt;INDEX('Planned and Progress BMPs'!V:V, MATCH($C46, 'Planned and Progress BMPs'!$C:$C, 0)), 1, 0)), "")</f>
        <v/>
      </c>
      <c r="CN46" s="87" t="str">
        <f>IFERROR(IF($F46="Historical", IF(W46&lt;&gt;INDEX('Historical BMP Records'!W:W, MATCH($C46, 'Historical BMP Records'!$C:$C, 0)), 1, 0), IF(W46&lt;&gt;INDEX('Planned and Progress BMPs'!W:W, MATCH($C46, 'Planned and Progress BMPs'!$C:$C, 0)), 1, 0)), "")</f>
        <v/>
      </c>
      <c r="CO46" s="87" t="str">
        <f>IFERROR(IF($F46="Historical", IF(X46&lt;&gt;INDEX('Historical BMP Records'!X:X, MATCH($C46, 'Historical BMP Records'!$C:$C, 0)), 1, 0), IF(X46&lt;&gt;INDEX('Planned and Progress BMPs'!X:X, MATCH($C46, 'Planned and Progress BMPs'!$C:$C, 0)), 1, 0)), "")</f>
        <v/>
      </c>
      <c r="CP46" s="87" t="str">
        <f>IFERROR(IF($F46="Historical", IF(Y46&lt;&gt;INDEX('Historical BMP Records'!Y:Y, MATCH($C46, 'Historical BMP Records'!$C:$C, 0)), 1, 0), IF(Y46&lt;&gt;INDEX('Planned and Progress BMPs'!Y:Y, MATCH($C46, 'Planned and Progress BMPs'!$C:$C, 0)), 1, 0)), "")</f>
        <v/>
      </c>
      <c r="CQ46" s="87" t="str">
        <f>IFERROR(IF($F46="Historical", IF(Z46&lt;&gt;INDEX('Historical BMP Records'!Z:Z, MATCH($C46, 'Historical BMP Records'!$C:$C, 0)), 1, 0), IF(Z46&lt;&gt;INDEX('Planned and Progress BMPs'!Z:Z, MATCH($C46, 'Planned and Progress BMPs'!$C:$C, 0)), 1, 0)), "")</f>
        <v/>
      </c>
      <c r="CR46" s="87" t="str">
        <f>IFERROR(IF($F46="Historical", IF(AA46&lt;&gt;INDEX('Historical BMP Records'!AA:AA, MATCH($C46, 'Historical BMP Records'!$C:$C, 0)), 1, 0), IF(AA46&lt;&gt;INDEX('Planned and Progress BMPs'!AA:AA, MATCH($C46, 'Planned and Progress BMPs'!$C:$C, 0)), 1, 0)), "")</f>
        <v/>
      </c>
      <c r="CS46" s="87" t="str">
        <f>IFERROR(IF($F46="Historical", IF(AB46&lt;&gt;INDEX('Historical BMP Records'!AB:AB, MATCH($C46, 'Historical BMP Records'!$C:$C, 0)), 1, 0), IF(AB46&lt;&gt;INDEX('Planned and Progress BMPs'!AB:AB, MATCH($C46, 'Planned and Progress BMPs'!$C:$C, 0)), 1, 0)), "")</f>
        <v/>
      </c>
      <c r="CT46" s="87" t="str">
        <f>IFERROR(IF($F46="Historical", IF(AC46&lt;&gt;INDEX('Historical BMP Records'!AC:AC, MATCH($C46, 'Historical BMP Records'!$C:$C, 0)), 1, 0), IF(AC46&lt;&gt;INDEX('Planned and Progress BMPs'!AC:AC, MATCH($C46, 'Planned and Progress BMPs'!$C:$C, 0)), 1, 0)), "")</f>
        <v/>
      </c>
      <c r="CU46" s="87" t="str">
        <f>IFERROR(IF($F46="Historical", IF(AD46&lt;&gt;INDEX('Historical BMP Records'!AD:AD, MATCH($C46, 'Historical BMP Records'!$C:$C, 0)), 1, 0), IF(AD46&lt;&gt;INDEX('Planned and Progress BMPs'!AD:AD, MATCH($C46, 'Planned and Progress BMPs'!$C:$C, 0)), 1, 0)), "")</f>
        <v/>
      </c>
      <c r="CV46" s="87" t="str">
        <f>IFERROR(IF($F46="Historical", IF(AE46&lt;&gt;INDEX('Historical BMP Records'!AE:AE, MATCH($C46, 'Historical BMP Records'!$C:$C, 0)), 1, 0), IF(AE46&lt;&gt;INDEX('Planned and Progress BMPs'!AE:AE, MATCH($C46, 'Planned and Progress BMPs'!$C:$C, 0)), 1, 0)), "")</f>
        <v/>
      </c>
      <c r="CW46" s="87" t="str">
        <f>IFERROR(IF($F46="Historical", IF(AF46&lt;&gt;INDEX('Historical BMP Records'!AF:AF, MATCH($C46, 'Historical BMP Records'!$C:$C, 0)), 1, 0), IF(AF46&lt;&gt;INDEX('Planned and Progress BMPs'!AF:AF, MATCH($C46, 'Planned and Progress BMPs'!$C:$C, 0)), 1, 0)), "")</f>
        <v/>
      </c>
      <c r="CX46" s="87" t="str">
        <f>IFERROR(IF($F46="Historical", IF(AG46&lt;&gt;INDEX('Historical BMP Records'!AG:AG, MATCH($C46, 'Historical BMP Records'!$C:$C, 0)), 1, 0), IF(AG46&lt;&gt;INDEX('Planned and Progress BMPs'!AG:AG, MATCH($C46, 'Planned and Progress BMPs'!$C:$C, 0)), 1, 0)), "")</f>
        <v/>
      </c>
      <c r="CY46" s="87" t="str">
        <f>IFERROR(IF($F46="Historical", IF(AH46&lt;&gt;INDEX('Historical BMP Records'!AH:AH, MATCH($C46, 'Historical BMP Records'!$C:$C, 0)), 1, 0), IF(AH46&lt;&gt;INDEX('Planned and Progress BMPs'!AH:AH, MATCH($C46, 'Planned and Progress BMPs'!$C:$C, 0)), 1, 0)), "")</f>
        <v/>
      </c>
      <c r="CZ46" s="87" t="str">
        <f>IFERROR(IF($F46="Historical", IF(AI46&lt;&gt;INDEX('Historical BMP Records'!AI:AI, MATCH($C46, 'Historical BMP Records'!$C:$C, 0)), 1, 0), IF(AI46&lt;&gt;INDEX('Planned and Progress BMPs'!AI:AI, MATCH($C46, 'Planned and Progress BMPs'!$C:$C, 0)), 1, 0)), "")</f>
        <v/>
      </c>
      <c r="DA46" s="87" t="str">
        <f>IFERROR(IF($F46="Historical", IF(AJ46&lt;&gt;INDEX('Historical BMP Records'!AJ:AJ, MATCH($C46, 'Historical BMP Records'!$C:$C, 0)), 1, 0), IF(AJ46&lt;&gt;INDEX('Planned and Progress BMPs'!AJ:AJ, MATCH($C46, 'Planned and Progress BMPs'!$C:$C, 0)), 1, 0)), "")</f>
        <v/>
      </c>
      <c r="DB46" s="87" t="str">
        <f>IFERROR(IF($F46="Historical", IF(AK46&lt;&gt;INDEX('Historical BMP Records'!AK:AK, MATCH($C46, 'Historical BMP Records'!$C:$C, 0)), 1, 0), IF(AK46&lt;&gt;INDEX('Planned and Progress BMPs'!AK:AK, MATCH($C46, 'Planned and Progress BMPs'!$C:$C, 0)), 1, 0)), "")</f>
        <v/>
      </c>
      <c r="DC46" s="87" t="str">
        <f>IFERROR(IF($F46="Historical", IF(AL46&lt;&gt;INDEX('Historical BMP Records'!AL:AL, MATCH($C46, 'Historical BMP Records'!$C:$C, 0)), 1, 0), IF(AL46&lt;&gt;INDEX('Planned and Progress BMPs'!AL:AL, MATCH($C46, 'Planned and Progress BMPs'!$C:$C, 0)), 1, 0)), "")</f>
        <v/>
      </c>
      <c r="DD46" s="87" t="str">
        <f>IFERROR(IF($F46="Historical", IF(AM46&lt;&gt;INDEX('Historical BMP Records'!AM:AM, MATCH($C46, 'Historical BMP Records'!$C:$C, 0)), 1, 0), IF(AM46&lt;&gt;INDEX('Planned and Progress BMPs'!AM:AM, MATCH($C46, 'Planned and Progress BMPs'!$C:$C, 0)), 1, 0)), "")</f>
        <v/>
      </c>
      <c r="DE46" s="87" t="str">
        <f>IFERROR(IF($F46="Historical", IF(AN46&lt;&gt;INDEX('Historical BMP Records'!AN:AN, MATCH($C46, 'Historical BMP Records'!$C:$C, 0)), 1, 0), IF(AN46&lt;&gt;INDEX('Planned and Progress BMPs'!AN:AN, MATCH($C46, 'Planned and Progress BMPs'!$C:$C, 0)), 1, 0)), "")</f>
        <v/>
      </c>
      <c r="DF46" s="87" t="str">
        <f>IFERROR(IF($F46="Historical", IF(AO46&lt;&gt;INDEX('Historical BMP Records'!AO:AO, MATCH($C46, 'Historical BMP Records'!$C:$C, 0)), 1, 0), IF(AO46&lt;&gt;INDEX('Planned and Progress BMPs'!AO:AO, MATCH($C46, 'Planned and Progress BMPs'!$C:$C, 0)), 1, 0)), "")</f>
        <v/>
      </c>
      <c r="DG46" s="87" t="str">
        <f>IFERROR(IF($F46="Historical", IF(AP46&lt;&gt;INDEX('Historical BMP Records'!AP:AP, MATCH($C46, 'Historical BMP Records'!$C:$C, 0)), 1, 0), IF(AP46&lt;&gt;INDEX('Planned and Progress BMPs'!AP:AP, MATCH($C46, 'Planned and Progress BMPs'!$C:$C, 0)), 1, 0)), "")</f>
        <v/>
      </c>
      <c r="DH46" s="87" t="str">
        <f>IFERROR(IF($F46="Historical", IF(AQ46&lt;&gt;INDEX('Historical BMP Records'!AQ:AQ, MATCH($C46, 'Historical BMP Records'!$C:$C, 0)), 1, 0), IF(AQ46&lt;&gt;INDEX('Planned and Progress BMPs'!AQ:AQ, MATCH($C46, 'Planned and Progress BMPs'!$C:$C, 0)), 1, 0)), "")</f>
        <v/>
      </c>
      <c r="DI46" s="87" t="str">
        <f>IFERROR(IF($F46="Historical", IF(AR46&lt;&gt;INDEX('Historical BMP Records'!AR:AR, MATCH($C46, 'Historical BMP Records'!$C:$C, 0)), 1, 0), IF(AR46&lt;&gt;INDEX('Planned and Progress BMPs'!AR:AR, MATCH($C46, 'Planned and Progress BMPs'!$C:$C, 0)), 1, 0)), "")</f>
        <v/>
      </c>
      <c r="DJ46" s="87" t="str">
        <f>IFERROR(IF($F46="Historical", IF(AS46&lt;&gt;INDEX('Historical BMP Records'!AS:AS, MATCH($C46, 'Historical BMP Records'!$C:$C, 0)), 1, 0), IF(AS46&lt;&gt;INDEX('Planned and Progress BMPs'!AS:AS, MATCH($C46, 'Planned and Progress BMPs'!$C:$C, 0)), 1, 0)), "")</f>
        <v/>
      </c>
      <c r="DK46" s="87" t="str">
        <f>IFERROR(IF($F46="Historical", IF(AT46&lt;&gt;INDEX('Historical BMP Records'!AT:AT, MATCH($C46, 'Historical BMP Records'!$C:$C, 0)), 1, 0), IF(AT46&lt;&gt;INDEX('Planned and Progress BMPs'!AT:AT, MATCH($C46, 'Planned and Progress BMPs'!$C:$C, 0)), 1, 0)), "")</f>
        <v/>
      </c>
      <c r="DL46" s="87" t="str">
        <f>IFERROR(IF($F46="Historical", IF(AU46&lt;&gt;INDEX('Historical BMP Records'!AU:AU, MATCH($C46, 'Historical BMP Records'!$C:$C, 0)), 1, 0), IF(AU46&lt;&gt;INDEX('Planned and Progress BMPs'!AU:AU, MATCH($C46, 'Planned and Progress BMPs'!$C:$C, 0)), 1, 0)), "")</f>
        <v/>
      </c>
      <c r="DM46" s="87" t="str">
        <f>IFERROR(IF($F46="Historical", IF(AV46&lt;&gt;INDEX('Historical BMP Records'!AV:AV, MATCH($C46, 'Historical BMP Records'!$C:$C, 0)), 1, 0), IF(AV46&lt;&gt;INDEX('Planned and Progress BMPs'!AV:AV, MATCH($C46, 'Planned and Progress BMPs'!$C:$C, 0)), 1, 0)), "")</f>
        <v/>
      </c>
      <c r="DN46" s="87" t="str">
        <f>IFERROR(IF($F46="Historical", IF(AW46&lt;&gt;INDEX('Historical BMP Records'!AW:AW, MATCH($C46, 'Historical BMP Records'!$C:$C, 0)), 1, 0), IF(AW46&lt;&gt;INDEX('Planned and Progress BMPs'!AW:AW, MATCH($C46, 'Planned and Progress BMPs'!$C:$C, 0)), 1, 0)), "")</f>
        <v/>
      </c>
      <c r="DO46" s="87" t="str">
        <f>IFERROR(IF($F46="Historical", IF(AX46&lt;&gt;INDEX('Historical BMP Records'!AX:AX, MATCH($C46, 'Historical BMP Records'!$C:$C, 0)), 1, 0), IF(AX46&lt;&gt;INDEX('Planned and Progress BMPs'!AX:AX, MATCH($C46, 'Planned and Progress BMPs'!$C:$C, 0)), 1, 0)), "")</f>
        <v/>
      </c>
      <c r="DP46" s="87" t="str">
        <f>IFERROR(IF($F46="Historical", IF(AY46&lt;&gt;INDEX('Historical BMP Records'!AY:AY, MATCH($C46, 'Historical BMP Records'!$C:$C, 0)), 1, 0), IF(AY46&lt;&gt;INDEX('Planned and Progress BMPs'!AY:AY, MATCH($C46, 'Planned and Progress BMPs'!$C:$C, 0)), 1, 0)), "")</f>
        <v/>
      </c>
      <c r="DQ46" s="87" t="str">
        <f>IFERROR(IF($F46="Historical", IF(AZ46&lt;&gt;INDEX('Historical BMP Records'!AZ:AZ, MATCH($C46, 'Historical BMP Records'!$C:$C, 0)), 1, 0), IF(AZ46&lt;&gt;INDEX('Planned and Progress BMPs'!AZ:AZ, MATCH($C46, 'Planned and Progress BMPs'!$C:$C, 0)), 1, 0)), "")</f>
        <v/>
      </c>
      <c r="DR46" s="87" t="str">
        <f>IFERROR(IF($F46="Historical", IF(BA46&lt;&gt;INDEX('Historical BMP Records'!BA:BA, MATCH($C46, 'Historical BMP Records'!$C:$C, 0)), 1, 0), IF(BA46&lt;&gt;INDEX('Planned and Progress BMPs'!BA:BA, MATCH($C46, 'Planned and Progress BMPs'!$C:$C, 0)), 1, 0)), "")</f>
        <v/>
      </c>
      <c r="DS46" s="87" t="str">
        <f>IFERROR(IF($F46="Historical", IF(BB46&lt;&gt;INDEX('Historical BMP Records'!BB:BB, MATCH($C46, 'Historical BMP Records'!$C:$C, 0)), 1, 0), IF(BB46&lt;&gt;INDEX('Planned and Progress BMPs'!BB:BB, MATCH($C46, 'Planned and Progress BMPs'!$C:$C, 0)), 1, 0)), "")</f>
        <v/>
      </c>
      <c r="DT46" s="87" t="str">
        <f>IFERROR(IF($F46="Historical", IF(BC46&lt;&gt;INDEX('Historical BMP Records'!BC:BC, MATCH($C46, 'Historical BMP Records'!$C:$C, 0)), 1, 0), IF(BC46&lt;&gt;INDEX('Planned and Progress BMPs'!BC:BC, MATCH($C46, 'Planned and Progress BMPs'!$C:$C, 0)), 1, 0)), "")</f>
        <v/>
      </c>
      <c r="DU46" s="87" t="str">
        <f>IFERROR(IF($F46="Historical", IF(BD46&lt;&gt;INDEX('Historical BMP Records'!BD:BD, MATCH($C46, 'Historical BMP Records'!$C:$C, 0)), 1, 0), IF(BD46&lt;&gt;INDEX('Planned and Progress BMPs'!BD:BD, MATCH($C46, 'Planned and Progress BMPs'!$C:$C, 0)), 1, 0)), "")</f>
        <v/>
      </c>
      <c r="DV46" s="87" t="str">
        <f>IFERROR(IF($F46="Historical", IF(BE46&lt;&gt;INDEX('Historical BMP Records'!BE:BE, MATCH($C46, 'Historical BMP Records'!$C:$C, 0)), 1, 0), IF(BE46&lt;&gt;INDEX('Planned and Progress BMPs'!BE:BE, MATCH($C46, 'Planned and Progress BMPs'!$C:$C, 0)), 1, 0)), "")</f>
        <v/>
      </c>
      <c r="DW46" s="87" t="str">
        <f>IFERROR(IF($F46="Historical", IF(BF46&lt;&gt;INDEX('Historical BMP Records'!BF:BF, MATCH($C46, 'Historical BMP Records'!$C:$C, 0)), 1, 0), IF(BF46&lt;&gt;INDEX('Planned and Progress BMPs'!BF:BF, MATCH($C46, 'Planned and Progress BMPs'!$C:$C, 0)), 1, 0)), "")</f>
        <v/>
      </c>
      <c r="DX46" s="87" t="str">
        <f>IFERROR(IF($F46="Historical", IF(BG46&lt;&gt;INDEX('Historical BMP Records'!BG:BG, MATCH($C46, 'Historical BMP Records'!$C:$C, 0)), 1, 0), IF(BG46&lt;&gt;INDEX('Planned and Progress BMPs'!BG:BG, MATCH($C46, 'Planned and Progress BMPs'!$C:$C, 0)), 1, 0)), "")</f>
        <v/>
      </c>
      <c r="DY46" s="87" t="str">
        <f>IFERROR(IF($F46="Historical", IF(BH46&lt;&gt;INDEX('Historical BMP Records'!BH:BH, MATCH($C46, 'Historical BMP Records'!$C:$C, 0)), 1, 0), IF(BH46&lt;&gt;INDEX('Planned and Progress BMPs'!BH:BH, MATCH($C46, 'Planned and Progress BMPs'!$C:$C, 0)), 1, 0)), "")</f>
        <v/>
      </c>
      <c r="DZ46" s="87" t="str">
        <f>IFERROR(IF($F46="Historical", IF(BI46&lt;&gt;INDEX('Historical BMP Records'!BI:BI, MATCH($C46, 'Historical BMP Records'!$C:$C, 0)), 1, 0), IF(BI46&lt;&gt;INDEX('Planned and Progress BMPs'!BI:BI, MATCH($C46, 'Planned and Progress BMPs'!$C:$C, 0)), 1, 0)), "")</f>
        <v/>
      </c>
      <c r="EA46" s="87" t="str">
        <f>IFERROR(IF($F46="Historical", IF(BJ46&lt;&gt;INDEX('Historical BMP Records'!BJ:BJ, MATCH($C46, 'Historical BMP Records'!$C:$C, 0)), 1, 0), IF(BJ46&lt;&gt;INDEX('Planned and Progress BMPs'!BJ:BJ, MATCH($C46, 'Planned and Progress BMPs'!$C:$C, 0)), 1, 0)), "")</f>
        <v/>
      </c>
      <c r="EB46" s="87" t="str">
        <f>IFERROR(IF($F46="Historical", IF(BK46&lt;&gt;INDEX('Historical BMP Records'!BK:BK, MATCH($C46, 'Historical BMP Records'!$C:$C, 0)), 1, 0), IF(BK46&lt;&gt;INDEX('Planned and Progress BMPs'!BK:BK, MATCH($C46, 'Planned and Progress BMPs'!$C:$C, 0)), 1, 0)), "")</f>
        <v/>
      </c>
      <c r="EC46" s="87" t="str">
        <f>IFERROR(IF($F46="Historical", IF(BL46&lt;&gt;INDEX('Historical BMP Records'!BL:BL, MATCH($C46, 'Historical BMP Records'!$C:$C, 0)), 1, 0), IF(BL46&lt;&gt;INDEX('Planned and Progress BMPs'!BL:BL, MATCH($C46, 'Planned and Progress BMPs'!$C:$C, 0)), 1, 0)), "")</f>
        <v/>
      </c>
      <c r="ED46" s="87" t="str">
        <f>IFERROR(IF($F46="Historical", IF(BM46&lt;&gt;INDEX('Historical BMP Records'!BM:BM, MATCH($C46, 'Historical BMP Records'!$C:$C, 0)), 1, 0), IF(BM46&lt;&gt;INDEX('Planned and Progress BMPs'!BM:BM, MATCH($C46, 'Planned and Progress BMPs'!$C:$C, 0)), 1, 0)), "")</f>
        <v/>
      </c>
      <c r="EE46" s="87" t="str">
        <f>IFERROR(IF($F46="Historical", IF(BN46&lt;&gt;INDEX('Historical BMP Records'!BN:BN, MATCH($C46, 'Historical BMP Records'!$C:$C, 0)), 1, 0), IF(BN46&lt;&gt;INDEX('Planned and Progress BMPs'!BN:BN, MATCH($C46, 'Planned and Progress BMPs'!$C:$C, 0)), 1, 0)), "")</f>
        <v/>
      </c>
      <c r="EF46" s="87" t="str">
        <f>IFERROR(IF($F46="Historical", IF(BO46&lt;&gt;INDEX('Historical BMP Records'!BO:BO, MATCH($C46, 'Historical BMP Records'!$C:$C, 0)), 1, 0), IF(BO46&lt;&gt;INDEX('Planned and Progress BMPs'!BO:BO, MATCH($C46, 'Planned and Progress BMPs'!$C:$C, 0)), 1, 0)), "")</f>
        <v/>
      </c>
      <c r="EG46" s="87" t="str">
        <f>IFERROR(IF($F46="Historical", IF(BP46&lt;&gt;INDEX('Historical BMP Records'!BP:BP, MATCH($C46, 'Historical BMP Records'!$C:$C, 0)), 1, 0), IF(BP46&lt;&gt;INDEX('Planned and Progress BMPs'!BP:BP, MATCH($C46, 'Planned and Progress BMPs'!$C:$C, 0)), 1, 0)), "")</f>
        <v/>
      </c>
      <c r="EH46" s="87">
        <f>SUM(DC_SW152[[#This Row],[FY17 Status Change]:[GIS ID Change]])</f>
        <v>0</v>
      </c>
    </row>
    <row r="47" spans="1:138" x14ac:dyDescent="0.25">
      <c r="A47" s="5" t="s">
        <v>388</v>
      </c>
      <c r="B47" s="5" t="s">
        <v>389</v>
      </c>
      <c r="C47" s="15" t="s">
        <v>622</v>
      </c>
      <c r="D47" s="15" t="s">
        <v>460</v>
      </c>
      <c r="E47" s="15" t="s">
        <v>295</v>
      </c>
      <c r="F47" s="33" t="s">
        <v>49</v>
      </c>
      <c r="G47" s="42"/>
      <c r="H47" s="37"/>
      <c r="I47" s="22">
        <f>INDEX(Table3[Site ID], MATCH(DC_SW152[[#This Row],[Facility Name]], Table3[Site Name], 0))</f>
        <v>1</v>
      </c>
      <c r="J47" s="22" t="s">
        <v>372</v>
      </c>
      <c r="K47" s="22" t="str">
        <f>INDEX(Table3[Site Address], MATCH(DC_SW152[[#This Row],[Facility Name]], Table3[Site Name], 0))</f>
        <v>370 Brookley Avenue SW</v>
      </c>
      <c r="L47" s="22" t="str">
        <f>INDEX(Table3[Site X Coordinate], MATCH(DC_SW152[[#This Row],[Facility Name]], Table3[Site Name], 0))</f>
        <v>399319.85</v>
      </c>
      <c r="M47" s="22" t="str">
        <f>INDEX(Table3[Site Y Coordinate], MATCH(DC_SW152[[#This Row],[Facility Name]], Table3[Site Name], 0))</f>
        <v>131674.01</v>
      </c>
      <c r="N47" s="22" t="str">
        <f>INDEX(Table3[Owner/Manager], MATCH(DC_SW152[[#This Row],[Facility Name]], Table3[Site Name], 0))</f>
        <v>Department of Defense</v>
      </c>
      <c r="O47" s="22" t="s">
        <v>218</v>
      </c>
      <c r="P47" s="22" t="s">
        <v>115</v>
      </c>
      <c r="Q47" s="22" t="s">
        <v>219</v>
      </c>
      <c r="R47" s="22" t="s">
        <v>84</v>
      </c>
      <c r="S47" s="22">
        <v>20032</v>
      </c>
      <c r="T47" s="29">
        <v>2024048204</v>
      </c>
      <c r="U47" s="22" t="s">
        <v>220</v>
      </c>
      <c r="V47" s="77">
        <v>29</v>
      </c>
      <c r="W47" s="33">
        <v>41183</v>
      </c>
      <c r="X47" s="22" t="s">
        <v>295</v>
      </c>
      <c r="Y47" s="83" t="s">
        <v>623</v>
      </c>
      <c r="Z47" s="83" t="s">
        <v>761</v>
      </c>
      <c r="AA47" s="83" t="s">
        <v>762</v>
      </c>
      <c r="AB47" s="83" t="s">
        <v>27</v>
      </c>
      <c r="AC47" s="22" t="s">
        <v>94</v>
      </c>
      <c r="AD47" s="22" t="s">
        <v>28</v>
      </c>
      <c r="AE47" s="22">
        <v>399167.61187899899</v>
      </c>
      <c r="AF47" s="22">
        <v>132008.134337</v>
      </c>
      <c r="AG47" s="22">
        <v>38.855884000000003</v>
      </c>
      <c r="AH47" s="22">
        <v>-77.009590000000003</v>
      </c>
      <c r="AI47" s="22" t="s">
        <v>296</v>
      </c>
      <c r="AJ47" s="22" t="s">
        <v>84</v>
      </c>
      <c r="AK47" s="22">
        <v>20032</v>
      </c>
      <c r="AL47" s="17" t="s">
        <v>11</v>
      </c>
      <c r="AM47" s="22" t="s">
        <v>12</v>
      </c>
      <c r="AN47" s="22" t="s">
        <v>8</v>
      </c>
      <c r="AO47" s="64"/>
      <c r="AP47" s="64"/>
      <c r="AQ47" s="64"/>
      <c r="AR47" s="64">
        <f>IF(ISBLANK(DC_SW152[[#This Row],[Urban Acres]]), "", DC_SW152[[#This Row],[Urban Acres]]-DC_SW152[[#This Row],[Impervious Acres]]-DC_SW152[[#This Row],[Natural Acres]])</f>
        <v>0.10999999999999999</v>
      </c>
      <c r="AS47" s="64">
        <v>0.1</v>
      </c>
      <c r="AT47" s="64">
        <v>0.21</v>
      </c>
      <c r="AU47" s="64" t="str">
        <f>IF(ISBLANK(DC_SW152[[#This Row],[Natural Acres]]), "", DC_SW152[[#This Row],[Natural Acres]]*43560)</f>
        <v/>
      </c>
      <c r="AV47" s="64">
        <f>IFERROR(IF(ISBLANK(DC_SW152[[#This Row],[Compacted Acres]]), "", DC_SW152[[#This Row],[Compacted Acres]]*43560),"")</f>
        <v>4791.5999999999995</v>
      </c>
      <c r="AW47" s="64">
        <f>IF(ISBLANK(DC_SW152[[#This Row],[Impervious Acres]]), "", DC_SW152[[#This Row],[Impervious Acres]]*43560)</f>
        <v>4356</v>
      </c>
      <c r="AX47" s="64">
        <f>IF(ISBLANK(DC_SW152[[#This Row],[Urban Acres]]), "", DC_SW152[[#This Row],[Urban Acres]]*43560)</f>
        <v>9147.6</v>
      </c>
      <c r="AY47" s="67"/>
      <c r="AZ47" s="33">
        <v>41912</v>
      </c>
      <c r="BA47" s="19">
        <v>2014</v>
      </c>
      <c r="BB47" s="19"/>
      <c r="BC47" s="19"/>
      <c r="BD47" s="19"/>
      <c r="BE47" s="19"/>
      <c r="BF47" s="19"/>
      <c r="BG47" s="19"/>
      <c r="BH47" s="18" t="s">
        <v>9</v>
      </c>
      <c r="BI47" s="18">
        <v>41275</v>
      </c>
      <c r="BJ47" s="18"/>
      <c r="BK47" s="22" t="s">
        <v>8</v>
      </c>
      <c r="BL47" s="18"/>
      <c r="BM47" s="72"/>
      <c r="BN47" s="22"/>
      <c r="BO47" s="17" t="s">
        <v>16</v>
      </c>
      <c r="BP47" s="17"/>
      <c r="BQ47" s="15" t="s">
        <v>536</v>
      </c>
      <c r="BR47" s="87" t="str">
        <f>IFERROR(IF($F47="Historical", IF(A47&lt;&gt;INDEX('Historical BMP Records'!A:A, MATCH($C47, 'Historical BMP Records'!$C:$C, 0)), 1, 0), IF(A47&lt;&gt;INDEX('Planned and Progress BMPs'!A:A, MATCH($C47, 'Planned and Progress BMPs'!$C:$C, 0)), 1, 0)), "")</f>
        <v/>
      </c>
      <c r="BS47" s="87" t="str">
        <f>IFERROR(IF($F47="Historical", IF(B47&lt;&gt;INDEX('Historical BMP Records'!B:B, MATCH($C47, 'Historical BMP Records'!$C:$C, 0)), 1, 0), IF(B47&lt;&gt;INDEX('Planned and Progress BMPs'!B:B, MATCH($C47, 'Planned and Progress BMPs'!$C:$C, 0)), 1, 0)), "")</f>
        <v/>
      </c>
      <c r="BT47" s="87" t="str">
        <f>IFERROR(IF($F47="Historical", IF(C47&lt;&gt;INDEX('Historical BMP Records'!C:C, MATCH($C47, 'Historical BMP Records'!$C:$C, 0)), 1, 0), IF(C47&lt;&gt;INDEX('Planned and Progress BMPs'!C:C, MATCH($C47, 'Planned and Progress BMPs'!$C:$C, 0)), 1, 0)), "")</f>
        <v/>
      </c>
      <c r="BU47" s="87" t="str">
        <f>IFERROR(IF($F47="Historical", IF(D47&lt;&gt;INDEX('Historical BMP Records'!D:D, MATCH($C47, 'Historical BMP Records'!$C:$C, 0)), 1, 0), IF(D47&lt;&gt;INDEX('Planned and Progress BMPs'!D:D, MATCH($C47, 'Planned and Progress BMPs'!$C:$C, 0)), 1, 0)), "")</f>
        <v/>
      </c>
      <c r="BV47" s="87" t="str">
        <f>IFERROR(IF($F47="Historical", IF(E47&lt;&gt;INDEX('Historical BMP Records'!E:E, MATCH($C47, 'Historical BMP Records'!$C:$C, 0)), 1, 0), IF(E47&lt;&gt;INDEX('Planned and Progress BMPs'!E:E, MATCH($C47, 'Planned and Progress BMPs'!$C:$C, 0)), 1, 0)), "")</f>
        <v/>
      </c>
      <c r="BW47" s="87" t="str">
        <f>IFERROR(IF($F47="Historical", IF(F47&lt;&gt;INDEX('Historical BMP Records'!F:F, MATCH($C47, 'Historical BMP Records'!$C:$C, 0)), 1, 0), IF(F47&lt;&gt;INDEX('Planned and Progress BMPs'!F:F, MATCH($C47, 'Planned and Progress BMPs'!$C:$C, 0)), 1, 0)), "")</f>
        <v/>
      </c>
      <c r="BX47" s="87" t="str">
        <f>IFERROR(IF($F47="Historical", IF(G47&lt;&gt;INDEX('Historical BMP Records'!G:G, MATCH($C47, 'Historical BMP Records'!$C:$C, 0)), 1, 0), IF(G47&lt;&gt;INDEX('Planned and Progress BMPs'!G:G, MATCH($C47, 'Planned and Progress BMPs'!$C:$C, 0)), 1, 0)), "")</f>
        <v/>
      </c>
      <c r="BY47" s="87" t="str">
        <f>IFERROR(IF($F47="Historical", IF(H47&lt;&gt;INDEX('Historical BMP Records'!H:H, MATCH($C47, 'Historical BMP Records'!$C:$C, 0)), 1, 0), IF(H47&lt;&gt;INDEX('Planned and Progress BMPs'!H:H, MATCH($C47, 'Planned and Progress BMPs'!$C:$C, 0)), 1, 0)), "")</f>
        <v/>
      </c>
      <c r="BZ47" s="87" t="str">
        <f>IFERROR(IF($F47="Historical", IF(I47&lt;&gt;INDEX('Historical BMP Records'!I:I, MATCH($C47, 'Historical BMP Records'!$C:$C, 0)), 1, 0), IF(I47&lt;&gt;INDEX('Planned and Progress BMPs'!I:I, MATCH($C47, 'Planned and Progress BMPs'!$C:$C, 0)), 1, 0)), "")</f>
        <v/>
      </c>
      <c r="CA47" s="87" t="str">
        <f>IFERROR(IF($F47="Historical", IF(J47&lt;&gt;INDEX('Historical BMP Records'!J:J, MATCH($C47, 'Historical BMP Records'!$C:$C, 0)), 1, 0), IF(J47&lt;&gt;INDEX('Planned and Progress BMPs'!J:J, MATCH($C47, 'Planned and Progress BMPs'!$C:$C, 0)), 1, 0)), "")</f>
        <v/>
      </c>
      <c r="CB47" s="87" t="str">
        <f>IFERROR(IF($F47="Historical", IF(K47&lt;&gt;INDEX('Historical BMP Records'!K:K, MATCH($C47, 'Historical BMP Records'!$C:$C, 0)), 1, 0), IF(K47&lt;&gt;INDEX('Planned and Progress BMPs'!K:K, MATCH($C47, 'Planned and Progress BMPs'!$C:$C, 0)), 1, 0)), "")</f>
        <v/>
      </c>
      <c r="CC47" s="87" t="str">
        <f>IFERROR(IF($F47="Historical", IF(L47&lt;&gt;INDEX('Historical BMP Records'!L:L, MATCH($C47, 'Historical BMP Records'!$C:$C, 0)), 1, 0), IF(L47&lt;&gt;INDEX('Planned and Progress BMPs'!L:L, MATCH($C47, 'Planned and Progress BMPs'!$C:$C, 0)), 1, 0)), "")</f>
        <v/>
      </c>
      <c r="CD47" s="87" t="str">
        <f>IFERROR(IF($F47="Historical", IF(M47&lt;&gt;INDEX('Historical BMP Records'!M:M, MATCH($C47, 'Historical BMP Records'!$C:$C, 0)), 1, 0), IF(M47&lt;&gt;INDEX('Planned and Progress BMPs'!M:M, MATCH($C47, 'Planned and Progress BMPs'!$C:$C, 0)), 1, 0)), "")</f>
        <v/>
      </c>
      <c r="CE47" s="87" t="str">
        <f>IFERROR(IF($F47="Historical", IF(N47&lt;&gt;INDEX('Historical BMP Records'!N:N, MATCH($C47, 'Historical BMP Records'!$C:$C, 0)), 1, 0), IF(N47&lt;&gt;INDEX('Planned and Progress BMPs'!N:N, MATCH($C47, 'Planned and Progress BMPs'!$C:$C, 0)), 1, 0)), "")</f>
        <v/>
      </c>
      <c r="CF47" s="87" t="str">
        <f>IFERROR(IF($F47="Historical", IF(O47&lt;&gt;INDEX('Historical BMP Records'!O:O, MATCH($C47, 'Historical BMP Records'!$C:$C, 0)), 1, 0), IF(O47&lt;&gt;INDEX('Planned and Progress BMPs'!O:O, MATCH($C47, 'Planned and Progress BMPs'!$C:$C, 0)), 1, 0)), "")</f>
        <v/>
      </c>
      <c r="CG47" s="87" t="str">
        <f>IFERROR(IF($F47="Historical", IF(P47&lt;&gt;INDEX('Historical BMP Records'!P:P, MATCH($C47, 'Historical BMP Records'!$C:$C, 0)), 1, 0), IF(P47&lt;&gt;INDEX('Planned and Progress BMPs'!P:P, MATCH($C47, 'Planned and Progress BMPs'!$C:$C, 0)), 1, 0)), "")</f>
        <v/>
      </c>
      <c r="CH47" s="87" t="str">
        <f>IFERROR(IF($F47="Historical", IF(Q47&lt;&gt;INDEX('Historical BMP Records'!Q:Q, MATCH($C47, 'Historical BMP Records'!$C:$C, 0)), 1, 0), IF(Q47&lt;&gt;INDEX('Planned and Progress BMPs'!Q:Q, MATCH($C47, 'Planned and Progress BMPs'!$C:$C, 0)), 1, 0)), "")</f>
        <v/>
      </c>
      <c r="CI47" s="87" t="str">
        <f>IFERROR(IF($F47="Historical", IF(R47&lt;&gt;INDEX('Historical BMP Records'!R:R, MATCH($C47, 'Historical BMP Records'!$C:$C, 0)), 1, 0), IF(R47&lt;&gt;INDEX('Planned and Progress BMPs'!R:R, MATCH($C47, 'Planned and Progress BMPs'!$C:$C, 0)), 1, 0)), "")</f>
        <v/>
      </c>
      <c r="CJ47" s="87" t="str">
        <f>IFERROR(IF($F47="Historical", IF(S47&lt;&gt;INDEX('Historical BMP Records'!S:S, MATCH($C47, 'Historical BMP Records'!$C:$C, 0)), 1, 0), IF(S47&lt;&gt;INDEX('Planned and Progress BMPs'!S:S, MATCH($C47, 'Planned and Progress BMPs'!$C:$C, 0)), 1, 0)), "")</f>
        <v/>
      </c>
      <c r="CK47" s="87" t="str">
        <f>IFERROR(IF($F47="Historical", IF(T47&lt;&gt;INDEX('Historical BMP Records'!T:T, MATCH($C47, 'Historical BMP Records'!$C:$C, 0)), 1, 0), IF(T47&lt;&gt;INDEX('Planned and Progress BMPs'!T:T, MATCH($C47, 'Planned and Progress BMPs'!$C:$C, 0)), 1, 0)), "")</f>
        <v/>
      </c>
      <c r="CL47" s="87" t="str">
        <f>IFERROR(IF($F47="Historical", IF(U47&lt;&gt;INDEX('Historical BMP Records'!U:U, MATCH($C47, 'Historical BMP Records'!$C:$C, 0)), 1, 0), IF(U47&lt;&gt;INDEX('Planned and Progress BMPs'!U:U, MATCH($C47, 'Planned and Progress BMPs'!$C:$C, 0)), 1, 0)), "")</f>
        <v/>
      </c>
      <c r="CM47" s="87" t="str">
        <f>IFERROR(IF($F47="Historical", IF(V47&lt;&gt;INDEX('Historical BMP Records'!V:V, MATCH($C47, 'Historical BMP Records'!$C:$C, 0)), 1, 0), IF(V47&lt;&gt;INDEX('Planned and Progress BMPs'!V:V, MATCH($C47, 'Planned and Progress BMPs'!$C:$C, 0)), 1, 0)), "")</f>
        <v/>
      </c>
      <c r="CN47" s="87" t="str">
        <f>IFERROR(IF($F47="Historical", IF(W47&lt;&gt;INDEX('Historical BMP Records'!W:W, MATCH($C47, 'Historical BMP Records'!$C:$C, 0)), 1, 0), IF(W47&lt;&gt;INDEX('Planned and Progress BMPs'!W:W, MATCH($C47, 'Planned and Progress BMPs'!$C:$C, 0)), 1, 0)), "")</f>
        <v/>
      </c>
      <c r="CO47" s="87" t="str">
        <f>IFERROR(IF($F47="Historical", IF(X47&lt;&gt;INDEX('Historical BMP Records'!X:X, MATCH($C47, 'Historical BMP Records'!$C:$C, 0)), 1, 0), IF(X47&lt;&gt;INDEX('Planned and Progress BMPs'!X:X, MATCH($C47, 'Planned and Progress BMPs'!$C:$C, 0)), 1, 0)), "")</f>
        <v/>
      </c>
      <c r="CP47" s="87" t="str">
        <f>IFERROR(IF($F47="Historical", IF(Y47&lt;&gt;INDEX('Historical BMP Records'!Y:Y, MATCH($C47, 'Historical BMP Records'!$C:$C, 0)), 1, 0), IF(Y47&lt;&gt;INDEX('Planned and Progress BMPs'!Y:Y, MATCH($C47, 'Planned and Progress BMPs'!$C:$C, 0)), 1, 0)), "")</f>
        <v/>
      </c>
      <c r="CQ47" s="87" t="str">
        <f>IFERROR(IF($F47="Historical", IF(Z47&lt;&gt;INDEX('Historical BMP Records'!Z:Z, MATCH($C47, 'Historical BMP Records'!$C:$C, 0)), 1, 0), IF(Z47&lt;&gt;INDEX('Planned and Progress BMPs'!Z:Z, MATCH($C47, 'Planned and Progress BMPs'!$C:$C, 0)), 1, 0)), "")</f>
        <v/>
      </c>
      <c r="CR47" s="87" t="str">
        <f>IFERROR(IF($F47="Historical", IF(AA47&lt;&gt;INDEX('Historical BMP Records'!AA:AA, MATCH($C47, 'Historical BMP Records'!$C:$C, 0)), 1, 0), IF(AA47&lt;&gt;INDEX('Planned and Progress BMPs'!AA:AA, MATCH($C47, 'Planned and Progress BMPs'!$C:$C, 0)), 1, 0)), "")</f>
        <v/>
      </c>
      <c r="CS47" s="87" t="str">
        <f>IFERROR(IF($F47="Historical", IF(AB47&lt;&gt;INDEX('Historical BMP Records'!AB:AB, MATCH($C47, 'Historical BMP Records'!$C:$C, 0)), 1, 0), IF(AB47&lt;&gt;INDEX('Planned and Progress BMPs'!AB:AB, MATCH($C47, 'Planned and Progress BMPs'!$C:$C, 0)), 1, 0)), "")</f>
        <v/>
      </c>
      <c r="CT47" s="87" t="str">
        <f>IFERROR(IF($F47="Historical", IF(AC47&lt;&gt;INDEX('Historical BMP Records'!AC:AC, MATCH($C47, 'Historical BMP Records'!$C:$C, 0)), 1, 0), IF(AC47&lt;&gt;INDEX('Planned and Progress BMPs'!AC:AC, MATCH($C47, 'Planned and Progress BMPs'!$C:$C, 0)), 1, 0)), "")</f>
        <v/>
      </c>
      <c r="CU47" s="87" t="str">
        <f>IFERROR(IF($F47="Historical", IF(AD47&lt;&gt;INDEX('Historical BMP Records'!AD:AD, MATCH($C47, 'Historical BMP Records'!$C:$C, 0)), 1, 0), IF(AD47&lt;&gt;INDEX('Planned and Progress BMPs'!AD:AD, MATCH($C47, 'Planned and Progress BMPs'!$C:$C, 0)), 1, 0)), "")</f>
        <v/>
      </c>
      <c r="CV47" s="87" t="str">
        <f>IFERROR(IF($F47="Historical", IF(AE47&lt;&gt;INDEX('Historical BMP Records'!AE:AE, MATCH($C47, 'Historical BMP Records'!$C:$C, 0)), 1, 0), IF(AE47&lt;&gt;INDEX('Planned and Progress BMPs'!AE:AE, MATCH($C47, 'Planned and Progress BMPs'!$C:$C, 0)), 1, 0)), "")</f>
        <v/>
      </c>
      <c r="CW47" s="87" t="str">
        <f>IFERROR(IF($F47="Historical", IF(AF47&lt;&gt;INDEX('Historical BMP Records'!AF:AF, MATCH($C47, 'Historical BMP Records'!$C:$C, 0)), 1, 0), IF(AF47&lt;&gt;INDEX('Planned and Progress BMPs'!AF:AF, MATCH($C47, 'Planned and Progress BMPs'!$C:$C, 0)), 1, 0)), "")</f>
        <v/>
      </c>
      <c r="CX47" s="87" t="str">
        <f>IFERROR(IF($F47="Historical", IF(AG47&lt;&gt;INDEX('Historical BMP Records'!AG:AG, MATCH($C47, 'Historical BMP Records'!$C:$C, 0)), 1, 0), IF(AG47&lt;&gt;INDEX('Planned and Progress BMPs'!AG:AG, MATCH($C47, 'Planned and Progress BMPs'!$C:$C, 0)), 1, 0)), "")</f>
        <v/>
      </c>
      <c r="CY47" s="87" t="str">
        <f>IFERROR(IF($F47="Historical", IF(AH47&lt;&gt;INDEX('Historical BMP Records'!AH:AH, MATCH($C47, 'Historical BMP Records'!$C:$C, 0)), 1, 0), IF(AH47&lt;&gt;INDEX('Planned and Progress BMPs'!AH:AH, MATCH($C47, 'Planned and Progress BMPs'!$C:$C, 0)), 1, 0)), "")</f>
        <v/>
      </c>
      <c r="CZ47" s="87" t="str">
        <f>IFERROR(IF($F47="Historical", IF(AI47&lt;&gt;INDEX('Historical BMP Records'!AI:AI, MATCH($C47, 'Historical BMP Records'!$C:$C, 0)), 1, 0), IF(AI47&lt;&gt;INDEX('Planned and Progress BMPs'!AI:AI, MATCH($C47, 'Planned and Progress BMPs'!$C:$C, 0)), 1, 0)), "")</f>
        <v/>
      </c>
      <c r="DA47" s="87" t="str">
        <f>IFERROR(IF($F47="Historical", IF(AJ47&lt;&gt;INDEX('Historical BMP Records'!AJ:AJ, MATCH($C47, 'Historical BMP Records'!$C:$C, 0)), 1, 0), IF(AJ47&lt;&gt;INDEX('Planned and Progress BMPs'!AJ:AJ, MATCH($C47, 'Planned and Progress BMPs'!$C:$C, 0)), 1, 0)), "")</f>
        <v/>
      </c>
      <c r="DB47" s="87" t="str">
        <f>IFERROR(IF($F47="Historical", IF(AK47&lt;&gt;INDEX('Historical BMP Records'!AK:AK, MATCH($C47, 'Historical BMP Records'!$C:$C, 0)), 1, 0), IF(AK47&lt;&gt;INDEX('Planned and Progress BMPs'!AK:AK, MATCH($C47, 'Planned and Progress BMPs'!$C:$C, 0)), 1, 0)), "")</f>
        <v/>
      </c>
      <c r="DC47" s="87" t="str">
        <f>IFERROR(IF($F47="Historical", IF(AL47&lt;&gt;INDEX('Historical BMP Records'!AL:AL, MATCH($C47, 'Historical BMP Records'!$C:$C, 0)), 1, 0), IF(AL47&lt;&gt;INDEX('Planned and Progress BMPs'!AL:AL, MATCH($C47, 'Planned and Progress BMPs'!$C:$C, 0)), 1, 0)), "")</f>
        <v/>
      </c>
      <c r="DD47" s="87" t="str">
        <f>IFERROR(IF($F47="Historical", IF(AM47&lt;&gt;INDEX('Historical BMP Records'!AM:AM, MATCH($C47, 'Historical BMP Records'!$C:$C, 0)), 1, 0), IF(AM47&lt;&gt;INDEX('Planned and Progress BMPs'!AM:AM, MATCH($C47, 'Planned and Progress BMPs'!$C:$C, 0)), 1, 0)), "")</f>
        <v/>
      </c>
      <c r="DE47" s="87" t="str">
        <f>IFERROR(IF($F47="Historical", IF(AN47&lt;&gt;INDEX('Historical BMP Records'!AN:AN, MATCH($C47, 'Historical BMP Records'!$C:$C, 0)), 1, 0), IF(AN47&lt;&gt;INDEX('Planned and Progress BMPs'!AN:AN, MATCH($C47, 'Planned and Progress BMPs'!$C:$C, 0)), 1, 0)), "")</f>
        <v/>
      </c>
      <c r="DF47" s="87" t="str">
        <f>IFERROR(IF($F47="Historical", IF(AO47&lt;&gt;INDEX('Historical BMP Records'!AO:AO, MATCH($C47, 'Historical BMP Records'!$C:$C, 0)), 1, 0), IF(AO47&lt;&gt;INDEX('Planned and Progress BMPs'!AO:AO, MATCH($C47, 'Planned and Progress BMPs'!$C:$C, 0)), 1, 0)), "")</f>
        <v/>
      </c>
      <c r="DG47" s="87" t="str">
        <f>IFERROR(IF($F47="Historical", IF(AP47&lt;&gt;INDEX('Historical BMP Records'!AP:AP, MATCH($C47, 'Historical BMP Records'!$C:$C, 0)), 1, 0), IF(AP47&lt;&gt;INDEX('Planned and Progress BMPs'!AP:AP, MATCH($C47, 'Planned and Progress BMPs'!$C:$C, 0)), 1, 0)), "")</f>
        <v/>
      </c>
      <c r="DH47" s="87" t="str">
        <f>IFERROR(IF($F47="Historical", IF(AQ47&lt;&gt;INDEX('Historical BMP Records'!AQ:AQ, MATCH($C47, 'Historical BMP Records'!$C:$C, 0)), 1, 0), IF(AQ47&lt;&gt;INDEX('Planned and Progress BMPs'!AQ:AQ, MATCH($C47, 'Planned and Progress BMPs'!$C:$C, 0)), 1, 0)), "")</f>
        <v/>
      </c>
      <c r="DI47" s="87" t="str">
        <f>IFERROR(IF($F47="Historical", IF(AR47&lt;&gt;INDEX('Historical BMP Records'!AR:AR, MATCH($C47, 'Historical BMP Records'!$C:$C, 0)), 1, 0), IF(AR47&lt;&gt;INDEX('Planned and Progress BMPs'!AR:AR, MATCH($C47, 'Planned and Progress BMPs'!$C:$C, 0)), 1, 0)), "")</f>
        <v/>
      </c>
      <c r="DJ47" s="87" t="str">
        <f>IFERROR(IF($F47="Historical", IF(AS47&lt;&gt;INDEX('Historical BMP Records'!AS:AS, MATCH($C47, 'Historical BMP Records'!$C:$C, 0)), 1, 0), IF(AS47&lt;&gt;INDEX('Planned and Progress BMPs'!AS:AS, MATCH($C47, 'Planned and Progress BMPs'!$C:$C, 0)), 1, 0)), "")</f>
        <v/>
      </c>
      <c r="DK47" s="87" t="str">
        <f>IFERROR(IF($F47="Historical", IF(AT47&lt;&gt;INDEX('Historical BMP Records'!AT:AT, MATCH($C47, 'Historical BMP Records'!$C:$C, 0)), 1, 0), IF(AT47&lt;&gt;INDEX('Planned and Progress BMPs'!AT:AT, MATCH($C47, 'Planned and Progress BMPs'!$C:$C, 0)), 1, 0)), "")</f>
        <v/>
      </c>
      <c r="DL47" s="87" t="str">
        <f>IFERROR(IF($F47="Historical", IF(AU47&lt;&gt;INDEX('Historical BMP Records'!AU:AU, MATCH($C47, 'Historical BMP Records'!$C:$C, 0)), 1, 0), IF(AU47&lt;&gt;INDEX('Planned and Progress BMPs'!AU:AU, MATCH($C47, 'Planned and Progress BMPs'!$C:$C, 0)), 1, 0)), "")</f>
        <v/>
      </c>
      <c r="DM47" s="87" t="str">
        <f>IFERROR(IF($F47="Historical", IF(AV47&lt;&gt;INDEX('Historical BMP Records'!AV:AV, MATCH($C47, 'Historical BMP Records'!$C:$C, 0)), 1, 0), IF(AV47&lt;&gt;INDEX('Planned and Progress BMPs'!AV:AV, MATCH($C47, 'Planned and Progress BMPs'!$C:$C, 0)), 1, 0)), "")</f>
        <v/>
      </c>
      <c r="DN47" s="87" t="str">
        <f>IFERROR(IF($F47="Historical", IF(AW47&lt;&gt;INDEX('Historical BMP Records'!AW:AW, MATCH($C47, 'Historical BMP Records'!$C:$C, 0)), 1, 0), IF(AW47&lt;&gt;INDEX('Planned and Progress BMPs'!AW:AW, MATCH($C47, 'Planned and Progress BMPs'!$C:$C, 0)), 1, 0)), "")</f>
        <v/>
      </c>
      <c r="DO47" s="87" t="str">
        <f>IFERROR(IF($F47="Historical", IF(AX47&lt;&gt;INDEX('Historical BMP Records'!AX:AX, MATCH($C47, 'Historical BMP Records'!$C:$C, 0)), 1, 0), IF(AX47&lt;&gt;INDEX('Planned and Progress BMPs'!AX:AX, MATCH($C47, 'Planned and Progress BMPs'!$C:$C, 0)), 1, 0)), "")</f>
        <v/>
      </c>
      <c r="DP47" s="87" t="str">
        <f>IFERROR(IF($F47="Historical", IF(AY47&lt;&gt;INDEX('Historical BMP Records'!AY:AY, MATCH($C47, 'Historical BMP Records'!$C:$C, 0)), 1, 0), IF(AY47&lt;&gt;INDEX('Planned and Progress BMPs'!AY:AY, MATCH($C47, 'Planned and Progress BMPs'!$C:$C, 0)), 1, 0)), "")</f>
        <v/>
      </c>
      <c r="DQ47" s="87" t="str">
        <f>IFERROR(IF($F47="Historical", IF(AZ47&lt;&gt;INDEX('Historical BMP Records'!AZ:AZ, MATCH($C47, 'Historical BMP Records'!$C:$C, 0)), 1, 0), IF(AZ47&lt;&gt;INDEX('Planned and Progress BMPs'!AZ:AZ, MATCH($C47, 'Planned and Progress BMPs'!$C:$C, 0)), 1, 0)), "")</f>
        <v/>
      </c>
      <c r="DR47" s="87" t="str">
        <f>IFERROR(IF($F47="Historical", IF(BA47&lt;&gt;INDEX('Historical BMP Records'!BA:BA, MATCH($C47, 'Historical BMP Records'!$C:$C, 0)), 1, 0), IF(BA47&lt;&gt;INDEX('Planned and Progress BMPs'!BA:BA, MATCH($C47, 'Planned and Progress BMPs'!$C:$C, 0)), 1, 0)), "")</f>
        <v/>
      </c>
      <c r="DS47" s="87" t="str">
        <f>IFERROR(IF($F47="Historical", IF(BB47&lt;&gt;INDEX('Historical BMP Records'!BB:BB, MATCH($C47, 'Historical BMP Records'!$C:$C, 0)), 1, 0), IF(BB47&lt;&gt;INDEX('Planned and Progress BMPs'!BB:BB, MATCH($C47, 'Planned and Progress BMPs'!$C:$C, 0)), 1, 0)), "")</f>
        <v/>
      </c>
      <c r="DT47" s="87" t="str">
        <f>IFERROR(IF($F47="Historical", IF(BC47&lt;&gt;INDEX('Historical BMP Records'!BC:BC, MATCH($C47, 'Historical BMP Records'!$C:$C, 0)), 1, 0), IF(BC47&lt;&gt;INDEX('Planned and Progress BMPs'!BC:BC, MATCH($C47, 'Planned and Progress BMPs'!$C:$C, 0)), 1, 0)), "")</f>
        <v/>
      </c>
      <c r="DU47" s="87" t="str">
        <f>IFERROR(IF($F47="Historical", IF(BD47&lt;&gt;INDEX('Historical BMP Records'!BD:BD, MATCH($C47, 'Historical BMP Records'!$C:$C, 0)), 1, 0), IF(BD47&lt;&gt;INDEX('Planned and Progress BMPs'!BD:BD, MATCH($C47, 'Planned and Progress BMPs'!$C:$C, 0)), 1, 0)), "")</f>
        <v/>
      </c>
      <c r="DV47" s="87" t="str">
        <f>IFERROR(IF($F47="Historical", IF(BE47&lt;&gt;INDEX('Historical BMP Records'!BE:BE, MATCH($C47, 'Historical BMP Records'!$C:$C, 0)), 1, 0), IF(BE47&lt;&gt;INDEX('Planned and Progress BMPs'!BE:BE, MATCH($C47, 'Planned and Progress BMPs'!$C:$C, 0)), 1, 0)), "")</f>
        <v/>
      </c>
      <c r="DW47" s="87" t="str">
        <f>IFERROR(IF($F47="Historical", IF(BF47&lt;&gt;INDEX('Historical BMP Records'!BF:BF, MATCH($C47, 'Historical BMP Records'!$C:$C, 0)), 1, 0), IF(BF47&lt;&gt;INDEX('Planned and Progress BMPs'!BF:BF, MATCH($C47, 'Planned and Progress BMPs'!$C:$C, 0)), 1, 0)), "")</f>
        <v/>
      </c>
      <c r="DX47" s="87" t="str">
        <f>IFERROR(IF($F47="Historical", IF(BG47&lt;&gt;INDEX('Historical BMP Records'!BG:BG, MATCH($C47, 'Historical BMP Records'!$C:$C, 0)), 1, 0), IF(BG47&lt;&gt;INDEX('Planned and Progress BMPs'!BG:BG, MATCH($C47, 'Planned and Progress BMPs'!$C:$C, 0)), 1, 0)), "")</f>
        <v/>
      </c>
      <c r="DY47" s="87" t="str">
        <f>IFERROR(IF($F47="Historical", IF(BH47&lt;&gt;INDEX('Historical BMP Records'!BH:BH, MATCH($C47, 'Historical BMP Records'!$C:$C, 0)), 1, 0), IF(BH47&lt;&gt;INDEX('Planned and Progress BMPs'!BH:BH, MATCH($C47, 'Planned and Progress BMPs'!$C:$C, 0)), 1, 0)), "")</f>
        <v/>
      </c>
      <c r="DZ47" s="87" t="str">
        <f>IFERROR(IF($F47="Historical", IF(BI47&lt;&gt;INDEX('Historical BMP Records'!BI:BI, MATCH($C47, 'Historical BMP Records'!$C:$C, 0)), 1, 0), IF(BI47&lt;&gt;INDEX('Planned and Progress BMPs'!BI:BI, MATCH($C47, 'Planned and Progress BMPs'!$C:$C, 0)), 1, 0)), "")</f>
        <v/>
      </c>
      <c r="EA47" s="87" t="str">
        <f>IFERROR(IF($F47="Historical", IF(BJ47&lt;&gt;INDEX('Historical BMP Records'!BJ:BJ, MATCH($C47, 'Historical BMP Records'!$C:$C, 0)), 1, 0), IF(BJ47&lt;&gt;INDEX('Planned and Progress BMPs'!BJ:BJ, MATCH($C47, 'Planned and Progress BMPs'!$C:$C, 0)), 1, 0)), "")</f>
        <v/>
      </c>
      <c r="EB47" s="87" t="str">
        <f>IFERROR(IF($F47="Historical", IF(BK47&lt;&gt;INDEX('Historical BMP Records'!BK:BK, MATCH($C47, 'Historical BMP Records'!$C:$C, 0)), 1, 0), IF(BK47&lt;&gt;INDEX('Planned and Progress BMPs'!BK:BK, MATCH($C47, 'Planned and Progress BMPs'!$C:$C, 0)), 1, 0)), "")</f>
        <v/>
      </c>
      <c r="EC47" s="87" t="str">
        <f>IFERROR(IF($F47="Historical", IF(BL47&lt;&gt;INDEX('Historical BMP Records'!BL:BL, MATCH($C47, 'Historical BMP Records'!$C:$C, 0)), 1, 0), IF(BL47&lt;&gt;INDEX('Planned and Progress BMPs'!BL:BL, MATCH($C47, 'Planned and Progress BMPs'!$C:$C, 0)), 1, 0)), "")</f>
        <v/>
      </c>
      <c r="ED47" s="87" t="str">
        <f>IFERROR(IF($F47="Historical", IF(BM47&lt;&gt;INDEX('Historical BMP Records'!BM:BM, MATCH($C47, 'Historical BMP Records'!$C:$C, 0)), 1, 0), IF(BM47&lt;&gt;INDEX('Planned and Progress BMPs'!BM:BM, MATCH($C47, 'Planned and Progress BMPs'!$C:$C, 0)), 1, 0)), "")</f>
        <v/>
      </c>
      <c r="EE47" s="87" t="str">
        <f>IFERROR(IF($F47="Historical", IF(BN47&lt;&gt;INDEX('Historical BMP Records'!BN:BN, MATCH($C47, 'Historical BMP Records'!$C:$C, 0)), 1, 0), IF(BN47&lt;&gt;INDEX('Planned and Progress BMPs'!BN:BN, MATCH($C47, 'Planned and Progress BMPs'!$C:$C, 0)), 1, 0)), "")</f>
        <v/>
      </c>
      <c r="EF47" s="87" t="str">
        <f>IFERROR(IF($F47="Historical", IF(BO47&lt;&gt;INDEX('Historical BMP Records'!BO:BO, MATCH($C47, 'Historical BMP Records'!$C:$C, 0)), 1, 0), IF(BO47&lt;&gt;INDEX('Planned and Progress BMPs'!BO:BO, MATCH($C47, 'Planned and Progress BMPs'!$C:$C, 0)), 1, 0)), "")</f>
        <v/>
      </c>
      <c r="EG47" s="87" t="str">
        <f>IFERROR(IF($F47="Historical", IF(BP47&lt;&gt;INDEX('Historical BMP Records'!BP:BP, MATCH($C47, 'Historical BMP Records'!$C:$C, 0)), 1, 0), IF(BP47&lt;&gt;INDEX('Planned and Progress BMPs'!BP:BP, MATCH($C47, 'Planned and Progress BMPs'!$C:$C, 0)), 1, 0)), "")</f>
        <v/>
      </c>
      <c r="EH47" s="87">
        <f>SUM(DC_SW152[[#This Row],[FY17 Status Change]:[GIS ID Change]])</f>
        <v>0</v>
      </c>
    </row>
    <row r="48" spans="1:138" x14ac:dyDescent="0.25">
      <c r="A48" s="5" t="s">
        <v>388</v>
      </c>
      <c r="B48" s="5" t="s">
        <v>389</v>
      </c>
      <c r="C48" s="15" t="s">
        <v>624</v>
      </c>
      <c r="D48" s="15" t="s">
        <v>403</v>
      </c>
      <c r="E48" s="15" t="s">
        <v>280</v>
      </c>
      <c r="F48" s="32" t="s">
        <v>49</v>
      </c>
      <c r="G48" s="41"/>
      <c r="H48" s="36"/>
      <c r="I48" s="21">
        <f>INDEX(Table3[Site ID], MATCH(DC_SW152[[#This Row],[Facility Name]], Table3[Site Name], 0))</f>
        <v>1</v>
      </c>
      <c r="J48" s="21" t="s">
        <v>372</v>
      </c>
      <c r="K48" s="21" t="str">
        <f>INDEX(Table3[Site Address], MATCH(DC_SW152[[#This Row],[Facility Name]], Table3[Site Name], 0))</f>
        <v>370 Brookley Avenue SW</v>
      </c>
      <c r="L48" s="21" t="str">
        <f>INDEX(Table3[Site X Coordinate], MATCH(DC_SW152[[#This Row],[Facility Name]], Table3[Site Name], 0))</f>
        <v>399319.85</v>
      </c>
      <c r="M48" s="21" t="str">
        <f>INDEX(Table3[Site Y Coordinate], MATCH(DC_SW152[[#This Row],[Facility Name]], Table3[Site Name], 0))</f>
        <v>131674.01</v>
      </c>
      <c r="N48" s="21" t="str">
        <f>INDEX(Table3[Owner/Manager], MATCH(DC_SW152[[#This Row],[Facility Name]], Table3[Site Name], 0))</f>
        <v>Department of Defense</v>
      </c>
      <c r="O48" s="21" t="s">
        <v>218</v>
      </c>
      <c r="P48" s="21" t="s">
        <v>115</v>
      </c>
      <c r="Q48" s="21" t="s">
        <v>219</v>
      </c>
      <c r="R48" s="21" t="s">
        <v>84</v>
      </c>
      <c r="S48" s="21">
        <v>20032</v>
      </c>
      <c r="T48" s="28">
        <v>2024048204</v>
      </c>
      <c r="U48" s="21" t="s">
        <v>220</v>
      </c>
      <c r="V48" s="77">
        <v>30</v>
      </c>
      <c r="W48" s="32">
        <v>40817</v>
      </c>
      <c r="X48" s="21" t="s">
        <v>280</v>
      </c>
      <c r="Y48" s="83" t="s">
        <v>625</v>
      </c>
      <c r="Z48" s="83" t="s">
        <v>774</v>
      </c>
      <c r="AA48" s="83" t="s">
        <v>770</v>
      </c>
      <c r="AB48" s="83" t="s">
        <v>774</v>
      </c>
      <c r="AC48" s="21" t="s">
        <v>94</v>
      </c>
      <c r="AD48" s="21" t="s">
        <v>75</v>
      </c>
      <c r="AE48" s="21">
        <v>399467.93024199898</v>
      </c>
      <c r="AF48" s="21">
        <v>131992.900497</v>
      </c>
      <c r="AG48" s="21">
        <v>38.855747000000001</v>
      </c>
      <c r="AH48" s="21">
        <v>-77.006129999999999</v>
      </c>
      <c r="AI48" s="21" t="s">
        <v>270</v>
      </c>
      <c r="AJ48" s="21" t="s">
        <v>84</v>
      </c>
      <c r="AK48" s="21">
        <v>20032</v>
      </c>
      <c r="AL48" s="17" t="s">
        <v>11</v>
      </c>
      <c r="AM48" s="21" t="s">
        <v>12</v>
      </c>
      <c r="AN48" s="21" t="s">
        <v>8</v>
      </c>
      <c r="AO48" s="63"/>
      <c r="AP48" s="63"/>
      <c r="AQ48" s="63"/>
      <c r="AR48" s="63">
        <f>IF(ISBLANK(DC_SW152[[#This Row],[Urban Acres]]), "", DC_SW152[[#This Row],[Urban Acres]]-DC_SW152[[#This Row],[Impervious Acres]]-DC_SW152[[#This Row],[Natural Acres]])</f>
        <v>0</v>
      </c>
      <c r="AS48" s="63">
        <v>0.13</v>
      </c>
      <c r="AT48" s="63">
        <v>0.13</v>
      </c>
      <c r="AU48" s="63" t="str">
        <f>IF(ISBLANK(DC_SW152[[#This Row],[Natural Acres]]), "", DC_SW152[[#This Row],[Natural Acres]]*43560)</f>
        <v/>
      </c>
      <c r="AV48" s="63">
        <f>IFERROR(IF(ISBLANK(DC_SW152[[#This Row],[Compacted Acres]]), "", DC_SW152[[#This Row],[Compacted Acres]]*43560),"")</f>
        <v>0</v>
      </c>
      <c r="AW48" s="63">
        <f>IF(ISBLANK(DC_SW152[[#This Row],[Impervious Acres]]), "", DC_SW152[[#This Row],[Impervious Acres]]*43560)</f>
        <v>5662.8</v>
      </c>
      <c r="AX48" s="63">
        <f>IF(ISBLANK(DC_SW152[[#This Row],[Urban Acres]]), "", DC_SW152[[#This Row],[Urban Acres]]*43560)</f>
        <v>5662.8</v>
      </c>
      <c r="AY48" s="68"/>
      <c r="AZ48" s="32">
        <v>41912</v>
      </c>
      <c r="BA48" s="24">
        <v>2014</v>
      </c>
      <c r="BB48" s="24"/>
      <c r="BC48" s="24"/>
      <c r="BD48" s="24"/>
      <c r="BE48" s="24"/>
      <c r="BF48" s="24"/>
      <c r="BG48" s="24"/>
      <c r="BH48" s="23" t="s">
        <v>9</v>
      </c>
      <c r="BI48" s="23">
        <v>41275</v>
      </c>
      <c r="BJ48" s="23"/>
      <c r="BK48" s="21" t="s">
        <v>8</v>
      </c>
      <c r="BL48" s="23"/>
      <c r="BM48" s="73"/>
      <c r="BN48" s="21"/>
      <c r="BO48" s="14" t="s">
        <v>16</v>
      </c>
      <c r="BP48" s="14"/>
      <c r="BQ48" s="15" t="s">
        <v>536</v>
      </c>
      <c r="BR48" s="87" t="str">
        <f>IFERROR(IF($F48="Historical", IF(A48&lt;&gt;INDEX('Historical BMP Records'!A:A, MATCH($C48, 'Historical BMP Records'!$C:$C, 0)), 1, 0), IF(A48&lt;&gt;INDEX('Planned and Progress BMPs'!A:A, MATCH($C48, 'Planned and Progress BMPs'!$C:$C, 0)), 1, 0)), "")</f>
        <v/>
      </c>
      <c r="BS48" s="87" t="str">
        <f>IFERROR(IF($F48="Historical", IF(B48&lt;&gt;INDEX('Historical BMP Records'!B:B, MATCH($C48, 'Historical BMP Records'!$C:$C, 0)), 1, 0), IF(B48&lt;&gt;INDEX('Planned and Progress BMPs'!B:B, MATCH($C48, 'Planned and Progress BMPs'!$C:$C, 0)), 1, 0)), "")</f>
        <v/>
      </c>
      <c r="BT48" s="87" t="str">
        <f>IFERROR(IF($F48="Historical", IF(C48&lt;&gt;INDEX('Historical BMP Records'!C:C, MATCH($C48, 'Historical BMP Records'!$C:$C, 0)), 1, 0), IF(C48&lt;&gt;INDEX('Planned and Progress BMPs'!C:C, MATCH($C48, 'Planned and Progress BMPs'!$C:$C, 0)), 1, 0)), "")</f>
        <v/>
      </c>
      <c r="BU48" s="87" t="str">
        <f>IFERROR(IF($F48="Historical", IF(D48&lt;&gt;INDEX('Historical BMP Records'!D:D, MATCH($C48, 'Historical BMP Records'!$C:$C, 0)), 1, 0), IF(D48&lt;&gt;INDEX('Planned and Progress BMPs'!D:D, MATCH($C48, 'Planned and Progress BMPs'!$C:$C, 0)), 1, 0)), "")</f>
        <v/>
      </c>
      <c r="BV48" s="87" t="str">
        <f>IFERROR(IF($F48="Historical", IF(E48&lt;&gt;INDEX('Historical BMP Records'!E:E, MATCH($C48, 'Historical BMP Records'!$C:$C, 0)), 1, 0), IF(E48&lt;&gt;INDEX('Planned and Progress BMPs'!E:E, MATCH($C48, 'Planned and Progress BMPs'!$C:$C, 0)), 1, 0)), "")</f>
        <v/>
      </c>
      <c r="BW48" s="87" t="str">
        <f>IFERROR(IF($F48="Historical", IF(F48&lt;&gt;INDEX('Historical BMP Records'!F:F, MATCH($C48, 'Historical BMP Records'!$C:$C, 0)), 1, 0), IF(F48&lt;&gt;INDEX('Planned and Progress BMPs'!F:F, MATCH($C48, 'Planned and Progress BMPs'!$C:$C, 0)), 1, 0)), "")</f>
        <v/>
      </c>
      <c r="BX48" s="87" t="str">
        <f>IFERROR(IF($F48="Historical", IF(G48&lt;&gt;INDEX('Historical BMP Records'!G:G, MATCH($C48, 'Historical BMP Records'!$C:$C, 0)), 1, 0), IF(G48&lt;&gt;INDEX('Planned and Progress BMPs'!G:G, MATCH($C48, 'Planned and Progress BMPs'!$C:$C, 0)), 1, 0)), "")</f>
        <v/>
      </c>
      <c r="BY48" s="87" t="str">
        <f>IFERROR(IF($F48="Historical", IF(H48&lt;&gt;INDEX('Historical BMP Records'!H:H, MATCH($C48, 'Historical BMP Records'!$C:$C, 0)), 1, 0), IF(H48&lt;&gt;INDEX('Planned and Progress BMPs'!H:H, MATCH($C48, 'Planned and Progress BMPs'!$C:$C, 0)), 1, 0)), "")</f>
        <v/>
      </c>
      <c r="BZ48" s="87" t="str">
        <f>IFERROR(IF($F48="Historical", IF(I48&lt;&gt;INDEX('Historical BMP Records'!I:I, MATCH($C48, 'Historical BMP Records'!$C:$C, 0)), 1, 0), IF(I48&lt;&gt;INDEX('Planned and Progress BMPs'!I:I, MATCH($C48, 'Planned and Progress BMPs'!$C:$C, 0)), 1, 0)), "")</f>
        <v/>
      </c>
      <c r="CA48" s="87" t="str">
        <f>IFERROR(IF($F48="Historical", IF(J48&lt;&gt;INDEX('Historical BMP Records'!J:J, MATCH($C48, 'Historical BMP Records'!$C:$C, 0)), 1, 0), IF(J48&lt;&gt;INDEX('Planned and Progress BMPs'!J:J, MATCH($C48, 'Planned and Progress BMPs'!$C:$C, 0)), 1, 0)), "")</f>
        <v/>
      </c>
      <c r="CB48" s="87" t="str">
        <f>IFERROR(IF($F48="Historical", IF(K48&lt;&gt;INDEX('Historical BMP Records'!K:K, MATCH($C48, 'Historical BMP Records'!$C:$C, 0)), 1, 0), IF(K48&lt;&gt;INDEX('Planned and Progress BMPs'!K:K, MATCH($C48, 'Planned and Progress BMPs'!$C:$C, 0)), 1, 0)), "")</f>
        <v/>
      </c>
      <c r="CC48" s="87" t="str">
        <f>IFERROR(IF($F48="Historical", IF(L48&lt;&gt;INDEX('Historical BMP Records'!L:L, MATCH($C48, 'Historical BMP Records'!$C:$C, 0)), 1, 0), IF(L48&lt;&gt;INDEX('Planned and Progress BMPs'!L:L, MATCH($C48, 'Planned and Progress BMPs'!$C:$C, 0)), 1, 0)), "")</f>
        <v/>
      </c>
      <c r="CD48" s="87" t="str">
        <f>IFERROR(IF($F48="Historical", IF(M48&lt;&gt;INDEX('Historical BMP Records'!M:M, MATCH($C48, 'Historical BMP Records'!$C:$C, 0)), 1, 0), IF(M48&lt;&gt;INDEX('Planned and Progress BMPs'!M:M, MATCH($C48, 'Planned and Progress BMPs'!$C:$C, 0)), 1, 0)), "")</f>
        <v/>
      </c>
      <c r="CE48" s="87" t="str">
        <f>IFERROR(IF($F48="Historical", IF(N48&lt;&gt;INDEX('Historical BMP Records'!N:N, MATCH($C48, 'Historical BMP Records'!$C:$C, 0)), 1, 0), IF(N48&lt;&gt;INDEX('Planned and Progress BMPs'!N:N, MATCH($C48, 'Planned and Progress BMPs'!$C:$C, 0)), 1, 0)), "")</f>
        <v/>
      </c>
      <c r="CF48" s="87" t="str">
        <f>IFERROR(IF($F48="Historical", IF(O48&lt;&gt;INDEX('Historical BMP Records'!O:O, MATCH($C48, 'Historical BMP Records'!$C:$C, 0)), 1, 0), IF(O48&lt;&gt;INDEX('Planned and Progress BMPs'!O:O, MATCH($C48, 'Planned and Progress BMPs'!$C:$C, 0)), 1, 0)), "")</f>
        <v/>
      </c>
      <c r="CG48" s="87" t="str">
        <f>IFERROR(IF($F48="Historical", IF(P48&lt;&gt;INDEX('Historical BMP Records'!P:P, MATCH($C48, 'Historical BMP Records'!$C:$C, 0)), 1, 0), IF(P48&lt;&gt;INDEX('Planned and Progress BMPs'!P:P, MATCH($C48, 'Planned and Progress BMPs'!$C:$C, 0)), 1, 0)), "")</f>
        <v/>
      </c>
      <c r="CH48" s="87" t="str">
        <f>IFERROR(IF($F48="Historical", IF(Q48&lt;&gt;INDEX('Historical BMP Records'!Q:Q, MATCH($C48, 'Historical BMP Records'!$C:$C, 0)), 1, 0), IF(Q48&lt;&gt;INDEX('Planned and Progress BMPs'!Q:Q, MATCH($C48, 'Planned and Progress BMPs'!$C:$C, 0)), 1, 0)), "")</f>
        <v/>
      </c>
      <c r="CI48" s="87" t="str">
        <f>IFERROR(IF($F48="Historical", IF(R48&lt;&gt;INDEX('Historical BMP Records'!R:R, MATCH($C48, 'Historical BMP Records'!$C:$C, 0)), 1, 0), IF(R48&lt;&gt;INDEX('Planned and Progress BMPs'!R:R, MATCH($C48, 'Planned and Progress BMPs'!$C:$C, 0)), 1, 0)), "")</f>
        <v/>
      </c>
      <c r="CJ48" s="87" t="str">
        <f>IFERROR(IF($F48="Historical", IF(S48&lt;&gt;INDEX('Historical BMP Records'!S:S, MATCH($C48, 'Historical BMP Records'!$C:$C, 0)), 1, 0), IF(S48&lt;&gt;INDEX('Planned and Progress BMPs'!S:S, MATCH($C48, 'Planned and Progress BMPs'!$C:$C, 0)), 1, 0)), "")</f>
        <v/>
      </c>
      <c r="CK48" s="87" t="str">
        <f>IFERROR(IF($F48="Historical", IF(T48&lt;&gt;INDEX('Historical BMP Records'!T:T, MATCH($C48, 'Historical BMP Records'!$C:$C, 0)), 1, 0), IF(T48&lt;&gt;INDEX('Planned and Progress BMPs'!T:T, MATCH($C48, 'Planned and Progress BMPs'!$C:$C, 0)), 1, 0)), "")</f>
        <v/>
      </c>
      <c r="CL48" s="87" t="str">
        <f>IFERROR(IF($F48="Historical", IF(U48&lt;&gt;INDEX('Historical BMP Records'!U:U, MATCH($C48, 'Historical BMP Records'!$C:$C, 0)), 1, 0), IF(U48&lt;&gt;INDEX('Planned and Progress BMPs'!U:U, MATCH($C48, 'Planned and Progress BMPs'!$C:$C, 0)), 1, 0)), "")</f>
        <v/>
      </c>
      <c r="CM48" s="87" t="str">
        <f>IFERROR(IF($F48="Historical", IF(V48&lt;&gt;INDEX('Historical BMP Records'!V:V, MATCH($C48, 'Historical BMP Records'!$C:$C, 0)), 1, 0), IF(V48&lt;&gt;INDEX('Planned and Progress BMPs'!V:V, MATCH($C48, 'Planned and Progress BMPs'!$C:$C, 0)), 1, 0)), "")</f>
        <v/>
      </c>
      <c r="CN48" s="87" t="str">
        <f>IFERROR(IF($F48="Historical", IF(W48&lt;&gt;INDEX('Historical BMP Records'!W:W, MATCH($C48, 'Historical BMP Records'!$C:$C, 0)), 1, 0), IF(W48&lt;&gt;INDEX('Planned and Progress BMPs'!W:W, MATCH($C48, 'Planned and Progress BMPs'!$C:$C, 0)), 1, 0)), "")</f>
        <v/>
      </c>
      <c r="CO48" s="87" t="str">
        <f>IFERROR(IF($F48="Historical", IF(X48&lt;&gt;INDEX('Historical BMP Records'!X:X, MATCH($C48, 'Historical BMP Records'!$C:$C, 0)), 1, 0), IF(X48&lt;&gt;INDEX('Planned and Progress BMPs'!X:X, MATCH($C48, 'Planned and Progress BMPs'!$C:$C, 0)), 1, 0)), "")</f>
        <v/>
      </c>
      <c r="CP48" s="87" t="str">
        <f>IFERROR(IF($F48="Historical", IF(Y48&lt;&gt;INDEX('Historical BMP Records'!Y:Y, MATCH($C48, 'Historical BMP Records'!$C:$C, 0)), 1, 0), IF(Y48&lt;&gt;INDEX('Planned and Progress BMPs'!Y:Y, MATCH($C48, 'Planned and Progress BMPs'!$C:$C, 0)), 1, 0)), "")</f>
        <v/>
      </c>
      <c r="CQ48" s="87" t="str">
        <f>IFERROR(IF($F48="Historical", IF(Z48&lt;&gt;INDEX('Historical BMP Records'!Z:Z, MATCH($C48, 'Historical BMP Records'!$C:$C, 0)), 1, 0), IF(Z48&lt;&gt;INDEX('Planned and Progress BMPs'!Z:Z, MATCH($C48, 'Planned and Progress BMPs'!$C:$C, 0)), 1, 0)), "")</f>
        <v/>
      </c>
      <c r="CR48" s="87" t="str">
        <f>IFERROR(IF($F48="Historical", IF(AA48&lt;&gt;INDEX('Historical BMP Records'!AA:AA, MATCH($C48, 'Historical BMP Records'!$C:$C, 0)), 1, 0), IF(AA48&lt;&gt;INDEX('Planned and Progress BMPs'!AA:AA, MATCH($C48, 'Planned and Progress BMPs'!$C:$C, 0)), 1, 0)), "")</f>
        <v/>
      </c>
      <c r="CS48" s="87" t="str">
        <f>IFERROR(IF($F48="Historical", IF(AB48&lt;&gt;INDEX('Historical BMP Records'!AB:AB, MATCH($C48, 'Historical BMP Records'!$C:$C, 0)), 1, 0), IF(AB48&lt;&gt;INDEX('Planned and Progress BMPs'!AB:AB, MATCH($C48, 'Planned and Progress BMPs'!$C:$C, 0)), 1, 0)), "")</f>
        <v/>
      </c>
      <c r="CT48" s="87" t="str">
        <f>IFERROR(IF($F48="Historical", IF(AC48&lt;&gt;INDEX('Historical BMP Records'!AC:AC, MATCH($C48, 'Historical BMP Records'!$C:$C, 0)), 1, 0), IF(AC48&lt;&gt;INDEX('Planned and Progress BMPs'!AC:AC, MATCH($C48, 'Planned and Progress BMPs'!$C:$C, 0)), 1, 0)), "")</f>
        <v/>
      </c>
      <c r="CU48" s="87" t="str">
        <f>IFERROR(IF($F48="Historical", IF(AD48&lt;&gt;INDEX('Historical BMP Records'!AD:AD, MATCH($C48, 'Historical BMP Records'!$C:$C, 0)), 1, 0), IF(AD48&lt;&gt;INDEX('Planned and Progress BMPs'!AD:AD, MATCH($C48, 'Planned and Progress BMPs'!$C:$C, 0)), 1, 0)), "")</f>
        <v/>
      </c>
      <c r="CV48" s="87" t="str">
        <f>IFERROR(IF($F48="Historical", IF(AE48&lt;&gt;INDEX('Historical BMP Records'!AE:AE, MATCH($C48, 'Historical BMP Records'!$C:$C, 0)), 1, 0), IF(AE48&lt;&gt;INDEX('Planned and Progress BMPs'!AE:AE, MATCH($C48, 'Planned and Progress BMPs'!$C:$C, 0)), 1, 0)), "")</f>
        <v/>
      </c>
      <c r="CW48" s="87" t="str">
        <f>IFERROR(IF($F48="Historical", IF(AF48&lt;&gt;INDEX('Historical BMP Records'!AF:AF, MATCH($C48, 'Historical BMP Records'!$C:$C, 0)), 1, 0), IF(AF48&lt;&gt;INDEX('Planned and Progress BMPs'!AF:AF, MATCH($C48, 'Planned and Progress BMPs'!$C:$C, 0)), 1, 0)), "")</f>
        <v/>
      </c>
      <c r="CX48" s="87" t="str">
        <f>IFERROR(IF($F48="Historical", IF(AG48&lt;&gt;INDEX('Historical BMP Records'!AG:AG, MATCH($C48, 'Historical BMP Records'!$C:$C, 0)), 1, 0), IF(AG48&lt;&gt;INDEX('Planned and Progress BMPs'!AG:AG, MATCH($C48, 'Planned and Progress BMPs'!$C:$C, 0)), 1, 0)), "")</f>
        <v/>
      </c>
      <c r="CY48" s="87" t="str">
        <f>IFERROR(IF($F48="Historical", IF(AH48&lt;&gt;INDEX('Historical BMP Records'!AH:AH, MATCH($C48, 'Historical BMP Records'!$C:$C, 0)), 1, 0), IF(AH48&lt;&gt;INDEX('Planned and Progress BMPs'!AH:AH, MATCH($C48, 'Planned and Progress BMPs'!$C:$C, 0)), 1, 0)), "")</f>
        <v/>
      </c>
      <c r="CZ48" s="87" t="str">
        <f>IFERROR(IF($F48="Historical", IF(AI48&lt;&gt;INDEX('Historical BMP Records'!AI:AI, MATCH($C48, 'Historical BMP Records'!$C:$C, 0)), 1, 0), IF(AI48&lt;&gt;INDEX('Planned and Progress BMPs'!AI:AI, MATCH($C48, 'Planned and Progress BMPs'!$C:$C, 0)), 1, 0)), "")</f>
        <v/>
      </c>
      <c r="DA48" s="87" t="str">
        <f>IFERROR(IF($F48="Historical", IF(AJ48&lt;&gt;INDEX('Historical BMP Records'!AJ:AJ, MATCH($C48, 'Historical BMP Records'!$C:$C, 0)), 1, 0), IF(AJ48&lt;&gt;INDEX('Planned and Progress BMPs'!AJ:AJ, MATCH($C48, 'Planned and Progress BMPs'!$C:$C, 0)), 1, 0)), "")</f>
        <v/>
      </c>
      <c r="DB48" s="87" t="str">
        <f>IFERROR(IF($F48="Historical", IF(AK48&lt;&gt;INDEX('Historical BMP Records'!AK:AK, MATCH($C48, 'Historical BMP Records'!$C:$C, 0)), 1, 0), IF(AK48&lt;&gt;INDEX('Planned and Progress BMPs'!AK:AK, MATCH($C48, 'Planned and Progress BMPs'!$C:$C, 0)), 1, 0)), "")</f>
        <v/>
      </c>
      <c r="DC48" s="87" t="str">
        <f>IFERROR(IF($F48="Historical", IF(AL48&lt;&gt;INDEX('Historical BMP Records'!AL:AL, MATCH($C48, 'Historical BMP Records'!$C:$C, 0)), 1, 0), IF(AL48&lt;&gt;INDEX('Planned and Progress BMPs'!AL:AL, MATCH($C48, 'Planned and Progress BMPs'!$C:$C, 0)), 1, 0)), "")</f>
        <v/>
      </c>
      <c r="DD48" s="87" t="str">
        <f>IFERROR(IF($F48="Historical", IF(AM48&lt;&gt;INDEX('Historical BMP Records'!AM:AM, MATCH($C48, 'Historical BMP Records'!$C:$C, 0)), 1, 0), IF(AM48&lt;&gt;INDEX('Planned and Progress BMPs'!AM:AM, MATCH($C48, 'Planned and Progress BMPs'!$C:$C, 0)), 1, 0)), "")</f>
        <v/>
      </c>
      <c r="DE48" s="87" t="str">
        <f>IFERROR(IF($F48="Historical", IF(AN48&lt;&gt;INDEX('Historical BMP Records'!AN:AN, MATCH($C48, 'Historical BMP Records'!$C:$C, 0)), 1, 0), IF(AN48&lt;&gt;INDEX('Planned and Progress BMPs'!AN:AN, MATCH($C48, 'Planned and Progress BMPs'!$C:$C, 0)), 1, 0)), "")</f>
        <v/>
      </c>
      <c r="DF48" s="87" t="str">
        <f>IFERROR(IF($F48="Historical", IF(AO48&lt;&gt;INDEX('Historical BMP Records'!AO:AO, MATCH($C48, 'Historical BMP Records'!$C:$C, 0)), 1, 0), IF(AO48&lt;&gt;INDEX('Planned and Progress BMPs'!AO:AO, MATCH($C48, 'Planned and Progress BMPs'!$C:$C, 0)), 1, 0)), "")</f>
        <v/>
      </c>
      <c r="DG48" s="87" t="str">
        <f>IFERROR(IF($F48="Historical", IF(AP48&lt;&gt;INDEX('Historical BMP Records'!AP:AP, MATCH($C48, 'Historical BMP Records'!$C:$C, 0)), 1, 0), IF(AP48&lt;&gt;INDEX('Planned and Progress BMPs'!AP:AP, MATCH($C48, 'Planned and Progress BMPs'!$C:$C, 0)), 1, 0)), "")</f>
        <v/>
      </c>
      <c r="DH48" s="87" t="str">
        <f>IFERROR(IF($F48="Historical", IF(AQ48&lt;&gt;INDEX('Historical BMP Records'!AQ:AQ, MATCH($C48, 'Historical BMP Records'!$C:$C, 0)), 1, 0), IF(AQ48&lt;&gt;INDEX('Planned and Progress BMPs'!AQ:AQ, MATCH($C48, 'Planned and Progress BMPs'!$C:$C, 0)), 1, 0)), "")</f>
        <v/>
      </c>
      <c r="DI48" s="87" t="str">
        <f>IFERROR(IF($F48="Historical", IF(AR48&lt;&gt;INDEX('Historical BMP Records'!AR:AR, MATCH($C48, 'Historical BMP Records'!$C:$C, 0)), 1, 0), IF(AR48&lt;&gt;INDEX('Planned and Progress BMPs'!AR:AR, MATCH($C48, 'Planned and Progress BMPs'!$C:$C, 0)), 1, 0)), "")</f>
        <v/>
      </c>
      <c r="DJ48" s="87" t="str">
        <f>IFERROR(IF($F48="Historical", IF(AS48&lt;&gt;INDEX('Historical BMP Records'!AS:AS, MATCH($C48, 'Historical BMP Records'!$C:$C, 0)), 1, 0), IF(AS48&lt;&gt;INDEX('Planned and Progress BMPs'!AS:AS, MATCH($C48, 'Planned and Progress BMPs'!$C:$C, 0)), 1, 0)), "")</f>
        <v/>
      </c>
      <c r="DK48" s="87" t="str">
        <f>IFERROR(IF($F48="Historical", IF(AT48&lt;&gt;INDEX('Historical BMP Records'!AT:AT, MATCH($C48, 'Historical BMP Records'!$C:$C, 0)), 1, 0), IF(AT48&lt;&gt;INDEX('Planned and Progress BMPs'!AT:AT, MATCH($C48, 'Planned and Progress BMPs'!$C:$C, 0)), 1, 0)), "")</f>
        <v/>
      </c>
      <c r="DL48" s="87" t="str">
        <f>IFERROR(IF($F48="Historical", IF(AU48&lt;&gt;INDEX('Historical BMP Records'!AU:AU, MATCH($C48, 'Historical BMP Records'!$C:$C, 0)), 1, 0), IF(AU48&lt;&gt;INDEX('Planned and Progress BMPs'!AU:AU, MATCH($C48, 'Planned and Progress BMPs'!$C:$C, 0)), 1, 0)), "")</f>
        <v/>
      </c>
      <c r="DM48" s="87" t="str">
        <f>IFERROR(IF($F48="Historical", IF(AV48&lt;&gt;INDEX('Historical BMP Records'!AV:AV, MATCH($C48, 'Historical BMP Records'!$C:$C, 0)), 1, 0), IF(AV48&lt;&gt;INDEX('Planned and Progress BMPs'!AV:AV, MATCH($C48, 'Planned and Progress BMPs'!$C:$C, 0)), 1, 0)), "")</f>
        <v/>
      </c>
      <c r="DN48" s="87" t="str">
        <f>IFERROR(IF($F48="Historical", IF(AW48&lt;&gt;INDEX('Historical BMP Records'!AW:AW, MATCH($C48, 'Historical BMP Records'!$C:$C, 0)), 1, 0), IF(AW48&lt;&gt;INDEX('Planned and Progress BMPs'!AW:AW, MATCH($C48, 'Planned and Progress BMPs'!$C:$C, 0)), 1, 0)), "")</f>
        <v/>
      </c>
      <c r="DO48" s="87" t="str">
        <f>IFERROR(IF($F48="Historical", IF(AX48&lt;&gt;INDEX('Historical BMP Records'!AX:AX, MATCH($C48, 'Historical BMP Records'!$C:$C, 0)), 1, 0), IF(AX48&lt;&gt;INDEX('Planned and Progress BMPs'!AX:AX, MATCH($C48, 'Planned and Progress BMPs'!$C:$C, 0)), 1, 0)), "")</f>
        <v/>
      </c>
      <c r="DP48" s="87" t="str">
        <f>IFERROR(IF($F48="Historical", IF(AY48&lt;&gt;INDEX('Historical BMP Records'!AY:AY, MATCH($C48, 'Historical BMP Records'!$C:$C, 0)), 1, 0), IF(AY48&lt;&gt;INDEX('Planned and Progress BMPs'!AY:AY, MATCH($C48, 'Planned and Progress BMPs'!$C:$C, 0)), 1, 0)), "")</f>
        <v/>
      </c>
      <c r="DQ48" s="87" t="str">
        <f>IFERROR(IF($F48="Historical", IF(AZ48&lt;&gt;INDEX('Historical BMP Records'!AZ:AZ, MATCH($C48, 'Historical BMP Records'!$C:$C, 0)), 1, 0), IF(AZ48&lt;&gt;INDEX('Planned and Progress BMPs'!AZ:AZ, MATCH($C48, 'Planned and Progress BMPs'!$C:$C, 0)), 1, 0)), "")</f>
        <v/>
      </c>
      <c r="DR48" s="87" t="str">
        <f>IFERROR(IF($F48="Historical", IF(BA48&lt;&gt;INDEX('Historical BMP Records'!BA:BA, MATCH($C48, 'Historical BMP Records'!$C:$C, 0)), 1, 0), IF(BA48&lt;&gt;INDEX('Planned and Progress BMPs'!BA:BA, MATCH($C48, 'Planned and Progress BMPs'!$C:$C, 0)), 1, 0)), "")</f>
        <v/>
      </c>
      <c r="DS48" s="87" t="str">
        <f>IFERROR(IF($F48="Historical", IF(BB48&lt;&gt;INDEX('Historical BMP Records'!BB:BB, MATCH($C48, 'Historical BMP Records'!$C:$C, 0)), 1, 0), IF(BB48&lt;&gt;INDEX('Planned and Progress BMPs'!BB:BB, MATCH($C48, 'Planned and Progress BMPs'!$C:$C, 0)), 1, 0)), "")</f>
        <v/>
      </c>
      <c r="DT48" s="87" t="str">
        <f>IFERROR(IF($F48="Historical", IF(BC48&lt;&gt;INDEX('Historical BMP Records'!BC:BC, MATCH($C48, 'Historical BMP Records'!$C:$C, 0)), 1, 0), IF(BC48&lt;&gt;INDEX('Planned and Progress BMPs'!BC:BC, MATCH($C48, 'Planned and Progress BMPs'!$C:$C, 0)), 1, 0)), "")</f>
        <v/>
      </c>
      <c r="DU48" s="87" t="str">
        <f>IFERROR(IF($F48="Historical", IF(BD48&lt;&gt;INDEX('Historical BMP Records'!BD:BD, MATCH($C48, 'Historical BMP Records'!$C:$C, 0)), 1, 0), IF(BD48&lt;&gt;INDEX('Planned and Progress BMPs'!BD:BD, MATCH($C48, 'Planned and Progress BMPs'!$C:$C, 0)), 1, 0)), "")</f>
        <v/>
      </c>
      <c r="DV48" s="87" t="str">
        <f>IFERROR(IF($F48="Historical", IF(BE48&lt;&gt;INDEX('Historical BMP Records'!BE:BE, MATCH($C48, 'Historical BMP Records'!$C:$C, 0)), 1, 0), IF(BE48&lt;&gt;INDEX('Planned and Progress BMPs'!BE:BE, MATCH($C48, 'Planned and Progress BMPs'!$C:$C, 0)), 1, 0)), "")</f>
        <v/>
      </c>
      <c r="DW48" s="87" t="str">
        <f>IFERROR(IF($F48="Historical", IF(BF48&lt;&gt;INDEX('Historical BMP Records'!BF:BF, MATCH($C48, 'Historical BMP Records'!$C:$C, 0)), 1, 0), IF(BF48&lt;&gt;INDEX('Planned and Progress BMPs'!BF:BF, MATCH($C48, 'Planned and Progress BMPs'!$C:$C, 0)), 1, 0)), "")</f>
        <v/>
      </c>
      <c r="DX48" s="87" t="str">
        <f>IFERROR(IF($F48="Historical", IF(BG48&lt;&gt;INDEX('Historical BMP Records'!BG:BG, MATCH($C48, 'Historical BMP Records'!$C:$C, 0)), 1, 0), IF(BG48&lt;&gt;INDEX('Planned and Progress BMPs'!BG:BG, MATCH($C48, 'Planned and Progress BMPs'!$C:$C, 0)), 1, 0)), "")</f>
        <v/>
      </c>
      <c r="DY48" s="87" t="str">
        <f>IFERROR(IF($F48="Historical", IF(BH48&lt;&gt;INDEX('Historical BMP Records'!BH:BH, MATCH($C48, 'Historical BMP Records'!$C:$C, 0)), 1, 0), IF(BH48&lt;&gt;INDEX('Planned and Progress BMPs'!BH:BH, MATCH($C48, 'Planned and Progress BMPs'!$C:$C, 0)), 1, 0)), "")</f>
        <v/>
      </c>
      <c r="DZ48" s="87" t="str">
        <f>IFERROR(IF($F48="Historical", IF(BI48&lt;&gt;INDEX('Historical BMP Records'!BI:BI, MATCH($C48, 'Historical BMP Records'!$C:$C, 0)), 1, 0), IF(BI48&lt;&gt;INDEX('Planned and Progress BMPs'!BI:BI, MATCH($C48, 'Planned and Progress BMPs'!$C:$C, 0)), 1, 0)), "")</f>
        <v/>
      </c>
      <c r="EA48" s="87" t="str">
        <f>IFERROR(IF($F48="Historical", IF(BJ48&lt;&gt;INDEX('Historical BMP Records'!BJ:BJ, MATCH($C48, 'Historical BMP Records'!$C:$C, 0)), 1, 0), IF(BJ48&lt;&gt;INDEX('Planned and Progress BMPs'!BJ:BJ, MATCH($C48, 'Planned and Progress BMPs'!$C:$C, 0)), 1, 0)), "")</f>
        <v/>
      </c>
      <c r="EB48" s="87" t="str">
        <f>IFERROR(IF($F48="Historical", IF(BK48&lt;&gt;INDEX('Historical BMP Records'!BK:BK, MATCH($C48, 'Historical BMP Records'!$C:$C, 0)), 1, 0), IF(BK48&lt;&gt;INDEX('Planned and Progress BMPs'!BK:BK, MATCH($C48, 'Planned and Progress BMPs'!$C:$C, 0)), 1, 0)), "")</f>
        <v/>
      </c>
      <c r="EC48" s="87" t="str">
        <f>IFERROR(IF($F48="Historical", IF(BL48&lt;&gt;INDEX('Historical BMP Records'!BL:BL, MATCH($C48, 'Historical BMP Records'!$C:$C, 0)), 1, 0), IF(BL48&lt;&gt;INDEX('Planned and Progress BMPs'!BL:BL, MATCH($C48, 'Planned and Progress BMPs'!$C:$C, 0)), 1, 0)), "")</f>
        <v/>
      </c>
      <c r="ED48" s="87" t="str">
        <f>IFERROR(IF($F48="Historical", IF(BM48&lt;&gt;INDEX('Historical BMP Records'!BM:BM, MATCH($C48, 'Historical BMP Records'!$C:$C, 0)), 1, 0), IF(BM48&lt;&gt;INDEX('Planned and Progress BMPs'!BM:BM, MATCH($C48, 'Planned and Progress BMPs'!$C:$C, 0)), 1, 0)), "")</f>
        <v/>
      </c>
      <c r="EE48" s="87" t="str">
        <f>IFERROR(IF($F48="Historical", IF(BN48&lt;&gt;INDEX('Historical BMP Records'!BN:BN, MATCH($C48, 'Historical BMP Records'!$C:$C, 0)), 1, 0), IF(BN48&lt;&gt;INDEX('Planned and Progress BMPs'!BN:BN, MATCH($C48, 'Planned and Progress BMPs'!$C:$C, 0)), 1, 0)), "")</f>
        <v/>
      </c>
      <c r="EF48" s="87" t="str">
        <f>IFERROR(IF($F48="Historical", IF(BO48&lt;&gt;INDEX('Historical BMP Records'!BO:BO, MATCH($C48, 'Historical BMP Records'!$C:$C, 0)), 1, 0), IF(BO48&lt;&gt;INDEX('Planned and Progress BMPs'!BO:BO, MATCH($C48, 'Planned and Progress BMPs'!$C:$C, 0)), 1, 0)), "")</f>
        <v/>
      </c>
      <c r="EG48" s="87" t="str">
        <f>IFERROR(IF($F48="Historical", IF(BP48&lt;&gt;INDEX('Historical BMP Records'!BP:BP, MATCH($C48, 'Historical BMP Records'!$C:$C, 0)), 1, 0), IF(BP48&lt;&gt;INDEX('Planned and Progress BMPs'!BP:BP, MATCH($C48, 'Planned and Progress BMPs'!$C:$C, 0)), 1, 0)), "")</f>
        <v/>
      </c>
      <c r="EH48" s="87">
        <f>SUM(DC_SW152[[#This Row],[FY17 Status Change]:[GIS ID Change]])</f>
        <v>0</v>
      </c>
    </row>
    <row r="49" spans="1:138" x14ac:dyDescent="0.25">
      <c r="A49" s="5" t="s">
        <v>388</v>
      </c>
      <c r="B49" s="5" t="s">
        <v>389</v>
      </c>
      <c r="C49" s="15" t="s">
        <v>662</v>
      </c>
      <c r="D49" s="15" t="s">
        <v>461</v>
      </c>
      <c r="E49" s="15" t="s">
        <v>346</v>
      </c>
      <c r="F49" s="33" t="s">
        <v>49</v>
      </c>
      <c r="G49" s="42"/>
      <c r="H49" s="37"/>
      <c r="I49" s="22">
        <f>INDEX(Table3[Site ID], MATCH(DC_SW152[[#This Row],[Facility Name]], Table3[Site Name], 0))</f>
        <v>1</v>
      </c>
      <c r="J49" s="22" t="s">
        <v>372</v>
      </c>
      <c r="K49" s="22" t="str">
        <f>INDEX(Table3[Site Address], MATCH(DC_SW152[[#This Row],[Facility Name]], Table3[Site Name], 0))</f>
        <v>370 Brookley Avenue SW</v>
      </c>
      <c r="L49" s="22" t="str">
        <f>INDEX(Table3[Site X Coordinate], MATCH(DC_SW152[[#This Row],[Facility Name]], Table3[Site Name], 0))</f>
        <v>399319.85</v>
      </c>
      <c r="M49" s="22" t="str">
        <f>INDEX(Table3[Site Y Coordinate], MATCH(DC_SW152[[#This Row],[Facility Name]], Table3[Site Name], 0))</f>
        <v>131674.01</v>
      </c>
      <c r="N49" s="22" t="str">
        <f>INDEX(Table3[Owner/Manager], MATCH(DC_SW152[[#This Row],[Facility Name]], Table3[Site Name], 0))</f>
        <v>Department of Defense</v>
      </c>
      <c r="O49" s="22" t="s">
        <v>218</v>
      </c>
      <c r="P49" s="22" t="s">
        <v>115</v>
      </c>
      <c r="Q49" s="22" t="s">
        <v>219</v>
      </c>
      <c r="R49" s="22" t="s">
        <v>84</v>
      </c>
      <c r="S49" s="22">
        <v>20032</v>
      </c>
      <c r="T49" s="29">
        <v>2024048204</v>
      </c>
      <c r="U49" s="22" t="s">
        <v>220</v>
      </c>
      <c r="V49" s="77">
        <v>31</v>
      </c>
      <c r="W49" s="33">
        <v>41674</v>
      </c>
      <c r="X49" s="22" t="s">
        <v>346</v>
      </c>
      <c r="Y49" s="83" t="s">
        <v>663</v>
      </c>
      <c r="Z49" s="83" t="s">
        <v>761</v>
      </c>
      <c r="AA49" s="83" t="s">
        <v>32</v>
      </c>
      <c r="AB49" s="83" t="s">
        <v>771</v>
      </c>
      <c r="AC49" s="22" t="s">
        <v>94</v>
      </c>
      <c r="AD49" s="22" t="s">
        <v>76</v>
      </c>
      <c r="AE49" s="22">
        <v>397860.71519000002</v>
      </c>
      <c r="AF49" s="22">
        <v>129163.604456</v>
      </c>
      <c r="AG49" s="22">
        <v>38.830257000000003</v>
      </c>
      <c r="AH49" s="22">
        <v>-77.024637999999996</v>
      </c>
      <c r="AI49" s="22" t="s">
        <v>347</v>
      </c>
      <c r="AJ49" s="22" t="s">
        <v>84</v>
      </c>
      <c r="AK49" s="22">
        <v>20032</v>
      </c>
      <c r="AL49" s="17" t="s">
        <v>11</v>
      </c>
      <c r="AM49" s="22" t="s">
        <v>12</v>
      </c>
      <c r="AN49" s="22" t="s">
        <v>16</v>
      </c>
      <c r="AO49" s="64"/>
      <c r="AP49" s="64"/>
      <c r="AQ49" s="64"/>
      <c r="AR49" s="64">
        <f>IF(ISBLANK(DC_SW152[[#This Row],[Urban Acres]]), "", DC_SW152[[#This Row],[Urban Acres]]-DC_SW152[[#This Row],[Impervious Acres]]-DC_SW152[[#This Row],[Natural Acres]])</f>
        <v>0.10999999999999999</v>
      </c>
      <c r="AS49" s="64">
        <v>0.61</v>
      </c>
      <c r="AT49" s="64">
        <v>0.72</v>
      </c>
      <c r="AU49" s="64" t="str">
        <f>IF(ISBLANK(DC_SW152[[#This Row],[Natural Acres]]), "", DC_SW152[[#This Row],[Natural Acres]]*43560)</f>
        <v/>
      </c>
      <c r="AV49" s="64">
        <f>IFERROR(IF(ISBLANK(DC_SW152[[#This Row],[Compacted Acres]]), "", DC_SW152[[#This Row],[Compacted Acres]]*43560),"")</f>
        <v>4791.5999999999995</v>
      </c>
      <c r="AW49" s="64">
        <f>IF(ISBLANK(DC_SW152[[#This Row],[Impervious Acres]]), "", DC_SW152[[#This Row],[Impervious Acres]]*43560)</f>
        <v>26571.599999999999</v>
      </c>
      <c r="AX49" s="64">
        <f>IF(ISBLANK(DC_SW152[[#This Row],[Urban Acres]]), "", DC_SW152[[#This Row],[Urban Acres]]*43560)</f>
        <v>31363.199999999997</v>
      </c>
      <c r="AY49" s="67"/>
      <c r="AZ49" s="33">
        <v>42552</v>
      </c>
      <c r="BA49" s="19">
        <v>2016</v>
      </c>
      <c r="BB49" s="19"/>
      <c r="BC49" s="19"/>
      <c r="BD49" s="19"/>
      <c r="BE49" s="19"/>
      <c r="BF49" s="19"/>
      <c r="BG49" s="19"/>
      <c r="BH49" s="18"/>
      <c r="BI49" s="18"/>
      <c r="BJ49" s="18"/>
      <c r="BK49" s="22"/>
      <c r="BL49" s="18"/>
      <c r="BM49" s="72"/>
      <c r="BN49" s="22"/>
      <c r="BO49" s="17"/>
      <c r="BP49" s="17"/>
      <c r="BQ49" s="15" t="s">
        <v>536</v>
      </c>
      <c r="BR49" s="87" t="str">
        <f>IFERROR(IF($F49="Historical", IF(A49&lt;&gt;INDEX('Historical BMP Records'!A:A, MATCH($C49, 'Historical BMP Records'!$C:$C, 0)), 1, 0), IF(A49&lt;&gt;INDEX('Planned and Progress BMPs'!A:A, MATCH($C49, 'Planned and Progress BMPs'!$C:$C, 0)), 1, 0)), "")</f>
        <v/>
      </c>
      <c r="BS49" s="87" t="str">
        <f>IFERROR(IF($F49="Historical", IF(B49&lt;&gt;INDEX('Historical BMP Records'!B:B, MATCH($C49, 'Historical BMP Records'!$C:$C, 0)), 1, 0), IF(B49&lt;&gt;INDEX('Planned and Progress BMPs'!B:B, MATCH($C49, 'Planned and Progress BMPs'!$C:$C, 0)), 1, 0)), "")</f>
        <v/>
      </c>
      <c r="BT49" s="87" t="str">
        <f>IFERROR(IF($F49="Historical", IF(C49&lt;&gt;INDEX('Historical BMP Records'!C:C, MATCH($C49, 'Historical BMP Records'!$C:$C, 0)), 1, 0), IF(C49&lt;&gt;INDEX('Planned and Progress BMPs'!C:C, MATCH($C49, 'Planned and Progress BMPs'!$C:$C, 0)), 1, 0)), "")</f>
        <v/>
      </c>
      <c r="BU49" s="87" t="str">
        <f>IFERROR(IF($F49="Historical", IF(D49&lt;&gt;INDEX('Historical BMP Records'!D:D, MATCH($C49, 'Historical BMP Records'!$C:$C, 0)), 1, 0), IF(D49&lt;&gt;INDEX('Planned and Progress BMPs'!D:D, MATCH($C49, 'Planned and Progress BMPs'!$C:$C, 0)), 1, 0)), "")</f>
        <v/>
      </c>
      <c r="BV49" s="87" t="str">
        <f>IFERROR(IF($F49="Historical", IF(E49&lt;&gt;INDEX('Historical BMP Records'!E:E, MATCH($C49, 'Historical BMP Records'!$C:$C, 0)), 1, 0), IF(E49&lt;&gt;INDEX('Planned and Progress BMPs'!E:E, MATCH($C49, 'Planned and Progress BMPs'!$C:$C, 0)), 1, 0)), "")</f>
        <v/>
      </c>
      <c r="BW49" s="87" t="str">
        <f>IFERROR(IF($F49="Historical", IF(F49&lt;&gt;INDEX('Historical BMP Records'!F:F, MATCH($C49, 'Historical BMP Records'!$C:$C, 0)), 1, 0), IF(F49&lt;&gt;INDEX('Planned and Progress BMPs'!F:F, MATCH($C49, 'Planned and Progress BMPs'!$C:$C, 0)), 1, 0)), "")</f>
        <v/>
      </c>
      <c r="BX49" s="87" t="str">
        <f>IFERROR(IF($F49="Historical", IF(G49&lt;&gt;INDEX('Historical BMP Records'!G:G, MATCH($C49, 'Historical BMP Records'!$C:$C, 0)), 1, 0), IF(G49&lt;&gt;INDEX('Planned and Progress BMPs'!G:G, MATCH($C49, 'Planned and Progress BMPs'!$C:$C, 0)), 1, 0)), "")</f>
        <v/>
      </c>
      <c r="BY49" s="87" t="str">
        <f>IFERROR(IF($F49="Historical", IF(H49&lt;&gt;INDEX('Historical BMP Records'!H:H, MATCH($C49, 'Historical BMP Records'!$C:$C, 0)), 1, 0), IF(H49&lt;&gt;INDEX('Planned and Progress BMPs'!H:H, MATCH($C49, 'Planned and Progress BMPs'!$C:$C, 0)), 1, 0)), "")</f>
        <v/>
      </c>
      <c r="BZ49" s="87" t="str">
        <f>IFERROR(IF($F49="Historical", IF(I49&lt;&gt;INDEX('Historical BMP Records'!I:I, MATCH($C49, 'Historical BMP Records'!$C:$C, 0)), 1, 0), IF(I49&lt;&gt;INDEX('Planned and Progress BMPs'!I:I, MATCH($C49, 'Planned and Progress BMPs'!$C:$C, 0)), 1, 0)), "")</f>
        <v/>
      </c>
      <c r="CA49" s="87" t="str">
        <f>IFERROR(IF($F49="Historical", IF(J49&lt;&gt;INDEX('Historical BMP Records'!J:J, MATCH($C49, 'Historical BMP Records'!$C:$C, 0)), 1, 0), IF(J49&lt;&gt;INDEX('Planned and Progress BMPs'!J:J, MATCH($C49, 'Planned and Progress BMPs'!$C:$C, 0)), 1, 0)), "")</f>
        <v/>
      </c>
      <c r="CB49" s="87" t="str">
        <f>IFERROR(IF($F49="Historical", IF(K49&lt;&gt;INDEX('Historical BMP Records'!K:K, MATCH($C49, 'Historical BMP Records'!$C:$C, 0)), 1, 0), IF(K49&lt;&gt;INDEX('Planned and Progress BMPs'!K:K, MATCH($C49, 'Planned and Progress BMPs'!$C:$C, 0)), 1, 0)), "")</f>
        <v/>
      </c>
      <c r="CC49" s="87" t="str">
        <f>IFERROR(IF($F49="Historical", IF(L49&lt;&gt;INDEX('Historical BMP Records'!L:L, MATCH($C49, 'Historical BMP Records'!$C:$C, 0)), 1, 0), IF(L49&lt;&gt;INDEX('Planned and Progress BMPs'!L:L, MATCH($C49, 'Planned and Progress BMPs'!$C:$C, 0)), 1, 0)), "")</f>
        <v/>
      </c>
      <c r="CD49" s="87" t="str">
        <f>IFERROR(IF($F49="Historical", IF(M49&lt;&gt;INDEX('Historical BMP Records'!M:M, MATCH($C49, 'Historical BMP Records'!$C:$C, 0)), 1, 0), IF(M49&lt;&gt;INDEX('Planned and Progress BMPs'!M:M, MATCH($C49, 'Planned and Progress BMPs'!$C:$C, 0)), 1, 0)), "")</f>
        <v/>
      </c>
      <c r="CE49" s="87" t="str">
        <f>IFERROR(IF($F49="Historical", IF(N49&lt;&gt;INDEX('Historical BMP Records'!N:N, MATCH($C49, 'Historical BMP Records'!$C:$C, 0)), 1, 0), IF(N49&lt;&gt;INDEX('Planned and Progress BMPs'!N:N, MATCH($C49, 'Planned and Progress BMPs'!$C:$C, 0)), 1, 0)), "")</f>
        <v/>
      </c>
      <c r="CF49" s="87" t="str">
        <f>IFERROR(IF($F49="Historical", IF(O49&lt;&gt;INDEX('Historical BMP Records'!O:O, MATCH($C49, 'Historical BMP Records'!$C:$C, 0)), 1, 0), IF(O49&lt;&gt;INDEX('Planned and Progress BMPs'!O:O, MATCH($C49, 'Planned and Progress BMPs'!$C:$C, 0)), 1, 0)), "")</f>
        <v/>
      </c>
      <c r="CG49" s="87" t="str">
        <f>IFERROR(IF($F49="Historical", IF(P49&lt;&gt;INDEX('Historical BMP Records'!P:P, MATCH($C49, 'Historical BMP Records'!$C:$C, 0)), 1, 0), IF(P49&lt;&gt;INDEX('Planned and Progress BMPs'!P:P, MATCH($C49, 'Planned and Progress BMPs'!$C:$C, 0)), 1, 0)), "")</f>
        <v/>
      </c>
      <c r="CH49" s="87" t="str">
        <f>IFERROR(IF($F49="Historical", IF(Q49&lt;&gt;INDEX('Historical BMP Records'!Q:Q, MATCH($C49, 'Historical BMP Records'!$C:$C, 0)), 1, 0), IF(Q49&lt;&gt;INDEX('Planned and Progress BMPs'!Q:Q, MATCH($C49, 'Planned and Progress BMPs'!$C:$C, 0)), 1, 0)), "")</f>
        <v/>
      </c>
      <c r="CI49" s="87" t="str">
        <f>IFERROR(IF($F49="Historical", IF(R49&lt;&gt;INDEX('Historical BMP Records'!R:R, MATCH($C49, 'Historical BMP Records'!$C:$C, 0)), 1, 0), IF(R49&lt;&gt;INDEX('Planned and Progress BMPs'!R:R, MATCH($C49, 'Planned and Progress BMPs'!$C:$C, 0)), 1, 0)), "")</f>
        <v/>
      </c>
      <c r="CJ49" s="87" t="str">
        <f>IFERROR(IF($F49="Historical", IF(S49&lt;&gt;INDEX('Historical BMP Records'!S:S, MATCH($C49, 'Historical BMP Records'!$C:$C, 0)), 1, 0), IF(S49&lt;&gt;INDEX('Planned and Progress BMPs'!S:S, MATCH($C49, 'Planned and Progress BMPs'!$C:$C, 0)), 1, 0)), "")</f>
        <v/>
      </c>
      <c r="CK49" s="87" t="str">
        <f>IFERROR(IF($F49="Historical", IF(T49&lt;&gt;INDEX('Historical BMP Records'!T:T, MATCH($C49, 'Historical BMP Records'!$C:$C, 0)), 1, 0), IF(T49&lt;&gt;INDEX('Planned and Progress BMPs'!T:T, MATCH($C49, 'Planned and Progress BMPs'!$C:$C, 0)), 1, 0)), "")</f>
        <v/>
      </c>
      <c r="CL49" s="87" t="str">
        <f>IFERROR(IF($F49="Historical", IF(U49&lt;&gt;INDEX('Historical BMP Records'!U:U, MATCH($C49, 'Historical BMP Records'!$C:$C, 0)), 1, 0), IF(U49&lt;&gt;INDEX('Planned and Progress BMPs'!U:U, MATCH($C49, 'Planned and Progress BMPs'!$C:$C, 0)), 1, 0)), "")</f>
        <v/>
      </c>
      <c r="CM49" s="87" t="str">
        <f>IFERROR(IF($F49="Historical", IF(V49&lt;&gt;INDEX('Historical BMP Records'!V:V, MATCH($C49, 'Historical BMP Records'!$C:$C, 0)), 1, 0), IF(V49&lt;&gt;INDEX('Planned and Progress BMPs'!V:V, MATCH($C49, 'Planned and Progress BMPs'!$C:$C, 0)), 1, 0)), "")</f>
        <v/>
      </c>
      <c r="CN49" s="87" t="str">
        <f>IFERROR(IF($F49="Historical", IF(W49&lt;&gt;INDEX('Historical BMP Records'!W:W, MATCH($C49, 'Historical BMP Records'!$C:$C, 0)), 1, 0), IF(W49&lt;&gt;INDEX('Planned and Progress BMPs'!W:W, MATCH($C49, 'Planned and Progress BMPs'!$C:$C, 0)), 1, 0)), "")</f>
        <v/>
      </c>
      <c r="CO49" s="87" t="str">
        <f>IFERROR(IF($F49="Historical", IF(X49&lt;&gt;INDEX('Historical BMP Records'!X:X, MATCH($C49, 'Historical BMP Records'!$C:$C, 0)), 1, 0), IF(X49&lt;&gt;INDEX('Planned and Progress BMPs'!X:X, MATCH($C49, 'Planned and Progress BMPs'!$C:$C, 0)), 1, 0)), "")</f>
        <v/>
      </c>
      <c r="CP49" s="87" t="str">
        <f>IFERROR(IF($F49="Historical", IF(Y49&lt;&gt;INDEX('Historical BMP Records'!Y:Y, MATCH($C49, 'Historical BMP Records'!$C:$C, 0)), 1, 0), IF(Y49&lt;&gt;INDEX('Planned and Progress BMPs'!Y:Y, MATCH($C49, 'Planned and Progress BMPs'!$C:$C, 0)), 1, 0)), "")</f>
        <v/>
      </c>
      <c r="CQ49" s="87" t="str">
        <f>IFERROR(IF($F49="Historical", IF(Z49&lt;&gt;INDEX('Historical BMP Records'!Z:Z, MATCH($C49, 'Historical BMP Records'!$C:$C, 0)), 1, 0), IF(Z49&lt;&gt;INDEX('Planned and Progress BMPs'!Z:Z, MATCH($C49, 'Planned and Progress BMPs'!$C:$C, 0)), 1, 0)), "")</f>
        <v/>
      </c>
      <c r="CR49" s="87" t="str">
        <f>IFERROR(IF($F49="Historical", IF(AA49&lt;&gt;INDEX('Historical BMP Records'!AA:AA, MATCH($C49, 'Historical BMP Records'!$C:$C, 0)), 1, 0), IF(AA49&lt;&gt;INDEX('Planned and Progress BMPs'!AA:AA, MATCH($C49, 'Planned and Progress BMPs'!$C:$C, 0)), 1, 0)), "")</f>
        <v/>
      </c>
      <c r="CS49" s="87" t="str">
        <f>IFERROR(IF($F49="Historical", IF(AB49&lt;&gt;INDEX('Historical BMP Records'!AB:AB, MATCH($C49, 'Historical BMP Records'!$C:$C, 0)), 1, 0), IF(AB49&lt;&gt;INDEX('Planned and Progress BMPs'!AB:AB, MATCH($C49, 'Planned and Progress BMPs'!$C:$C, 0)), 1, 0)), "")</f>
        <v/>
      </c>
      <c r="CT49" s="87" t="str">
        <f>IFERROR(IF($F49="Historical", IF(AC49&lt;&gt;INDEX('Historical BMP Records'!AC:AC, MATCH($C49, 'Historical BMP Records'!$C:$C, 0)), 1, 0), IF(AC49&lt;&gt;INDEX('Planned and Progress BMPs'!AC:AC, MATCH($C49, 'Planned and Progress BMPs'!$C:$C, 0)), 1, 0)), "")</f>
        <v/>
      </c>
      <c r="CU49" s="87" t="str">
        <f>IFERROR(IF($F49="Historical", IF(AD49&lt;&gt;INDEX('Historical BMP Records'!AD:AD, MATCH($C49, 'Historical BMP Records'!$C:$C, 0)), 1, 0), IF(AD49&lt;&gt;INDEX('Planned and Progress BMPs'!AD:AD, MATCH($C49, 'Planned and Progress BMPs'!$C:$C, 0)), 1, 0)), "")</f>
        <v/>
      </c>
      <c r="CV49" s="87" t="str">
        <f>IFERROR(IF($F49="Historical", IF(AE49&lt;&gt;INDEX('Historical BMP Records'!AE:AE, MATCH($C49, 'Historical BMP Records'!$C:$C, 0)), 1, 0), IF(AE49&lt;&gt;INDEX('Planned and Progress BMPs'!AE:AE, MATCH($C49, 'Planned and Progress BMPs'!$C:$C, 0)), 1, 0)), "")</f>
        <v/>
      </c>
      <c r="CW49" s="87" t="str">
        <f>IFERROR(IF($F49="Historical", IF(AF49&lt;&gt;INDEX('Historical BMP Records'!AF:AF, MATCH($C49, 'Historical BMP Records'!$C:$C, 0)), 1, 0), IF(AF49&lt;&gt;INDEX('Planned and Progress BMPs'!AF:AF, MATCH($C49, 'Planned and Progress BMPs'!$C:$C, 0)), 1, 0)), "")</f>
        <v/>
      </c>
      <c r="CX49" s="87" t="str">
        <f>IFERROR(IF($F49="Historical", IF(AG49&lt;&gt;INDEX('Historical BMP Records'!AG:AG, MATCH($C49, 'Historical BMP Records'!$C:$C, 0)), 1, 0), IF(AG49&lt;&gt;INDEX('Planned and Progress BMPs'!AG:AG, MATCH($C49, 'Planned and Progress BMPs'!$C:$C, 0)), 1, 0)), "")</f>
        <v/>
      </c>
      <c r="CY49" s="87" t="str">
        <f>IFERROR(IF($F49="Historical", IF(AH49&lt;&gt;INDEX('Historical BMP Records'!AH:AH, MATCH($C49, 'Historical BMP Records'!$C:$C, 0)), 1, 0), IF(AH49&lt;&gt;INDEX('Planned and Progress BMPs'!AH:AH, MATCH($C49, 'Planned and Progress BMPs'!$C:$C, 0)), 1, 0)), "")</f>
        <v/>
      </c>
      <c r="CZ49" s="87" t="str">
        <f>IFERROR(IF($F49="Historical", IF(AI49&lt;&gt;INDEX('Historical BMP Records'!AI:AI, MATCH($C49, 'Historical BMP Records'!$C:$C, 0)), 1, 0), IF(AI49&lt;&gt;INDEX('Planned and Progress BMPs'!AI:AI, MATCH($C49, 'Planned and Progress BMPs'!$C:$C, 0)), 1, 0)), "")</f>
        <v/>
      </c>
      <c r="DA49" s="87" t="str">
        <f>IFERROR(IF($F49="Historical", IF(AJ49&lt;&gt;INDEX('Historical BMP Records'!AJ:AJ, MATCH($C49, 'Historical BMP Records'!$C:$C, 0)), 1, 0), IF(AJ49&lt;&gt;INDEX('Planned and Progress BMPs'!AJ:AJ, MATCH($C49, 'Planned and Progress BMPs'!$C:$C, 0)), 1, 0)), "")</f>
        <v/>
      </c>
      <c r="DB49" s="87" t="str">
        <f>IFERROR(IF($F49="Historical", IF(AK49&lt;&gt;INDEX('Historical BMP Records'!AK:AK, MATCH($C49, 'Historical BMP Records'!$C:$C, 0)), 1, 0), IF(AK49&lt;&gt;INDEX('Planned and Progress BMPs'!AK:AK, MATCH($C49, 'Planned and Progress BMPs'!$C:$C, 0)), 1, 0)), "")</f>
        <v/>
      </c>
      <c r="DC49" s="87" t="str">
        <f>IFERROR(IF($F49="Historical", IF(AL49&lt;&gt;INDEX('Historical BMP Records'!AL:AL, MATCH($C49, 'Historical BMP Records'!$C:$C, 0)), 1, 0), IF(AL49&lt;&gt;INDEX('Planned and Progress BMPs'!AL:AL, MATCH($C49, 'Planned and Progress BMPs'!$C:$C, 0)), 1, 0)), "")</f>
        <v/>
      </c>
      <c r="DD49" s="87" t="str">
        <f>IFERROR(IF($F49="Historical", IF(AM49&lt;&gt;INDEX('Historical BMP Records'!AM:AM, MATCH($C49, 'Historical BMP Records'!$C:$C, 0)), 1, 0), IF(AM49&lt;&gt;INDEX('Planned and Progress BMPs'!AM:AM, MATCH($C49, 'Planned and Progress BMPs'!$C:$C, 0)), 1, 0)), "")</f>
        <v/>
      </c>
      <c r="DE49" s="87" t="str">
        <f>IFERROR(IF($F49="Historical", IF(AN49&lt;&gt;INDEX('Historical BMP Records'!AN:AN, MATCH($C49, 'Historical BMP Records'!$C:$C, 0)), 1, 0), IF(AN49&lt;&gt;INDEX('Planned and Progress BMPs'!AN:AN, MATCH($C49, 'Planned and Progress BMPs'!$C:$C, 0)), 1, 0)), "")</f>
        <v/>
      </c>
      <c r="DF49" s="87" t="str">
        <f>IFERROR(IF($F49="Historical", IF(AO49&lt;&gt;INDEX('Historical BMP Records'!AO:AO, MATCH($C49, 'Historical BMP Records'!$C:$C, 0)), 1, 0), IF(AO49&lt;&gt;INDEX('Planned and Progress BMPs'!AO:AO, MATCH($C49, 'Planned and Progress BMPs'!$C:$C, 0)), 1, 0)), "")</f>
        <v/>
      </c>
      <c r="DG49" s="87" t="str">
        <f>IFERROR(IF($F49="Historical", IF(AP49&lt;&gt;INDEX('Historical BMP Records'!AP:AP, MATCH($C49, 'Historical BMP Records'!$C:$C, 0)), 1, 0), IF(AP49&lt;&gt;INDEX('Planned and Progress BMPs'!AP:AP, MATCH($C49, 'Planned and Progress BMPs'!$C:$C, 0)), 1, 0)), "")</f>
        <v/>
      </c>
      <c r="DH49" s="87" t="str">
        <f>IFERROR(IF($F49="Historical", IF(AQ49&lt;&gt;INDEX('Historical BMP Records'!AQ:AQ, MATCH($C49, 'Historical BMP Records'!$C:$C, 0)), 1, 0), IF(AQ49&lt;&gt;INDEX('Planned and Progress BMPs'!AQ:AQ, MATCH($C49, 'Planned and Progress BMPs'!$C:$C, 0)), 1, 0)), "")</f>
        <v/>
      </c>
      <c r="DI49" s="87" t="str">
        <f>IFERROR(IF($F49="Historical", IF(AR49&lt;&gt;INDEX('Historical BMP Records'!AR:AR, MATCH($C49, 'Historical BMP Records'!$C:$C, 0)), 1, 0), IF(AR49&lt;&gt;INDEX('Planned and Progress BMPs'!AR:AR, MATCH($C49, 'Planned and Progress BMPs'!$C:$C, 0)), 1, 0)), "")</f>
        <v/>
      </c>
      <c r="DJ49" s="87" t="str">
        <f>IFERROR(IF($F49="Historical", IF(AS49&lt;&gt;INDEX('Historical BMP Records'!AS:AS, MATCH($C49, 'Historical BMP Records'!$C:$C, 0)), 1, 0), IF(AS49&lt;&gt;INDEX('Planned and Progress BMPs'!AS:AS, MATCH($C49, 'Planned and Progress BMPs'!$C:$C, 0)), 1, 0)), "")</f>
        <v/>
      </c>
      <c r="DK49" s="87" t="str">
        <f>IFERROR(IF($F49="Historical", IF(AT49&lt;&gt;INDEX('Historical BMP Records'!AT:AT, MATCH($C49, 'Historical BMP Records'!$C:$C, 0)), 1, 0), IF(AT49&lt;&gt;INDEX('Planned and Progress BMPs'!AT:AT, MATCH($C49, 'Planned and Progress BMPs'!$C:$C, 0)), 1, 0)), "")</f>
        <v/>
      </c>
      <c r="DL49" s="87" t="str">
        <f>IFERROR(IF($F49="Historical", IF(AU49&lt;&gt;INDEX('Historical BMP Records'!AU:AU, MATCH($C49, 'Historical BMP Records'!$C:$C, 0)), 1, 0), IF(AU49&lt;&gt;INDEX('Planned and Progress BMPs'!AU:AU, MATCH($C49, 'Planned and Progress BMPs'!$C:$C, 0)), 1, 0)), "")</f>
        <v/>
      </c>
      <c r="DM49" s="87" t="str">
        <f>IFERROR(IF($F49="Historical", IF(AV49&lt;&gt;INDEX('Historical BMP Records'!AV:AV, MATCH($C49, 'Historical BMP Records'!$C:$C, 0)), 1, 0), IF(AV49&lt;&gt;INDEX('Planned and Progress BMPs'!AV:AV, MATCH($C49, 'Planned and Progress BMPs'!$C:$C, 0)), 1, 0)), "")</f>
        <v/>
      </c>
      <c r="DN49" s="87" t="str">
        <f>IFERROR(IF($F49="Historical", IF(AW49&lt;&gt;INDEX('Historical BMP Records'!AW:AW, MATCH($C49, 'Historical BMP Records'!$C:$C, 0)), 1, 0), IF(AW49&lt;&gt;INDEX('Planned and Progress BMPs'!AW:AW, MATCH($C49, 'Planned and Progress BMPs'!$C:$C, 0)), 1, 0)), "")</f>
        <v/>
      </c>
      <c r="DO49" s="87" t="str">
        <f>IFERROR(IF($F49="Historical", IF(AX49&lt;&gt;INDEX('Historical BMP Records'!AX:AX, MATCH($C49, 'Historical BMP Records'!$C:$C, 0)), 1, 0), IF(AX49&lt;&gt;INDEX('Planned and Progress BMPs'!AX:AX, MATCH($C49, 'Planned and Progress BMPs'!$C:$C, 0)), 1, 0)), "")</f>
        <v/>
      </c>
      <c r="DP49" s="87" t="str">
        <f>IFERROR(IF($F49="Historical", IF(AY49&lt;&gt;INDEX('Historical BMP Records'!AY:AY, MATCH($C49, 'Historical BMP Records'!$C:$C, 0)), 1, 0), IF(AY49&lt;&gt;INDEX('Planned and Progress BMPs'!AY:AY, MATCH($C49, 'Planned and Progress BMPs'!$C:$C, 0)), 1, 0)), "")</f>
        <v/>
      </c>
      <c r="DQ49" s="87" t="str">
        <f>IFERROR(IF($F49="Historical", IF(AZ49&lt;&gt;INDEX('Historical BMP Records'!AZ:AZ, MATCH($C49, 'Historical BMP Records'!$C:$C, 0)), 1, 0), IF(AZ49&lt;&gt;INDEX('Planned and Progress BMPs'!AZ:AZ, MATCH($C49, 'Planned and Progress BMPs'!$C:$C, 0)), 1, 0)), "")</f>
        <v/>
      </c>
      <c r="DR49" s="87" t="str">
        <f>IFERROR(IF($F49="Historical", IF(BA49&lt;&gt;INDEX('Historical BMP Records'!BA:BA, MATCH($C49, 'Historical BMP Records'!$C:$C, 0)), 1, 0), IF(BA49&lt;&gt;INDEX('Planned and Progress BMPs'!BA:BA, MATCH($C49, 'Planned and Progress BMPs'!$C:$C, 0)), 1, 0)), "")</f>
        <v/>
      </c>
      <c r="DS49" s="87" t="str">
        <f>IFERROR(IF($F49="Historical", IF(BB49&lt;&gt;INDEX('Historical BMP Records'!BB:BB, MATCH($C49, 'Historical BMP Records'!$C:$C, 0)), 1, 0), IF(BB49&lt;&gt;INDEX('Planned and Progress BMPs'!BB:BB, MATCH($C49, 'Planned and Progress BMPs'!$C:$C, 0)), 1, 0)), "")</f>
        <v/>
      </c>
      <c r="DT49" s="87" t="str">
        <f>IFERROR(IF($F49="Historical", IF(BC49&lt;&gt;INDEX('Historical BMP Records'!BC:BC, MATCH($C49, 'Historical BMP Records'!$C:$C, 0)), 1, 0), IF(BC49&lt;&gt;INDEX('Planned and Progress BMPs'!BC:BC, MATCH($C49, 'Planned and Progress BMPs'!$C:$C, 0)), 1, 0)), "")</f>
        <v/>
      </c>
      <c r="DU49" s="87" t="str">
        <f>IFERROR(IF($F49="Historical", IF(BD49&lt;&gt;INDEX('Historical BMP Records'!BD:BD, MATCH($C49, 'Historical BMP Records'!$C:$C, 0)), 1, 0), IF(BD49&lt;&gt;INDEX('Planned and Progress BMPs'!BD:BD, MATCH($C49, 'Planned and Progress BMPs'!$C:$C, 0)), 1, 0)), "")</f>
        <v/>
      </c>
      <c r="DV49" s="87" t="str">
        <f>IFERROR(IF($F49="Historical", IF(BE49&lt;&gt;INDEX('Historical BMP Records'!BE:BE, MATCH($C49, 'Historical BMP Records'!$C:$C, 0)), 1, 0), IF(BE49&lt;&gt;INDEX('Planned and Progress BMPs'!BE:BE, MATCH($C49, 'Planned and Progress BMPs'!$C:$C, 0)), 1, 0)), "")</f>
        <v/>
      </c>
      <c r="DW49" s="87" t="str">
        <f>IFERROR(IF($F49="Historical", IF(BF49&lt;&gt;INDEX('Historical BMP Records'!BF:BF, MATCH($C49, 'Historical BMP Records'!$C:$C, 0)), 1, 0), IF(BF49&lt;&gt;INDEX('Planned and Progress BMPs'!BF:BF, MATCH($C49, 'Planned and Progress BMPs'!$C:$C, 0)), 1, 0)), "")</f>
        <v/>
      </c>
      <c r="DX49" s="87" t="str">
        <f>IFERROR(IF($F49="Historical", IF(BG49&lt;&gt;INDEX('Historical BMP Records'!BG:BG, MATCH($C49, 'Historical BMP Records'!$C:$C, 0)), 1, 0), IF(BG49&lt;&gt;INDEX('Planned and Progress BMPs'!BG:BG, MATCH($C49, 'Planned and Progress BMPs'!$C:$C, 0)), 1, 0)), "")</f>
        <v/>
      </c>
      <c r="DY49" s="87" t="str">
        <f>IFERROR(IF($F49="Historical", IF(BH49&lt;&gt;INDEX('Historical BMP Records'!BH:BH, MATCH($C49, 'Historical BMP Records'!$C:$C, 0)), 1, 0), IF(BH49&lt;&gt;INDEX('Planned and Progress BMPs'!BH:BH, MATCH($C49, 'Planned and Progress BMPs'!$C:$C, 0)), 1, 0)), "")</f>
        <v/>
      </c>
      <c r="DZ49" s="87" t="str">
        <f>IFERROR(IF($F49="Historical", IF(BI49&lt;&gt;INDEX('Historical BMP Records'!BI:BI, MATCH($C49, 'Historical BMP Records'!$C:$C, 0)), 1, 0), IF(BI49&lt;&gt;INDEX('Planned and Progress BMPs'!BI:BI, MATCH($C49, 'Planned and Progress BMPs'!$C:$C, 0)), 1, 0)), "")</f>
        <v/>
      </c>
      <c r="EA49" s="87" t="str">
        <f>IFERROR(IF($F49="Historical", IF(BJ49&lt;&gt;INDEX('Historical BMP Records'!BJ:BJ, MATCH($C49, 'Historical BMP Records'!$C:$C, 0)), 1, 0), IF(BJ49&lt;&gt;INDEX('Planned and Progress BMPs'!BJ:BJ, MATCH($C49, 'Planned and Progress BMPs'!$C:$C, 0)), 1, 0)), "")</f>
        <v/>
      </c>
      <c r="EB49" s="87" t="str">
        <f>IFERROR(IF($F49="Historical", IF(BK49&lt;&gt;INDEX('Historical BMP Records'!BK:BK, MATCH($C49, 'Historical BMP Records'!$C:$C, 0)), 1, 0), IF(BK49&lt;&gt;INDEX('Planned and Progress BMPs'!BK:BK, MATCH($C49, 'Planned and Progress BMPs'!$C:$C, 0)), 1, 0)), "")</f>
        <v/>
      </c>
      <c r="EC49" s="87" t="str">
        <f>IFERROR(IF($F49="Historical", IF(BL49&lt;&gt;INDEX('Historical BMP Records'!BL:BL, MATCH($C49, 'Historical BMP Records'!$C:$C, 0)), 1, 0), IF(BL49&lt;&gt;INDEX('Planned and Progress BMPs'!BL:BL, MATCH($C49, 'Planned and Progress BMPs'!$C:$C, 0)), 1, 0)), "")</f>
        <v/>
      </c>
      <c r="ED49" s="87" t="str">
        <f>IFERROR(IF($F49="Historical", IF(BM49&lt;&gt;INDEX('Historical BMP Records'!BM:BM, MATCH($C49, 'Historical BMP Records'!$C:$C, 0)), 1, 0), IF(BM49&lt;&gt;INDEX('Planned and Progress BMPs'!BM:BM, MATCH($C49, 'Planned and Progress BMPs'!$C:$C, 0)), 1, 0)), "")</f>
        <v/>
      </c>
      <c r="EE49" s="87" t="str">
        <f>IFERROR(IF($F49="Historical", IF(BN49&lt;&gt;INDEX('Historical BMP Records'!BN:BN, MATCH($C49, 'Historical BMP Records'!$C:$C, 0)), 1, 0), IF(BN49&lt;&gt;INDEX('Planned and Progress BMPs'!BN:BN, MATCH($C49, 'Planned and Progress BMPs'!$C:$C, 0)), 1, 0)), "")</f>
        <v/>
      </c>
      <c r="EF49" s="87" t="str">
        <f>IFERROR(IF($F49="Historical", IF(BO49&lt;&gt;INDEX('Historical BMP Records'!BO:BO, MATCH($C49, 'Historical BMP Records'!$C:$C, 0)), 1, 0), IF(BO49&lt;&gt;INDEX('Planned and Progress BMPs'!BO:BO, MATCH($C49, 'Planned and Progress BMPs'!$C:$C, 0)), 1, 0)), "")</f>
        <v/>
      </c>
      <c r="EG49" s="87" t="str">
        <f>IFERROR(IF($F49="Historical", IF(BP49&lt;&gt;INDEX('Historical BMP Records'!BP:BP, MATCH($C49, 'Historical BMP Records'!$C:$C, 0)), 1, 0), IF(BP49&lt;&gt;INDEX('Planned and Progress BMPs'!BP:BP, MATCH($C49, 'Planned and Progress BMPs'!$C:$C, 0)), 1, 0)), "")</f>
        <v/>
      </c>
      <c r="EH49" s="87">
        <f>SUM(DC_SW152[[#This Row],[FY17 Status Change]:[GIS ID Change]])</f>
        <v>0</v>
      </c>
    </row>
    <row r="50" spans="1:138" x14ac:dyDescent="0.25">
      <c r="A50" s="5" t="s">
        <v>388</v>
      </c>
      <c r="B50" s="5" t="s">
        <v>389</v>
      </c>
      <c r="C50" s="15" t="s">
        <v>664</v>
      </c>
      <c r="D50" s="15" t="s">
        <v>462</v>
      </c>
      <c r="E50" s="15" t="s">
        <v>348</v>
      </c>
      <c r="F50" s="33" t="s">
        <v>49</v>
      </c>
      <c r="G50" s="42"/>
      <c r="H50" s="37"/>
      <c r="I50" s="22">
        <f>INDEX(Table3[Site ID], MATCH(DC_SW152[[#This Row],[Facility Name]], Table3[Site Name], 0))</f>
        <v>1</v>
      </c>
      <c r="J50" s="22" t="s">
        <v>372</v>
      </c>
      <c r="K50" s="22" t="str">
        <f>INDEX(Table3[Site Address], MATCH(DC_SW152[[#This Row],[Facility Name]], Table3[Site Name], 0))</f>
        <v>370 Brookley Avenue SW</v>
      </c>
      <c r="L50" s="22" t="str">
        <f>INDEX(Table3[Site X Coordinate], MATCH(DC_SW152[[#This Row],[Facility Name]], Table3[Site Name], 0))</f>
        <v>399319.85</v>
      </c>
      <c r="M50" s="22" t="str">
        <f>INDEX(Table3[Site Y Coordinate], MATCH(DC_SW152[[#This Row],[Facility Name]], Table3[Site Name], 0))</f>
        <v>131674.01</v>
      </c>
      <c r="N50" s="22" t="str">
        <f>INDEX(Table3[Owner/Manager], MATCH(DC_SW152[[#This Row],[Facility Name]], Table3[Site Name], 0))</f>
        <v>Department of Defense</v>
      </c>
      <c r="O50" s="22" t="s">
        <v>218</v>
      </c>
      <c r="P50" s="22" t="s">
        <v>115</v>
      </c>
      <c r="Q50" s="22" t="s">
        <v>219</v>
      </c>
      <c r="R50" s="22" t="s">
        <v>84</v>
      </c>
      <c r="S50" s="22">
        <v>20032</v>
      </c>
      <c r="T50" s="29">
        <v>2024048204</v>
      </c>
      <c r="U50" s="22" t="s">
        <v>220</v>
      </c>
      <c r="V50" s="77">
        <v>32</v>
      </c>
      <c r="W50" s="33">
        <v>41674</v>
      </c>
      <c r="X50" s="22" t="s">
        <v>348</v>
      </c>
      <c r="Y50" s="83" t="s">
        <v>665</v>
      </c>
      <c r="Z50" s="83" t="s">
        <v>761</v>
      </c>
      <c r="AA50" s="83" t="s">
        <v>32</v>
      </c>
      <c r="AB50" s="83" t="s">
        <v>771</v>
      </c>
      <c r="AC50" s="22" t="s">
        <v>94</v>
      </c>
      <c r="AD50" s="22" t="s">
        <v>76</v>
      </c>
      <c r="AE50" s="22">
        <v>397867.56847300002</v>
      </c>
      <c r="AF50" s="22">
        <v>129140.624219</v>
      </c>
      <c r="AG50" s="22">
        <v>38.83005</v>
      </c>
      <c r="AH50" s="22">
        <v>-77.024558999999996</v>
      </c>
      <c r="AI50" s="22" t="s">
        <v>347</v>
      </c>
      <c r="AJ50" s="22" t="s">
        <v>84</v>
      </c>
      <c r="AK50" s="22">
        <v>20032</v>
      </c>
      <c r="AL50" s="17" t="s">
        <v>11</v>
      </c>
      <c r="AM50" s="22" t="s">
        <v>12</v>
      </c>
      <c r="AN50" s="22" t="s">
        <v>16</v>
      </c>
      <c r="AO50" s="64"/>
      <c r="AP50" s="64"/>
      <c r="AQ50" s="64"/>
      <c r="AR50" s="64">
        <f>IF(ISBLANK(DC_SW152[[#This Row],[Urban Acres]]), "", DC_SW152[[#This Row],[Urban Acres]]-DC_SW152[[#This Row],[Impervious Acres]]-DC_SW152[[#This Row],[Natural Acres]])</f>
        <v>8.9999999999999969E-2</v>
      </c>
      <c r="AS50" s="64">
        <v>0.34</v>
      </c>
      <c r="AT50" s="64">
        <v>0.43</v>
      </c>
      <c r="AU50" s="64" t="str">
        <f>IF(ISBLANK(DC_SW152[[#This Row],[Natural Acres]]), "", DC_SW152[[#This Row],[Natural Acres]]*43560)</f>
        <v/>
      </c>
      <c r="AV50" s="64">
        <f>IFERROR(IF(ISBLANK(DC_SW152[[#This Row],[Compacted Acres]]), "", DC_SW152[[#This Row],[Compacted Acres]]*43560),"")</f>
        <v>3920.3999999999987</v>
      </c>
      <c r="AW50" s="64">
        <f>IF(ISBLANK(DC_SW152[[#This Row],[Impervious Acres]]), "", DC_SW152[[#This Row],[Impervious Acres]]*43560)</f>
        <v>14810.400000000001</v>
      </c>
      <c r="AX50" s="64">
        <f>IF(ISBLANK(DC_SW152[[#This Row],[Urban Acres]]), "", DC_SW152[[#This Row],[Urban Acres]]*43560)</f>
        <v>18730.8</v>
      </c>
      <c r="AY50" s="67"/>
      <c r="AZ50" s="33">
        <v>42552</v>
      </c>
      <c r="BA50" s="19">
        <v>2016</v>
      </c>
      <c r="BB50" s="19"/>
      <c r="BC50" s="19"/>
      <c r="BD50" s="19"/>
      <c r="BE50" s="19"/>
      <c r="BF50" s="19"/>
      <c r="BG50" s="19"/>
      <c r="BH50" s="18"/>
      <c r="BI50" s="18"/>
      <c r="BJ50" s="18"/>
      <c r="BK50" s="22"/>
      <c r="BL50" s="18"/>
      <c r="BM50" s="72"/>
      <c r="BN50" s="22"/>
      <c r="BO50" s="17"/>
      <c r="BP50" s="17"/>
      <c r="BQ50" s="15" t="s">
        <v>536</v>
      </c>
      <c r="BR50" s="87" t="str">
        <f>IFERROR(IF($F50="Historical", IF(A50&lt;&gt;INDEX('Historical BMP Records'!A:A, MATCH($C50, 'Historical BMP Records'!$C:$C, 0)), 1, 0), IF(A50&lt;&gt;INDEX('Planned and Progress BMPs'!A:A, MATCH($C50, 'Planned and Progress BMPs'!$C:$C, 0)), 1, 0)), "")</f>
        <v/>
      </c>
      <c r="BS50" s="87" t="str">
        <f>IFERROR(IF($F50="Historical", IF(B50&lt;&gt;INDEX('Historical BMP Records'!B:B, MATCH($C50, 'Historical BMP Records'!$C:$C, 0)), 1, 0), IF(B50&lt;&gt;INDEX('Planned and Progress BMPs'!B:B, MATCH($C50, 'Planned and Progress BMPs'!$C:$C, 0)), 1, 0)), "")</f>
        <v/>
      </c>
      <c r="BT50" s="87" t="str">
        <f>IFERROR(IF($F50="Historical", IF(C50&lt;&gt;INDEX('Historical BMP Records'!C:C, MATCH($C50, 'Historical BMP Records'!$C:$C, 0)), 1, 0), IF(C50&lt;&gt;INDEX('Planned and Progress BMPs'!C:C, MATCH($C50, 'Planned and Progress BMPs'!$C:$C, 0)), 1, 0)), "")</f>
        <v/>
      </c>
      <c r="BU50" s="87" t="str">
        <f>IFERROR(IF($F50="Historical", IF(D50&lt;&gt;INDEX('Historical BMP Records'!D:D, MATCH($C50, 'Historical BMP Records'!$C:$C, 0)), 1, 0), IF(D50&lt;&gt;INDEX('Planned and Progress BMPs'!D:D, MATCH($C50, 'Planned and Progress BMPs'!$C:$C, 0)), 1, 0)), "")</f>
        <v/>
      </c>
      <c r="BV50" s="87" t="str">
        <f>IFERROR(IF($F50="Historical", IF(E50&lt;&gt;INDEX('Historical BMP Records'!E:E, MATCH($C50, 'Historical BMP Records'!$C:$C, 0)), 1, 0), IF(E50&lt;&gt;INDEX('Planned and Progress BMPs'!E:E, MATCH($C50, 'Planned and Progress BMPs'!$C:$C, 0)), 1, 0)), "")</f>
        <v/>
      </c>
      <c r="BW50" s="87" t="str">
        <f>IFERROR(IF($F50="Historical", IF(F50&lt;&gt;INDEX('Historical BMP Records'!F:F, MATCH($C50, 'Historical BMP Records'!$C:$C, 0)), 1, 0), IF(F50&lt;&gt;INDEX('Planned and Progress BMPs'!F:F, MATCH($C50, 'Planned and Progress BMPs'!$C:$C, 0)), 1, 0)), "")</f>
        <v/>
      </c>
      <c r="BX50" s="87" t="str">
        <f>IFERROR(IF($F50="Historical", IF(G50&lt;&gt;INDEX('Historical BMP Records'!G:G, MATCH($C50, 'Historical BMP Records'!$C:$C, 0)), 1, 0), IF(G50&lt;&gt;INDEX('Planned and Progress BMPs'!G:G, MATCH($C50, 'Planned and Progress BMPs'!$C:$C, 0)), 1, 0)), "")</f>
        <v/>
      </c>
      <c r="BY50" s="87" t="str">
        <f>IFERROR(IF($F50="Historical", IF(H50&lt;&gt;INDEX('Historical BMP Records'!H:H, MATCH($C50, 'Historical BMP Records'!$C:$C, 0)), 1, 0), IF(H50&lt;&gt;INDEX('Planned and Progress BMPs'!H:H, MATCH($C50, 'Planned and Progress BMPs'!$C:$C, 0)), 1, 0)), "")</f>
        <v/>
      </c>
      <c r="BZ50" s="87" t="str">
        <f>IFERROR(IF($F50="Historical", IF(I50&lt;&gt;INDEX('Historical BMP Records'!I:I, MATCH($C50, 'Historical BMP Records'!$C:$C, 0)), 1, 0), IF(I50&lt;&gt;INDEX('Planned and Progress BMPs'!I:I, MATCH($C50, 'Planned and Progress BMPs'!$C:$C, 0)), 1, 0)), "")</f>
        <v/>
      </c>
      <c r="CA50" s="87" t="str">
        <f>IFERROR(IF($F50="Historical", IF(J50&lt;&gt;INDEX('Historical BMP Records'!J:J, MATCH($C50, 'Historical BMP Records'!$C:$C, 0)), 1, 0), IF(J50&lt;&gt;INDEX('Planned and Progress BMPs'!J:J, MATCH($C50, 'Planned and Progress BMPs'!$C:$C, 0)), 1, 0)), "")</f>
        <v/>
      </c>
      <c r="CB50" s="87" t="str">
        <f>IFERROR(IF($F50="Historical", IF(K50&lt;&gt;INDEX('Historical BMP Records'!K:K, MATCH($C50, 'Historical BMP Records'!$C:$C, 0)), 1, 0), IF(K50&lt;&gt;INDEX('Planned and Progress BMPs'!K:K, MATCH($C50, 'Planned and Progress BMPs'!$C:$C, 0)), 1, 0)), "")</f>
        <v/>
      </c>
      <c r="CC50" s="87" t="str">
        <f>IFERROR(IF($F50="Historical", IF(L50&lt;&gt;INDEX('Historical BMP Records'!L:L, MATCH($C50, 'Historical BMP Records'!$C:$C, 0)), 1, 0), IF(L50&lt;&gt;INDEX('Planned and Progress BMPs'!L:L, MATCH($C50, 'Planned and Progress BMPs'!$C:$C, 0)), 1, 0)), "")</f>
        <v/>
      </c>
      <c r="CD50" s="87" t="str">
        <f>IFERROR(IF($F50="Historical", IF(M50&lt;&gt;INDEX('Historical BMP Records'!M:M, MATCH($C50, 'Historical BMP Records'!$C:$C, 0)), 1, 0), IF(M50&lt;&gt;INDEX('Planned and Progress BMPs'!M:M, MATCH($C50, 'Planned and Progress BMPs'!$C:$C, 0)), 1, 0)), "")</f>
        <v/>
      </c>
      <c r="CE50" s="87" t="str">
        <f>IFERROR(IF($F50="Historical", IF(N50&lt;&gt;INDEX('Historical BMP Records'!N:N, MATCH($C50, 'Historical BMP Records'!$C:$C, 0)), 1, 0), IF(N50&lt;&gt;INDEX('Planned and Progress BMPs'!N:N, MATCH($C50, 'Planned and Progress BMPs'!$C:$C, 0)), 1, 0)), "")</f>
        <v/>
      </c>
      <c r="CF50" s="87" t="str">
        <f>IFERROR(IF($F50="Historical", IF(O50&lt;&gt;INDEX('Historical BMP Records'!O:O, MATCH($C50, 'Historical BMP Records'!$C:$C, 0)), 1, 0), IF(O50&lt;&gt;INDEX('Planned and Progress BMPs'!O:O, MATCH($C50, 'Planned and Progress BMPs'!$C:$C, 0)), 1, 0)), "")</f>
        <v/>
      </c>
      <c r="CG50" s="87" t="str">
        <f>IFERROR(IF($F50="Historical", IF(P50&lt;&gt;INDEX('Historical BMP Records'!P:P, MATCH($C50, 'Historical BMP Records'!$C:$C, 0)), 1, 0), IF(P50&lt;&gt;INDEX('Planned and Progress BMPs'!P:P, MATCH($C50, 'Planned and Progress BMPs'!$C:$C, 0)), 1, 0)), "")</f>
        <v/>
      </c>
      <c r="CH50" s="87" t="str">
        <f>IFERROR(IF($F50="Historical", IF(Q50&lt;&gt;INDEX('Historical BMP Records'!Q:Q, MATCH($C50, 'Historical BMP Records'!$C:$C, 0)), 1, 0), IF(Q50&lt;&gt;INDEX('Planned and Progress BMPs'!Q:Q, MATCH($C50, 'Planned and Progress BMPs'!$C:$C, 0)), 1, 0)), "")</f>
        <v/>
      </c>
      <c r="CI50" s="87" t="str">
        <f>IFERROR(IF($F50="Historical", IF(R50&lt;&gt;INDEX('Historical BMP Records'!R:R, MATCH($C50, 'Historical BMP Records'!$C:$C, 0)), 1, 0), IF(R50&lt;&gt;INDEX('Planned and Progress BMPs'!R:R, MATCH($C50, 'Planned and Progress BMPs'!$C:$C, 0)), 1, 0)), "")</f>
        <v/>
      </c>
      <c r="CJ50" s="87" t="str">
        <f>IFERROR(IF($F50="Historical", IF(S50&lt;&gt;INDEX('Historical BMP Records'!S:S, MATCH($C50, 'Historical BMP Records'!$C:$C, 0)), 1, 0), IF(S50&lt;&gt;INDEX('Planned and Progress BMPs'!S:S, MATCH($C50, 'Planned and Progress BMPs'!$C:$C, 0)), 1, 0)), "")</f>
        <v/>
      </c>
      <c r="CK50" s="87" t="str">
        <f>IFERROR(IF($F50="Historical", IF(T50&lt;&gt;INDEX('Historical BMP Records'!T:T, MATCH($C50, 'Historical BMP Records'!$C:$C, 0)), 1, 0), IF(T50&lt;&gt;INDEX('Planned and Progress BMPs'!T:T, MATCH($C50, 'Planned and Progress BMPs'!$C:$C, 0)), 1, 0)), "")</f>
        <v/>
      </c>
      <c r="CL50" s="87" t="str">
        <f>IFERROR(IF($F50="Historical", IF(U50&lt;&gt;INDEX('Historical BMP Records'!U:U, MATCH($C50, 'Historical BMP Records'!$C:$C, 0)), 1, 0), IF(U50&lt;&gt;INDEX('Planned and Progress BMPs'!U:U, MATCH($C50, 'Planned and Progress BMPs'!$C:$C, 0)), 1, 0)), "")</f>
        <v/>
      </c>
      <c r="CM50" s="87" t="str">
        <f>IFERROR(IF($F50="Historical", IF(V50&lt;&gt;INDEX('Historical BMP Records'!V:V, MATCH($C50, 'Historical BMP Records'!$C:$C, 0)), 1, 0), IF(V50&lt;&gt;INDEX('Planned and Progress BMPs'!V:V, MATCH($C50, 'Planned and Progress BMPs'!$C:$C, 0)), 1, 0)), "")</f>
        <v/>
      </c>
      <c r="CN50" s="87" t="str">
        <f>IFERROR(IF($F50="Historical", IF(W50&lt;&gt;INDEX('Historical BMP Records'!W:W, MATCH($C50, 'Historical BMP Records'!$C:$C, 0)), 1, 0), IF(W50&lt;&gt;INDEX('Planned and Progress BMPs'!W:W, MATCH($C50, 'Planned and Progress BMPs'!$C:$C, 0)), 1, 0)), "")</f>
        <v/>
      </c>
      <c r="CO50" s="87" t="str">
        <f>IFERROR(IF($F50="Historical", IF(X50&lt;&gt;INDEX('Historical BMP Records'!X:X, MATCH($C50, 'Historical BMP Records'!$C:$C, 0)), 1, 0), IF(X50&lt;&gt;INDEX('Planned and Progress BMPs'!X:X, MATCH($C50, 'Planned and Progress BMPs'!$C:$C, 0)), 1, 0)), "")</f>
        <v/>
      </c>
      <c r="CP50" s="87" t="str">
        <f>IFERROR(IF($F50="Historical", IF(Y50&lt;&gt;INDEX('Historical BMP Records'!Y:Y, MATCH($C50, 'Historical BMP Records'!$C:$C, 0)), 1, 0), IF(Y50&lt;&gt;INDEX('Planned and Progress BMPs'!Y:Y, MATCH($C50, 'Planned and Progress BMPs'!$C:$C, 0)), 1, 0)), "")</f>
        <v/>
      </c>
      <c r="CQ50" s="87" t="str">
        <f>IFERROR(IF($F50="Historical", IF(Z50&lt;&gt;INDEX('Historical BMP Records'!Z:Z, MATCH($C50, 'Historical BMP Records'!$C:$C, 0)), 1, 0), IF(Z50&lt;&gt;INDEX('Planned and Progress BMPs'!Z:Z, MATCH($C50, 'Planned and Progress BMPs'!$C:$C, 0)), 1, 0)), "")</f>
        <v/>
      </c>
      <c r="CR50" s="87" t="str">
        <f>IFERROR(IF($F50="Historical", IF(AA50&lt;&gt;INDEX('Historical BMP Records'!AA:AA, MATCH($C50, 'Historical BMP Records'!$C:$C, 0)), 1, 0), IF(AA50&lt;&gt;INDEX('Planned and Progress BMPs'!AA:AA, MATCH($C50, 'Planned and Progress BMPs'!$C:$C, 0)), 1, 0)), "")</f>
        <v/>
      </c>
      <c r="CS50" s="87" t="str">
        <f>IFERROR(IF($F50="Historical", IF(AB50&lt;&gt;INDEX('Historical BMP Records'!AB:AB, MATCH($C50, 'Historical BMP Records'!$C:$C, 0)), 1, 0), IF(AB50&lt;&gt;INDEX('Planned and Progress BMPs'!AB:AB, MATCH($C50, 'Planned and Progress BMPs'!$C:$C, 0)), 1, 0)), "")</f>
        <v/>
      </c>
      <c r="CT50" s="87" t="str">
        <f>IFERROR(IF($F50="Historical", IF(AC50&lt;&gt;INDEX('Historical BMP Records'!AC:AC, MATCH($C50, 'Historical BMP Records'!$C:$C, 0)), 1, 0), IF(AC50&lt;&gt;INDEX('Planned and Progress BMPs'!AC:AC, MATCH($C50, 'Planned and Progress BMPs'!$C:$C, 0)), 1, 0)), "")</f>
        <v/>
      </c>
      <c r="CU50" s="87" t="str">
        <f>IFERROR(IF($F50="Historical", IF(AD50&lt;&gt;INDEX('Historical BMP Records'!AD:AD, MATCH($C50, 'Historical BMP Records'!$C:$C, 0)), 1, 0), IF(AD50&lt;&gt;INDEX('Planned and Progress BMPs'!AD:AD, MATCH($C50, 'Planned and Progress BMPs'!$C:$C, 0)), 1, 0)), "")</f>
        <v/>
      </c>
      <c r="CV50" s="87" t="str">
        <f>IFERROR(IF($F50="Historical", IF(AE50&lt;&gt;INDEX('Historical BMP Records'!AE:AE, MATCH($C50, 'Historical BMP Records'!$C:$C, 0)), 1, 0), IF(AE50&lt;&gt;INDEX('Planned and Progress BMPs'!AE:AE, MATCH($C50, 'Planned and Progress BMPs'!$C:$C, 0)), 1, 0)), "")</f>
        <v/>
      </c>
      <c r="CW50" s="87" t="str">
        <f>IFERROR(IF($F50="Historical", IF(AF50&lt;&gt;INDEX('Historical BMP Records'!AF:AF, MATCH($C50, 'Historical BMP Records'!$C:$C, 0)), 1, 0), IF(AF50&lt;&gt;INDEX('Planned and Progress BMPs'!AF:AF, MATCH($C50, 'Planned and Progress BMPs'!$C:$C, 0)), 1, 0)), "")</f>
        <v/>
      </c>
      <c r="CX50" s="87" t="str">
        <f>IFERROR(IF($F50="Historical", IF(AG50&lt;&gt;INDEX('Historical BMP Records'!AG:AG, MATCH($C50, 'Historical BMP Records'!$C:$C, 0)), 1, 0), IF(AG50&lt;&gt;INDEX('Planned and Progress BMPs'!AG:AG, MATCH($C50, 'Planned and Progress BMPs'!$C:$C, 0)), 1, 0)), "")</f>
        <v/>
      </c>
      <c r="CY50" s="87" t="str">
        <f>IFERROR(IF($F50="Historical", IF(AH50&lt;&gt;INDEX('Historical BMP Records'!AH:AH, MATCH($C50, 'Historical BMP Records'!$C:$C, 0)), 1, 0), IF(AH50&lt;&gt;INDEX('Planned and Progress BMPs'!AH:AH, MATCH($C50, 'Planned and Progress BMPs'!$C:$C, 0)), 1, 0)), "")</f>
        <v/>
      </c>
      <c r="CZ50" s="87" t="str">
        <f>IFERROR(IF($F50="Historical", IF(AI50&lt;&gt;INDEX('Historical BMP Records'!AI:AI, MATCH($C50, 'Historical BMP Records'!$C:$C, 0)), 1, 0), IF(AI50&lt;&gt;INDEX('Planned and Progress BMPs'!AI:AI, MATCH($C50, 'Planned and Progress BMPs'!$C:$C, 0)), 1, 0)), "")</f>
        <v/>
      </c>
      <c r="DA50" s="87" t="str">
        <f>IFERROR(IF($F50="Historical", IF(AJ50&lt;&gt;INDEX('Historical BMP Records'!AJ:AJ, MATCH($C50, 'Historical BMP Records'!$C:$C, 0)), 1, 0), IF(AJ50&lt;&gt;INDEX('Planned and Progress BMPs'!AJ:AJ, MATCH($C50, 'Planned and Progress BMPs'!$C:$C, 0)), 1, 0)), "")</f>
        <v/>
      </c>
      <c r="DB50" s="87" t="str">
        <f>IFERROR(IF($F50="Historical", IF(AK50&lt;&gt;INDEX('Historical BMP Records'!AK:AK, MATCH($C50, 'Historical BMP Records'!$C:$C, 0)), 1, 0), IF(AK50&lt;&gt;INDEX('Planned and Progress BMPs'!AK:AK, MATCH($C50, 'Planned and Progress BMPs'!$C:$C, 0)), 1, 0)), "")</f>
        <v/>
      </c>
      <c r="DC50" s="87" t="str">
        <f>IFERROR(IF($F50="Historical", IF(AL50&lt;&gt;INDEX('Historical BMP Records'!AL:AL, MATCH($C50, 'Historical BMP Records'!$C:$C, 0)), 1, 0), IF(AL50&lt;&gt;INDEX('Planned and Progress BMPs'!AL:AL, MATCH($C50, 'Planned and Progress BMPs'!$C:$C, 0)), 1, 0)), "")</f>
        <v/>
      </c>
      <c r="DD50" s="87" t="str">
        <f>IFERROR(IF($F50="Historical", IF(AM50&lt;&gt;INDEX('Historical BMP Records'!AM:AM, MATCH($C50, 'Historical BMP Records'!$C:$C, 0)), 1, 0), IF(AM50&lt;&gt;INDEX('Planned and Progress BMPs'!AM:AM, MATCH($C50, 'Planned and Progress BMPs'!$C:$C, 0)), 1, 0)), "")</f>
        <v/>
      </c>
      <c r="DE50" s="87" t="str">
        <f>IFERROR(IF($F50="Historical", IF(AN50&lt;&gt;INDEX('Historical BMP Records'!AN:AN, MATCH($C50, 'Historical BMP Records'!$C:$C, 0)), 1, 0), IF(AN50&lt;&gt;INDEX('Planned and Progress BMPs'!AN:AN, MATCH($C50, 'Planned and Progress BMPs'!$C:$C, 0)), 1, 0)), "")</f>
        <v/>
      </c>
      <c r="DF50" s="87" t="str">
        <f>IFERROR(IF($F50="Historical", IF(AO50&lt;&gt;INDEX('Historical BMP Records'!AO:AO, MATCH($C50, 'Historical BMP Records'!$C:$C, 0)), 1, 0), IF(AO50&lt;&gt;INDEX('Planned and Progress BMPs'!AO:AO, MATCH($C50, 'Planned and Progress BMPs'!$C:$C, 0)), 1, 0)), "")</f>
        <v/>
      </c>
      <c r="DG50" s="87" t="str">
        <f>IFERROR(IF($F50="Historical", IF(AP50&lt;&gt;INDEX('Historical BMP Records'!AP:AP, MATCH($C50, 'Historical BMP Records'!$C:$C, 0)), 1, 0), IF(AP50&lt;&gt;INDEX('Planned and Progress BMPs'!AP:AP, MATCH($C50, 'Planned and Progress BMPs'!$C:$C, 0)), 1, 0)), "")</f>
        <v/>
      </c>
      <c r="DH50" s="87" t="str">
        <f>IFERROR(IF($F50="Historical", IF(AQ50&lt;&gt;INDEX('Historical BMP Records'!AQ:AQ, MATCH($C50, 'Historical BMP Records'!$C:$C, 0)), 1, 0), IF(AQ50&lt;&gt;INDEX('Planned and Progress BMPs'!AQ:AQ, MATCH($C50, 'Planned and Progress BMPs'!$C:$C, 0)), 1, 0)), "")</f>
        <v/>
      </c>
      <c r="DI50" s="87" t="str">
        <f>IFERROR(IF($F50="Historical", IF(AR50&lt;&gt;INDEX('Historical BMP Records'!AR:AR, MATCH($C50, 'Historical BMP Records'!$C:$C, 0)), 1, 0), IF(AR50&lt;&gt;INDEX('Planned and Progress BMPs'!AR:AR, MATCH($C50, 'Planned and Progress BMPs'!$C:$C, 0)), 1, 0)), "")</f>
        <v/>
      </c>
      <c r="DJ50" s="87" t="str">
        <f>IFERROR(IF($F50="Historical", IF(AS50&lt;&gt;INDEX('Historical BMP Records'!AS:AS, MATCH($C50, 'Historical BMP Records'!$C:$C, 0)), 1, 0), IF(AS50&lt;&gt;INDEX('Planned and Progress BMPs'!AS:AS, MATCH($C50, 'Planned and Progress BMPs'!$C:$C, 0)), 1, 0)), "")</f>
        <v/>
      </c>
      <c r="DK50" s="87" t="str">
        <f>IFERROR(IF($F50="Historical", IF(AT50&lt;&gt;INDEX('Historical BMP Records'!AT:AT, MATCH($C50, 'Historical BMP Records'!$C:$C, 0)), 1, 0), IF(AT50&lt;&gt;INDEX('Planned and Progress BMPs'!AT:AT, MATCH($C50, 'Planned and Progress BMPs'!$C:$C, 0)), 1, 0)), "")</f>
        <v/>
      </c>
      <c r="DL50" s="87" t="str">
        <f>IFERROR(IF($F50="Historical", IF(AU50&lt;&gt;INDEX('Historical BMP Records'!AU:AU, MATCH($C50, 'Historical BMP Records'!$C:$C, 0)), 1, 0), IF(AU50&lt;&gt;INDEX('Planned and Progress BMPs'!AU:AU, MATCH($C50, 'Planned and Progress BMPs'!$C:$C, 0)), 1, 0)), "")</f>
        <v/>
      </c>
      <c r="DM50" s="87" t="str">
        <f>IFERROR(IF($F50="Historical", IF(AV50&lt;&gt;INDEX('Historical BMP Records'!AV:AV, MATCH($C50, 'Historical BMP Records'!$C:$C, 0)), 1, 0), IF(AV50&lt;&gt;INDEX('Planned and Progress BMPs'!AV:AV, MATCH($C50, 'Planned and Progress BMPs'!$C:$C, 0)), 1, 0)), "")</f>
        <v/>
      </c>
      <c r="DN50" s="87" t="str">
        <f>IFERROR(IF($F50="Historical", IF(AW50&lt;&gt;INDEX('Historical BMP Records'!AW:AW, MATCH($C50, 'Historical BMP Records'!$C:$C, 0)), 1, 0), IF(AW50&lt;&gt;INDEX('Planned and Progress BMPs'!AW:AW, MATCH($C50, 'Planned and Progress BMPs'!$C:$C, 0)), 1, 0)), "")</f>
        <v/>
      </c>
      <c r="DO50" s="87" t="str">
        <f>IFERROR(IF($F50="Historical", IF(AX50&lt;&gt;INDEX('Historical BMP Records'!AX:AX, MATCH($C50, 'Historical BMP Records'!$C:$C, 0)), 1, 0), IF(AX50&lt;&gt;INDEX('Planned and Progress BMPs'!AX:AX, MATCH($C50, 'Planned and Progress BMPs'!$C:$C, 0)), 1, 0)), "")</f>
        <v/>
      </c>
      <c r="DP50" s="87" t="str">
        <f>IFERROR(IF($F50="Historical", IF(AY50&lt;&gt;INDEX('Historical BMP Records'!AY:AY, MATCH($C50, 'Historical BMP Records'!$C:$C, 0)), 1, 0), IF(AY50&lt;&gt;INDEX('Planned and Progress BMPs'!AY:AY, MATCH($C50, 'Planned and Progress BMPs'!$C:$C, 0)), 1, 0)), "")</f>
        <v/>
      </c>
      <c r="DQ50" s="87" t="str">
        <f>IFERROR(IF($F50="Historical", IF(AZ50&lt;&gt;INDEX('Historical BMP Records'!AZ:AZ, MATCH($C50, 'Historical BMP Records'!$C:$C, 0)), 1, 0), IF(AZ50&lt;&gt;INDEX('Planned and Progress BMPs'!AZ:AZ, MATCH($C50, 'Planned and Progress BMPs'!$C:$C, 0)), 1, 0)), "")</f>
        <v/>
      </c>
      <c r="DR50" s="87" t="str">
        <f>IFERROR(IF($F50="Historical", IF(BA50&lt;&gt;INDEX('Historical BMP Records'!BA:BA, MATCH($C50, 'Historical BMP Records'!$C:$C, 0)), 1, 0), IF(BA50&lt;&gt;INDEX('Planned and Progress BMPs'!BA:BA, MATCH($C50, 'Planned and Progress BMPs'!$C:$C, 0)), 1, 0)), "")</f>
        <v/>
      </c>
      <c r="DS50" s="87" t="str">
        <f>IFERROR(IF($F50="Historical", IF(BB50&lt;&gt;INDEX('Historical BMP Records'!BB:BB, MATCH($C50, 'Historical BMP Records'!$C:$C, 0)), 1, 0), IF(BB50&lt;&gt;INDEX('Planned and Progress BMPs'!BB:BB, MATCH($C50, 'Planned and Progress BMPs'!$C:$C, 0)), 1, 0)), "")</f>
        <v/>
      </c>
      <c r="DT50" s="87" t="str">
        <f>IFERROR(IF($F50="Historical", IF(BC50&lt;&gt;INDEX('Historical BMP Records'!BC:BC, MATCH($C50, 'Historical BMP Records'!$C:$C, 0)), 1, 0), IF(BC50&lt;&gt;INDEX('Planned and Progress BMPs'!BC:BC, MATCH($C50, 'Planned and Progress BMPs'!$C:$C, 0)), 1, 0)), "")</f>
        <v/>
      </c>
      <c r="DU50" s="87" t="str">
        <f>IFERROR(IF($F50="Historical", IF(BD50&lt;&gt;INDEX('Historical BMP Records'!BD:BD, MATCH($C50, 'Historical BMP Records'!$C:$C, 0)), 1, 0), IF(BD50&lt;&gt;INDEX('Planned and Progress BMPs'!BD:BD, MATCH($C50, 'Planned and Progress BMPs'!$C:$C, 0)), 1, 0)), "")</f>
        <v/>
      </c>
      <c r="DV50" s="87" t="str">
        <f>IFERROR(IF($F50="Historical", IF(BE50&lt;&gt;INDEX('Historical BMP Records'!BE:BE, MATCH($C50, 'Historical BMP Records'!$C:$C, 0)), 1, 0), IF(BE50&lt;&gt;INDEX('Planned and Progress BMPs'!BE:BE, MATCH($C50, 'Planned and Progress BMPs'!$C:$C, 0)), 1, 0)), "")</f>
        <v/>
      </c>
      <c r="DW50" s="87" t="str">
        <f>IFERROR(IF($F50="Historical", IF(BF50&lt;&gt;INDEX('Historical BMP Records'!BF:BF, MATCH($C50, 'Historical BMP Records'!$C:$C, 0)), 1, 0), IF(BF50&lt;&gt;INDEX('Planned and Progress BMPs'!BF:BF, MATCH($C50, 'Planned and Progress BMPs'!$C:$C, 0)), 1, 0)), "")</f>
        <v/>
      </c>
      <c r="DX50" s="87" t="str">
        <f>IFERROR(IF($F50="Historical", IF(BG50&lt;&gt;INDEX('Historical BMP Records'!BG:BG, MATCH($C50, 'Historical BMP Records'!$C:$C, 0)), 1, 0), IF(BG50&lt;&gt;INDEX('Planned and Progress BMPs'!BG:BG, MATCH($C50, 'Planned and Progress BMPs'!$C:$C, 0)), 1, 0)), "")</f>
        <v/>
      </c>
      <c r="DY50" s="87" t="str">
        <f>IFERROR(IF($F50="Historical", IF(BH50&lt;&gt;INDEX('Historical BMP Records'!BH:BH, MATCH($C50, 'Historical BMP Records'!$C:$C, 0)), 1, 0), IF(BH50&lt;&gt;INDEX('Planned and Progress BMPs'!BH:BH, MATCH($C50, 'Planned and Progress BMPs'!$C:$C, 0)), 1, 0)), "")</f>
        <v/>
      </c>
      <c r="DZ50" s="87" t="str">
        <f>IFERROR(IF($F50="Historical", IF(BI50&lt;&gt;INDEX('Historical BMP Records'!BI:BI, MATCH($C50, 'Historical BMP Records'!$C:$C, 0)), 1, 0), IF(BI50&lt;&gt;INDEX('Planned and Progress BMPs'!BI:BI, MATCH($C50, 'Planned and Progress BMPs'!$C:$C, 0)), 1, 0)), "")</f>
        <v/>
      </c>
      <c r="EA50" s="87" t="str">
        <f>IFERROR(IF($F50="Historical", IF(BJ50&lt;&gt;INDEX('Historical BMP Records'!BJ:BJ, MATCH($C50, 'Historical BMP Records'!$C:$C, 0)), 1, 0), IF(BJ50&lt;&gt;INDEX('Planned and Progress BMPs'!BJ:BJ, MATCH($C50, 'Planned and Progress BMPs'!$C:$C, 0)), 1, 0)), "")</f>
        <v/>
      </c>
      <c r="EB50" s="87" t="str">
        <f>IFERROR(IF($F50="Historical", IF(BK50&lt;&gt;INDEX('Historical BMP Records'!BK:BK, MATCH($C50, 'Historical BMP Records'!$C:$C, 0)), 1, 0), IF(BK50&lt;&gt;INDEX('Planned and Progress BMPs'!BK:BK, MATCH($C50, 'Planned and Progress BMPs'!$C:$C, 0)), 1, 0)), "")</f>
        <v/>
      </c>
      <c r="EC50" s="87" t="str">
        <f>IFERROR(IF($F50="Historical", IF(BL50&lt;&gt;INDEX('Historical BMP Records'!BL:BL, MATCH($C50, 'Historical BMP Records'!$C:$C, 0)), 1, 0), IF(BL50&lt;&gt;INDEX('Planned and Progress BMPs'!BL:BL, MATCH($C50, 'Planned and Progress BMPs'!$C:$C, 0)), 1, 0)), "")</f>
        <v/>
      </c>
      <c r="ED50" s="87" t="str">
        <f>IFERROR(IF($F50="Historical", IF(BM50&lt;&gt;INDEX('Historical BMP Records'!BM:BM, MATCH($C50, 'Historical BMP Records'!$C:$C, 0)), 1, 0), IF(BM50&lt;&gt;INDEX('Planned and Progress BMPs'!BM:BM, MATCH($C50, 'Planned and Progress BMPs'!$C:$C, 0)), 1, 0)), "")</f>
        <v/>
      </c>
      <c r="EE50" s="87" t="str">
        <f>IFERROR(IF($F50="Historical", IF(BN50&lt;&gt;INDEX('Historical BMP Records'!BN:BN, MATCH($C50, 'Historical BMP Records'!$C:$C, 0)), 1, 0), IF(BN50&lt;&gt;INDEX('Planned and Progress BMPs'!BN:BN, MATCH($C50, 'Planned and Progress BMPs'!$C:$C, 0)), 1, 0)), "")</f>
        <v/>
      </c>
      <c r="EF50" s="87" t="str">
        <f>IFERROR(IF($F50="Historical", IF(BO50&lt;&gt;INDEX('Historical BMP Records'!BO:BO, MATCH($C50, 'Historical BMP Records'!$C:$C, 0)), 1, 0), IF(BO50&lt;&gt;INDEX('Planned and Progress BMPs'!BO:BO, MATCH($C50, 'Planned and Progress BMPs'!$C:$C, 0)), 1, 0)), "")</f>
        <v/>
      </c>
      <c r="EG50" s="87" t="str">
        <f>IFERROR(IF($F50="Historical", IF(BP50&lt;&gt;INDEX('Historical BMP Records'!BP:BP, MATCH($C50, 'Historical BMP Records'!$C:$C, 0)), 1, 0), IF(BP50&lt;&gt;INDEX('Planned and Progress BMPs'!BP:BP, MATCH($C50, 'Planned and Progress BMPs'!$C:$C, 0)), 1, 0)), "")</f>
        <v/>
      </c>
      <c r="EH50" s="87">
        <f>SUM(DC_SW152[[#This Row],[FY17 Status Change]:[GIS ID Change]])</f>
        <v>0</v>
      </c>
    </row>
    <row r="51" spans="1:138" x14ac:dyDescent="0.25">
      <c r="A51" s="5" t="s">
        <v>388</v>
      </c>
      <c r="B51" s="5" t="s">
        <v>389</v>
      </c>
      <c r="C51" s="15" t="s">
        <v>666</v>
      </c>
      <c r="D51" s="15" t="s">
        <v>463</v>
      </c>
      <c r="E51" s="15" t="s">
        <v>349</v>
      </c>
      <c r="F51" s="33" t="s">
        <v>49</v>
      </c>
      <c r="G51" s="42"/>
      <c r="H51" s="37"/>
      <c r="I51" s="22">
        <f>INDEX(Table3[Site ID], MATCH(DC_SW152[[#This Row],[Facility Name]], Table3[Site Name], 0))</f>
        <v>1</v>
      </c>
      <c r="J51" s="22" t="s">
        <v>372</v>
      </c>
      <c r="K51" s="22" t="str">
        <f>INDEX(Table3[Site Address], MATCH(DC_SW152[[#This Row],[Facility Name]], Table3[Site Name], 0))</f>
        <v>370 Brookley Avenue SW</v>
      </c>
      <c r="L51" s="22" t="str">
        <f>INDEX(Table3[Site X Coordinate], MATCH(DC_SW152[[#This Row],[Facility Name]], Table3[Site Name], 0))</f>
        <v>399319.85</v>
      </c>
      <c r="M51" s="22" t="str">
        <f>INDEX(Table3[Site Y Coordinate], MATCH(DC_SW152[[#This Row],[Facility Name]], Table3[Site Name], 0))</f>
        <v>131674.01</v>
      </c>
      <c r="N51" s="22" t="str">
        <f>INDEX(Table3[Owner/Manager], MATCH(DC_SW152[[#This Row],[Facility Name]], Table3[Site Name], 0))</f>
        <v>Department of Defense</v>
      </c>
      <c r="O51" s="22" t="s">
        <v>218</v>
      </c>
      <c r="P51" s="22" t="s">
        <v>115</v>
      </c>
      <c r="Q51" s="22" t="s">
        <v>219</v>
      </c>
      <c r="R51" s="22" t="s">
        <v>84</v>
      </c>
      <c r="S51" s="22">
        <v>20032</v>
      </c>
      <c r="T51" s="29">
        <v>2024048204</v>
      </c>
      <c r="U51" s="22" t="s">
        <v>220</v>
      </c>
      <c r="V51" s="77">
        <v>33</v>
      </c>
      <c r="W51" s="33">
        <v>41674</v>
      </c>
      <c r="X51" s="22" t="s">
        <v>349</v>
      </c>
      <c r="Y51" s="83" t="s">
        <v>667</v>
      </c>
      <c r="Z51" s="83" t="s">
        <v>10</v>
      </c>
      <c r="AA51" s="83" t="s">
        <v>770</v>
      </c>
      <c r="AB51" s="83" t="s">
        <v>10</v>
      </c>
      <c r="AC51" s="22" t="s">
        <v>93</v>
      </c>
      <c r="AD51" s="22" t="s">
        <v>10</v>
      </c>
      <c r="AE51" s="22">
        <v>397860.78596100002</v>
      </c>
      <c r="AF51" s="22">
        <v>129104.10483900001</v>
      </c>
      <c r="AG51" s="22">
        <v>38.829720999999999</v>
      </c>
      <c r="AH51" s="22">
        <v>-77.024636999999998</v>
      </c>
      <c r="AI51" s="22" t="s">
        <v>347</v>
      </c>
      <c r="AJ51" s="22" t="s">
        <v>84</v>
      </c>
      <c r="AK51" s="22">
        <v>20032</v>
      </c>
      <c r="AL51" s="17" t="s">
        <v>11</v>
      </c>
      <c r="AM51" s="22" t="s">
        <v>12</v>
      </c>
      <c r="AN51" s="22" t="s">
        <v>16</v>
      </c>
      <c r="AO51" s="64"/>
      <c r="AP51" s="64"/>
      <c r="AQ51" s="64"/>
      <c r="AR51" s="64">
        <f>IF(ISBLANK(DC_SW152[[#This Row],[Urban Acres]]), "", DC_SW152[[#This Row],[Urban Acres]]-DC_SW152[[#This Row],[Impervious Acres]]-DC_SW152[[#This Row],[Natural Acres]])</f>
        <v>0.21000000000000002</v>
      </c>
      <c r="AS51" s="64">
        <v>0.12</v>
      </c>
      <c r="AT51" s="64">
        <v>0.33</v>
      </c>
      <c r="AU51" s="64" t="str">
        <f>IF(ISBLANK(DC_SW152[[#This Row],[Natural Acres]]), "", DC_SW152[[#This Row],[Natural Acres]]*43560)</f>
        <v/>
      </c>
      <c r="AV51" s="64">
        <f>IFERROR(IF(ISBLANK(DC_SW152[[#This Row],[Compacted Acres]]), "", DC_SW152[[#This Row],[Compacted Acres]]*43560),"")</f>
        <v>9147.6</v>
      </c>
      <c r="AW51" s="64">
        <f>IF(ISBLANK(DC_SW152[[#This Row],[Impervious Acres]]), "", DC_SW152[[#This Row],[Impervious Acres]]*43560)</f>
        <v>5227.2</v>
      </c>
      <c r="AX51" s="64">
        <f>IF(ISBLANK(DC_SW152[[#This Row],[Urban Acres]]), "", DC_SW152[[#This Row],[Urban Acres]]*43560)</f>
        <v>14374.800000000001</v>
      </c>
      <c r="AY51" s="67"/>
      <c r="AZ51" s="33">
        <v>42552</v>
      </c>
      <c r="BA51" s="19">
        <v>2016</v>
      </c>
      <c r="BB51" s="19"/>
      <c r="BC51" s="19"/>
      <c r="BD51" s="19"/>
      <c r="BE51" s="19"/>
      <c r="BF51" s="19"/>
      <c r="BG51" s="19"/>
      <c r="BH51" s="18"/>
      <c r="BI51" s="18"/>
      <c r="BJ51" s="18"/>
      <c r="BK51" s="22"/>
      <c r="BL51" s="18"/>
      <c r="BM51" s="72"/>
      <c r="BN51" s="22"/>
      <c r="BO51" s="17"/>
      <c r="BP51" s="17"/>
      <c r="BQ51" s="15" t="s">
        <v>536</v>
      </c>
      <c r="BR51" s="87" t="str">
        <f>IFERROR(IF($F51="Historical", IF(A51&lt;&gt;INDEX('Historical BMP Records'!A:A, MATCH($C51, 'Historical BMP Records'!$C:$C, 0)), 1, 0), IF(A51&lt;&gt;INDEX('Planned and Progress BMPs'!A:A, MATCH($C51, 'Planned and Progress BMPs'!$C:$C, 0)), 1, 0)), "")</f>
        <v/>
      </c>
      <c r="BS51" s="87" t="str">
        <f>IFERROR(IF($F51="Historical", IF(B51&lt;&gt;INDEX('Historical BMP Records'!B:B, MATCH($C51, 'Historical BMP Records'!$C:$C, 0)), 1, 0), IF(B51&lt;&gt;INDEX('Planned and Progress BMPs'!B:B, MATCH($C51, 'Planned and Progress BMPs'!$C:$C, 0)), 1, 0)), "")</f>
        <v/>
      </c>
      <c r="BT51" s="87" t="str">
        <f>IFERROR(IF($F51="Historical", IF(C51&lt;&gt;INDEX('Historical BMP Records'!C:C, MATCH($C51, 'Historical BMP Records'!$C:$C, 0)), 1, 0), IF(C51&lt;&gt;INDEX('Planned and Progress BMPs'!C:C, MATCH($C51, 'Planned and Progress BMPs'!$C:$C, 0)), 1, 0)), "")</f>
        <v/>
      </c>
      <c r="BU51" s="87" t="str">
        <f>IFERROR(IF($F51="Historical", IF(D51&lt;&gt;INDEX('Historical BMP Records'!D:D, MATCH($C51, 'Historical BMP Records'!$C:$C, 0)), 1, 0), IF(D51&lt;&gt;INDEX('Planned and Progress BMPs'!D:D, MATCH($C51, 'Planned and Progress BMPs'!$C:$C, 0)), 1, 0)), "")</f>
        <v/>
      </c>
      <c r="BV51" s="87" t="str">
        <f>IFERROR(IF($F51="Historical", IF(E51&lt;&gt;INDEX('Historical BMP Records'!E:E, MATCH($C51, 'Historical BMP Records'!$C:$C, 0)), 1, 0), IF(E51&lt;&gt;INDEX('Planned and Progress BMPs'!E:E, MATCH($C51, 'Planned and Progress BMPs'!$C:$C, 0)), 1, 0)), "")</f>
        <v/>
      </c>
      <c r="BW51" s="87" t="str">
        <f>IFERROR(IF($F51="Historical", IF(F51&lt;&gt;INDEX('Historical BMP Records'!F:F, MATCH($C51, 'Historical BMP Records'!$C:$C, 0)), 1, 0), IF(F51&lt;&gt;INDEX('Planned and Progress BMPs'!F:F, MATCH($C51, 'Planned and Progress BMPs'!$C:$C, 0)), 1, 0)), "")</f>
        <v/>
      </c>
      <c r="BX51" s="87" t="str">
        <f>IFERROR(IF($F51="Historical", IF(G51&lt;&gt;INDEX('Historical BMP Records'!G:G, MATCH($C51, 'Historical BMP Records'!$C:$C, 0)), 1, 0), IF(G51&lt;&gt;INDEX('Planned and Progress BMPs'!G:G, MATCH($C51, 'Planned and Progress BMPs'!$C:$C, 0)), 1, 0)), "")</f>
        <v/>
      </c>
      <c r="BY51" s="87" t="str">
        <f>IFERROR(IF($F51="Historical", IF(H51&lt;&gt;INDEX('Historical BMP Records'!H:H, MATCH($C51, 'Historical BMP Records'!$C:$C, 0)), 1, 0), IF(H51&lt;&gt;INDEX('Planned and Progress BMPs'!H:H, MATCH($C51, 'Planned and Progress BMPs'!$C:$C, 0)), 1, 0)), "")</f>
        <v/>
      </c>
      <c r="BZ51" s="87" t="str">
        <f>IFERROR(IF($F51="Historical", IF(I51&lt;&gt;INDEX('Historical BMP Records'!I:I, MATCH($C51, 'Historical BMP Records'!$C:$C, 0)), 1, 0), IF(I51&lt;&gt;INDEX('Planned and Progress BMPs'!I:I, MATCH($C51, 'Planned and Progress BMPs'!$C:$C, 0)), 1, 0)), "")</f>
        <v/>
      </c>
      <c r="CA51" s="87" t="str">
        <f>IFERROR(IF($F51="Historical", IF(J51&lt;&gt;INDEX('Historical BMP Records'!J:J, MATCH($C51, 'Historical BMP Records'!$C:$C, 0)), 1, 0), IF(J51&lt;&gt;INDEX('Planned and Progress BMPs'!J:J, MATCH($C51, 'Planned and Progress BMPs'!$C:$C, 0)), 1, 0)), "")</f>
        <v/>
      </c>
      <c r="CB51" s="87" t="str">
        <f>IFERROR(IF($F51="Historical", IF(K51&lt;&gt;INDEX('Historical BMP Records'!K:K, MATCH($C51, 'Historical BMP Records'!$C:$C, 0)), 1, 0), IF(K51&lt;&gt;INDEX('Planned and Progress BMPs'!K:K, MATCH($C51, 'Planned and Progress BMPs'!$C:$C, 0)), 1, 0)), "")</f>
        <v/>
      </c>
      <c r="CC51" s="87" t="str">
        <f>IFERROR(IF($F51="Historical", IF(L51&lt;&gt;INDEX('Historical BMP Records'!L:L, MATCH($C51, 'Historical BMP Records'!$C:$C, 0)), 1, 0), IF(L51&lt;&gt;INDEX('Planned and Progress BMPs'!L:L, MATCH($C51, 'Planned and Progress BMPs'!$C:$C, 0)), 1, 0)), "")</f>
        <v/>
      </c>
      <c r="CD51" s="87" t="str">
        <f>IFERROR(IF($F51="Historical", IF(M51&lt;&gt;INDEX('Historical BMP Records'!M:M, MATCH($C51, 'Historical BMP Records'!$C:$C, 0)), 1, 0), IF(M51&lt;&gt;INDEX('Planned and Progress BMPs'!M:M, MATCH($C51, 'Planned and Progress BMPs'!$C:$C, 0)), 1, 0)), "")</f>
        <v/>
      </c>
      <c r="CE51" s="87" t="str">
        <f>IFERROR(IF($F51="Historical", IF(N51&lt;&gt;INDEX('Historical BMP Records'!N:N, MATCH($C51, 'Historical BMP Records'!$C:$C, 0)), 1, 0), IF(N51&lt;&gt;INDEX('Planned and Progress BMPs'!N:N, MATCH($C51, 'Planned and Progress BMPs'!$C:$C, 0)), 1, 0)), "")</f>
        <v/>
      </c>
      <c r="CF51" s="87" t="str">
        <f>IFERROR(IF($F51="Historical", IF(O51&lt;&gt;INDEX('Historical BMP Records'!O:O, MATCH($C51, 'Historical BMP Records'!$C:$C, 0)), 1, 0), IF(O51&lt;&gt;INDEX('Planned and Progress BMPs'!O:O, MATCH($C51, 'Planned and Progress BMPs'!$C:$C, 0)), 1, 0)), "")</f>
        <v/>
      </c>
      <c r="CG51" s="87" t="str">
        <f>IFERROR(IF($F51="Historical", IF(P51&lt;&gt;INDEX('Historical BMP Records'!P:P, MATCH($C51, 'Historical BMP Records'!$C:$C, 0)), 1, 0), IF(P51&lt;&gt;INDEX('Planned and Progress BMPs'!P:P, MATCH($C51, 'Planned and Progress BMPs'!$C:$C, 0)), 1, 0)), "")</f>
        <v/>
      </c>
      <c r="CH51" s="87" t="str">
        <f>IFERROR(IF($F51="Historical", IF(Q51&lt;&gt;INDEX('Historical BMP Records'!Q:Q, MATCH($C51, 'Historical BMP Records'!$C:$C, 0)), 1, 0), IF(Q51&lt;&gt;INDEX('Planned and Progress BMPs'!Q:Q, MATCH($C51, 'Planned and Progress BMPs'!$C:$C, 0)), 1, 0)), "")</f>
        <v/>
      </c>
      <c r="CI51" s="87" t="str">
        <f>IFERROR(IF($F51="Historical", IF(R51&lt;&gt;INDEX('Historical BMP Records'!R:R, MATCH($C51, 'Historical BMP Records'!$C:$C, 0)), 1, 0), IF(R51&lt;&gt;INDEX('Planned and Progress BMPs'!R:R, MATCH($C51, 'Planned and Progress BMPs'!$C:$C, 0)), 1, 0)), "")</f>
        <v/>
      </c>
      <c r="CJ51" s="87" t="str">
        <f>IFERROR(IF($F51="Historical", IF(S51&lt;&gt;INDEX('Historical BMP Records'!S:S, MATCH($C51, 'Historical BMP Records'!$C:$C, 0)), 1, 0), IF(S51&lt;&gt;INDEX('Planned and Progress BMPs'!S:S, MATCH($C51, 'Planned and Progress BMPs'!$C:$C, 0)), 1, 0)), "")</f>
        <v/>
      </c>
      <c r="CK51" s="87" t="str">
        <f>IFERROR(IF($F51="Historical", IF(T51&lt;&gt;INDEX('Historical BMP Records'!T:T, MATCH($C51, 'Historical BMP Records'!$C:$C, 0)), 1, 0), IF(T51&lt;&gt;INDEX('Planned and Progress BMPs'!T:T, MATCH($C51, 'Planned and Progress BMPs'!$C:$C, 0)), 1, 0)), "")</f>
        <v/>
      </c>
      <c r="CL51" s="87" t="str">
        <f>IFERROR(IF($F51="Historical", IF(U51&lt;&gt;INDEX('Historical BMP Records'!U:U, MATCH($C51, 'Historical BMP Records'!$C:$C, 0)), 1, 0), IF(U51&lt;&gt;INDEX('Planned and Progress BMPs'!U:U, MATCH($C51, 'Planned and Progress BMPs'!$C:$C, 0)), 1, 0)), "")</f>
        <v/>
      </c>
      <c r="CM51" s="87" t="str">
        <f>IFERROR(IF($F51="Historical", IF(V51&lt;&gt;INDEX('Historical BMP Records'!V:V, MATCH($C51, 'Historical BMP Records'!$C:$C, 0)), 1, 0), IF(V51&lt;&gt;INDEX('Planned and Progress BMPs'!V:V, MATCH($C51, 'Planned and Progress BMPs'!$C:$C, 0)), 1, 0)), "")</f>
        <v/>
      </c>
      <c r="CN51" s="87" t="str">
        <f>IFERROR(IF($F51="Historical", IF(W51&lt;&gt;INDEX('Historical BMP Records'!W:W, MATCH($C51, 'Historical BMP Records'!$C:$C, 0)), 1, 0), IF(W51&lt;&gt;INDEX('Planned and Progress BMPs'!W:W, MATCH($C51, 'Planned and Progress BMPs'!$C:$C, 0)), 1, 0)), "")</f>
        <v/>
      </c>
      <c r="CO51" s="87" t="str">
        <f>IFERROR(IF($F51="Historical", IF(X51&lt;&gt;INDEX('Historical BMP Records'!X:X, MATCH($C51, 'Historical BMP Records'!$C:$C, 0)), 1, 0), IF(X51&lt;&gt;INDEX('Planned and Progress BMPs'!X:X, MATCH($C51, 'Planned and Progress BMPs'!$C:$C, 0)), 1, 0)), "")</f>
        <v/>
      </c>
      <c r="CP51" s="87" t="str">
        <f>IFERROR(IF($F51="Historical", IF(Y51&lt;&gt;INDEX('Historical BMP Records'!Y:Y, MATCH($C51, 'Historical BMP Records'!$C:$C, 0)), 1, 0), IF(Y51&lt;&gt;INDEX('Planned and Progress BMPs'!Y:Y, MATCH($C51, 'Planned and Progress BMPs'!$C:$C, 0)), 1, 0)), "")</f>
        <v/>
      </c>
      <c r="CQ51" s="87" t="str">
        <f>IFERROR(IF($F51="Historical", IF(Z51&lt;&gt;INDEX('Historical BMP Records'!Z:Z, MATCH($C51, 'Historical BMP Records'!$C:$C, 0)), 1, 0), IF(Z51&lt;&gt;INDEX('Planned and Progress BMPs'!Z:Z, MATCH($C51, 'Planned and Progress BMPs'!$C:$C, 0)), 1, 0)), "")</f>
        <v/>
      </c>
      <c r="CR51" s="87" t="str">
        <f>IFERROR(IF($F51="Historical", IF(AA51&lt;&gt;INDEX('Historical BMP Records'!AA:AA, MATCH($C51, 'Historical BMP Records'!$C:$C, 0)), 1, 0), IF(AA51&lt;&gt;INDEX('Planned and Progress BMPs'!AA:AA, MATCH($C51, 'Planned and Progress BMPs'!$C:$C, 0)), 1, 0)), "")</f>
        <v/>
      </c>
      <c r="CS51" s="87" t="str">
        <f>IFERROR(IF($F51="Historical", IF(AB51&lt;&gt;INDEX('Historical BMP Records'!AB:AB, MATCH($C51, 'Historical BMP Records'!$C:$C, 0)), 1, 0), IF(AB51&lt;&gt;INDEX('Planned and Progress BMPs'!AB:AB, MATCH($C51, 'Planned and Progress BMPs'!$C:$C, 0)), 1, 0)), "")</f>
        <v/>
      </c>
      <c r="CT51" s="87" t="str">
        <f>IFERROR(IF($F51="Historical", IF(AC51&lt;&gt;INDEX('Historical BMP Records'!AC:AC, MATCH($C51, 'Historical BMP Records'!$C:$C, 0)), 1, 0), IF(AC51&lt;&gt;INDEX('Planned and Progress BMPs'!AC:AC, MATCH($C51, 'Planned and Progress BMPs'!$C:$C, 0)), 1, 0)), "")</f>
        <v/>
      </c>
      <c r="CU51" s="87" t="str">
        <f>IFERROR(IF($F51="Historical", IF(AD51&lt;&gt;INDEX('Historical BMP Records'!AD:AD, MATCH($C51, 'Historical BMP Records'!$C:$C, 0)), 1, 0), IF(AD51&lt;&gt;INDEX('Planned and Progress BMPs'!AD:AD, MATCH($C51, 'Planned and Progress BMPs'!$C:$C, 0)), 1, 0)), "")</f>
        <v/>
      </c>
      <c r="CV51" s="87" t="str">
        <f>IFERROR(IF($F51="Historical", IF(AE51&lt;&gt;INDEX('Historical BMP Records'!AE:AE, MATCH($C51, 'Historical BMP Records'!$C:$C, 0)), 1, 0), IF(AE51&lt;&gt;INDEX('Planned and Progress BMPs'!AE:AE, MATCH($C51, 'Planned and Progress BMPs'!$C:$C, 0)), 1, 0)), "")</f>
        <v/>
      </c>
      <c r="CW51" s="87" t="str">
        <f>IFERROR(IF($F51="Historical", IF(AF51&lt;&gt;INDEX('Historical BMP Records'!AF:AF, MATCH($C51, 'Historical BMP Records'!$C:$C, 0)), 1, 0), IF(AF51&lt;&gt;INDEX('Planned and Progress BMPs'!AF:AF, MATCH($C51, 'Planned and Progress BMPs'!$C:$C, 0)), 1, 0)), "")</f>
        <v/>
      </c>
      <c r="CX51" s="87" t="str">
        <f>IFERROR(IF($F51="Historical", IF(AG51&lt;&gt;INDEX('Historical BMP Records'!AG:AG, MATCH($C51, 'Historical BMP Records'!$C:$C, 0)), 1, 0), IF(AG51&lt;&gt;INDEX('Planned and Progress BMPs'!AG:AG, MATCH($C51, 'Planned and Progress BMPs'!$C:$C, 0)), 1, 0)), "")</f>
        <v/>
      </c>
      <c r="CY51" s="87" t="str">
        <f>IFERROR(IF($F51="Historical", IF(AH51&lt;&gt;INDEX('Historical BMP Records'!AH:AH, MATCH($C51, 'Historical BMP Records'!$C:$C, 0)), 1, 0), IF(AH51&lt;&gt;INDEX('Planned and Progress BMPs'!AH:AH, MATCH($C51, 'Planned and Progress BMPs'!$C:$C, 0)), 1, 0)), "")</f>
        <v/>
      </c>
      <c r="CZ51" s="87" t="str">
        <f>IFERROR(IF($F51="Historical", IF(AI51&lt;&gt;INDEX('Historical BMP Records'!AI:AI, MATCH($C51, 'Historical BMP Records'!$C:$C, 0)), 1, 0), IF(AI51&lt;&gt;INDEX('Planned and Progress BMPs'!AI:AI, MATCH($C51, 'Planned and Progress BMPs'!$C:$C, 0)), 1, 0)), "")</f>
        <v/>
      </c>
      <c r="DA51" s="87" t="str">
        <f>IFERROR(IF($F51="Historical", IF(AJ51&lt;&gt;INDEX('Historical BMP Records'!AJ:AJ, MATCH($C51, 'Historical BMP Records'!$C:$C, 0)), 1, 0), IF(AJ51&lt;&gt;INDEX('Planned and Progress BMPs'!AJ:AJ, MATCH($C51, 'Planned and Progress BMPs'!$C:$C, 0)), 1, 0)), "")</f>
        <v/>
      </c>
      <c r="DB51" s="87" t="str">
        <f>IFERROR(IF($F51="Historical", IF(AK51&lt;&gt;INDEX('Historical BMP Records'!AK:AK, MATCH($C51, 'Historical BMP Records'!$C:$C, 0)), 1, 0), IF(AK51&lt;&gt;INDEX('Planned and Progress BMPs'!AK:AK, MATCH($C51, 'Planned and Progress BMPs'!$C:$C, 0)), 1, 0)), "")</f>
        <v/>
      </c>
      <c r="DC51" s="87" t="str">
        <f>IFERROR(IF($F51="Historical", IF(AL51&lt;&gt;INDEX('Historical BMP Records'!AL:AL, MATCH($C51, 'Historical BMP Records'!$C:$C, 0)), 1, 0), IF(AL51&lt;&gt;INDEX('Planned and Progress BMPs'!AL:AL, MATCH($C51, 'Planned and Progress BMPs'!$C:$C, 0)), 1, 0)), "")</f>
        <v/>
      </c>
      <c r="DD51" s="87" t="str">
        <f>IFERROR(IF($F51="Historical", IF(AM51&lt;&gt;INDEX('Historical BMP Records'!AM:AM, MATCH($C51, 'Historical BMP Records'!$C:$C, 0)), 1, 0), IF(AM51&lt;&gt;INDEX('Planned and Progress BMPs'!AM:AM, MATCH($C51, 'Planned and Progress BMPs'!$C:$C, 0)), 1, 0)), "")</f>
        <v/>
      </c>
      <c r="DE51" s="87" t="str">
        <f>IFERROR(IF($F51="Historical", IF(AN51&lt;&gt;INDEX('Historical BMP Records'!AN:AN, MATCH($C51, 'Historical BMP Records'!$C:$C, 0)), 1, 0), IF(AN51&lt;&gt;INDEX('Planned and Progress BMPs'!AN:AN, MATCH($C51, 'Planned and Progress BMPs'!$C:$C, 0)), 1, 0)), "")</f>
        <v/>
      </c>
      <c r="DF51" s="87" t="str">
        <f>IFERROR(IF($F51="Historical", IF(AO51&lt;&gt;INDEX('Historical BMP Records'!AO:AO, MATCH($C51, 'Historical BMP Records'!$C:$C, 0)), 1, 0), IF(AO51&lt;&gt;INDEX('Planned and Progress BMPs'!AO:AO, MATCH($C51, 'Planned and Progress BMPs'!$C:$C, 0)), 1, 0)), "")</f>
        <v/>
      </c>
      <c r="DG51" s="87" t="str">
        <f>IFERROR(IF($F51="Historical", IF(AP51&lt;&gt;INDEX('Historical BMP Records'!AP:AP, MATCH($C51, 'Historical BMP Records'!$C:$C, 0)), 1, 0), IF(AP51&lt;&gt;INDEX('Planned and Progress BMPs'!AP:AP, MATCH($C51, 'Planned and Progress BMPs'!$C:$C, 0)), 1, 0)), "")</f>
        <v/>
      </c>
      <c r="DH51" s="87" t="str">
        <f>IFERROR(IF($F51="Historical", IF(AQ51&lt;&gt;INDEX('Historical BMP Records'!AQ:AQ, MATCH($C51, 'Historical BMP Records'!$C:$C, 0)), 1, 0), IF(AQ51&lt;&gt;INDEX('Planned and Progress BMPs'!AQ:AQ, MATCH($C51, 'Planned and Progress BMPs'!$C:$C, 0)), 1, 0)), "")</f>
        <v/>
      </c>
      <c r="DI51" s="87" t="str">
        <f>IFERROR(IF($F51="Historical", IF(AR51&lt;&gt;INDEX('Historical BMP Records'!AR:AR, MATCH($C51, 'Historical BMP Records'!$C:$C, 0)), 1, 0), IF(AR51&lt;&gt;INDEX('Planned and Progress BMPs'!AR:AR, MATCH($C51, 'Planned and Progress BMPs'!$C:$C, 0)), 1, 0)), "")</f>
        <v/>
      </c>
      <c r="DJ51" s="87" t="str">
        <f>IFERROR(IF($F51="Historical", IF(AS51&lt;&gt;INDEX('Historical BMP Records'!AS:AS, MATCH($C51, 'Historical BMP Records'!$C:$C, 0)), 1, 0), IF(AS51&lt;&gt;INDEX('Planned and Progress BMPs'!AS:AS, MATCH($C51, 'Planned and Progress BMPs'!$C:$C, 0)), 1, 0)), "")</f>
        <v/>
      </c>
      <c r="DK51" s="87" t="str">
        <f>IFERROR(IF($F51="Historical", IF(AT51&lt;&gt;INDEX('Historical BMP Records'!AT:AT, MATCH($C51, 'Historical BMP Records'!$C:$C, 0)), 1, 0), IF(AT51&lt;&gt;INDEX('Planned and Progress BMPs'!AT:AT, MATCH($C51, 'Planned and Progress BMPs'!$C:$C, 0)), 1, 0)), "")</f>
        <v/>
      </c>
      <c r="DL51" s="87" t="str">
        <f>IFERROR(IF($F51="Historical", IF(AU51&lt;&gt;INDEX('Historical BMP Records'!AU:AU, MATCH($C51, 'Historical BMP Records'!$C:$C, 0)), 1, 0), IF(AU51&lt;&gt;INDEX('Planned and Progress BMPs'!AU:AU, MATCH($C51, 'Planned and Progress BMPs'!$C:$C, 0)), 1, 0)), "")</f>
        <v/>
      </c>
      <c r="DM51" s="87" t="str">
        <f>IFERROR(IF($F51="Historical", IF(AV51&lt;&gt;INDEX('Historical BMP Records'!AV:AV, MATCH($C51, 'Historical BMP Records'!$C:$C, 0)), 1, 0), IF(AV51&lt;&gt;INDEX('Planned and Progress BMPs'!AV:AV, MATCH($C51, 'Planned and Progress BMPs'!$C:$C, 0)), 1, 0)), "")</f>
        <v/>
      </c>
      <c r="DN51" s="87" t="str">
        <f>IFERROR(IF($F51="Historical", IF(AW51&lt;&gt;INDEX('Historical BMP Records'!AW:AW, MATCH($C51, 'Historical BMP Records'!$C:$C, 0)), 1, 0), IF(AW51&lt;&gt;INDEX('Planned and Progress BMPs'!AW:AW, MATCH($C51, 'Planned and Progress BMPs'!$C:$C, 0)), 1, 0)), "")</f>
        <v/>
      </c>
      <c r="DO51" s="87" t="str">
        <f>IFERROR(IF($F51="Historical", IF(AX51&lt;&gt;INDEX('Historical BMP Records'!AX:AX, MATCH($C51, 'Historical BMP Records'!$C:$C, 0)), 1, 0), IF(AX51&lt;&gt;INDEX('Planned and Progress BMPs'!AX:AX, MATCH($C51, 'Planned and Progress BMPs'!$C:$C, 0)), 1, 0)), "")</f>
        <v/>
      </c>
      <c r="DP51" s="87" t="str">
        <f>IFERROR(IF($F51="Historical", IF(AY51&lt;&gt;INDEX('Historical BMP Records'!AY:AY, MATCH($C51, 'Historical BMP Records'!$C:$C, 0)), 1, 0), IF(AY51&lt;&gt;INDEX('Planned and Progress BMPs'!AY:AY, MATCH($C51, 'Planned and Progress BMPs'!$C:$C, 0)), 1, 0)), "")</f>
        <v/>
      </c>
      <c r="DQ51" s="87" t="str">
        <f>IFERROR(IF($F51="Historical", IF(AZ51&lt;&gt;INDEX('Historical BMP Records'!AZ:AZ, MATCH($C51, 'Historical BMP Records'!$C:$C, 0)), 1, 0), IF(AZ51&lt;&gt;INDEX('Planned and Progress BMPs'!AZ:AZ, MATCH($C51, 'Planned and Progress BMPs'!$C:$C, 0)), 1, 0)), "")</f>
        <v/>
      </c>
      <c r="DR51" s="87" t="str">
        <f>IFERROR(IF($F51="Historical", IF(BA51&lt;&gt;INDEX('Historical BMP Records'!BA:BA, MATCH($C51, 'Historical BMP Records'!$C:$C, 0)), 1, 0), IF(BA51&lt;&gt;INDEX('Planned and Progress BMPs'!BA:BA, MATCH($C51, 'Planned and Progress BMPs'!$C:$C, 0)), 1, 0)), "")</f>
        <v/>
      </c>
      <c r="DS51" s="87" t="str">
        <f>IFERROR(IF($F51="Historical", IF(BB51&lt;&gt;INDEX('Historical BMP Records'!BB:BB, MATCH($C51, 'Historical BMP Records'!$C:$C, 0)), 1, 0), IF(BB51&lt;&gt;INDEX('Planned and Progress BMPs'!BB:BB, MATCH($C51, 'Planned and Progress BMPs'!$C:$C, 0)), 1, 0)), "")</f>
        <v/>
      </c>
      <c r="DT51" s="87" t="str">
        <f>IFERROR(IF($F51="Historical", IF(BC51&lt;&gt;INDEX('Historical BMP Records'!BC:BC, MATCH($C51, 'Historical BMP Records'!$C:$C, 0)), 1, 0), IF(BC51&lt;&gt;INDEX('Planned and Progress BMPs'!BC:BC, MATCH($C51, 'Planned and Progress BMPs'!$C:$C, 0)), 1, 0)), "")</f>
        <v/>
      </c>
      <c r="DU51" s="87" t="str">
        <f>IFERROR(IF($F51="Historical", IF(BD51&lt;&gt;INDEX('Historical BMP Records'!BD:BD, MATCH($C51, 'Historical BMP Records'!$C:$C, 0)), 1, 0), IF(BD51&lt;&gt;INDEX('Planned and Progress BMPs'!BD:BD, MATCH($C51, 'Planned and Progress BMPs'!$C:$C, 0)), 1, 0)), "")</f>
        <v/>
      </c>
      <c r="DV51" s="87" t="str">
        <f>IFERROR(IF($F51="Historical", IF(BE51&lt;&gt;INDEX('Historical BMP Records'!BE:BE, MATCH($C51, 'Historical BMP Records'!$C:$C, 0)), 1, 0), IF(BE51&lt;&gt;INDEX('Planned and Progress BMPs'!BE:BE, MATCH($C51, 'Planned and Progress BMPs'!$C:$C, 0)), 1, 0)), "")</f>
        <v/>
      </c>
      <c r="DW51" s="87" t="str">
        <f>IFERROR(IF($F51="Historical", IF(BF51&lt;&gt;INDEX('Historical BMP Records'!BF:BF, MATCH($C51, 'Historical BMP Records'!$C:$C, 0)), 1, 0), IF(BF51&lt;&gt;INDEX('Planned and Progress BMPs'!BF:BF, MATCH($C51, 'Planned and Progress BMPs'!$C:$C, 0)), 1, 0)), "")</f>
        <v/>
      </c>
      <c r="DX51" s="87" t="str">
        <f>IFERROR(IF($F51="Historical", IF(BG51&lt;&gt;INDEX('Historical BMP Records'!BG:BG, MATCH($C51, 'Historical BMP Records'!$C:$C, 0)), 1, 0), IF(BG51&lt;&gt;INDEX('Planned and Progress BMPs'!BG:BG, MATCH($C51, 'Planned and Progress BMPs'!$C:$C, 0)), 1, 0)), "")</f>
        <v/>
      </c>
      <c r="DY51" s="87" t="str">
        <f>IFERROR(IF($F51="Historical", IF(BH51&lt;&gt;INDEX('Historical BMP Records'!BH:BH, MATCH($C51, 'Historical BMP Records'!$C:$C, 0)), 1, 0), IF(BH51&lt;&gt;INDEX('Planned and Progress BMPs'!BH:BH, MATCH($C51, 'Planned and Progress BMPs'!$C:$C, 0)), 1, 0)), "")</f>
        <v/>
      </c>
      <c r="DZ51" s="87" t="str">
        <f>IFERROR(IF($F51="Historical", IF(BI51&lt;&gt;INDEX('Historical BMP Records'!BI:BI, MATCH($C51, 'Historical BMP Records'!$C:$C, 0)), 1, 0), IF(BI51&lt;&gt;INDEX('Planned and Progress BMPs'!BI:BI, MATCH($C51, 'Planned and Progress BMPs'!$C:$C, 0)), 1, 0)), "")</f>
        <v/>
      </c>
      <c r="EA51" s="87" t="str">
        <f>IFERROR(IF($F51="Historical", IF(BJ51&lt;&gt;INDEX('Historical BMP Records'!BJ:BJ, MATCH($C51, 'Historical BMP Records'!$C:$C, 0)), 1, 0), IF(BJ51&lt;&gt;INDEX('Planned and Progress BMPs'!BJ:BJ, MATCH($C51, 'Planned and Progress BMPs'!$C:$C, 0)), 1, 0)), "")</f>
        <v/>
      </c>
      <c r="EB51" s="87" t="str">
        <f>IFERROR(IF($F51="Historical", IF(BK51&lt;&gt;INDEX('Historical BMP Records'!BK:BK, MATCH($C51, 'Historical BMP Records'!$C:$C, 0)), 1, 0), IF(BK51&lt;&gt;INDEX('Planned and Progress BMPs'!BK:BK, MATCH($C51, 'Planned and Progress BMPs'!$C:$C, 0)), 1, 0)), "")</f>
        <v/>
      </c>
      <c r="EC51" s="87" t="str">
        <f>IFERROR(IF($F51="Historical", IF(BL51&lt;&gt;INDEX('Historical BMP Records'!BL:BL, MATCH($C51, 'Historical BMP Records'!$C:$C, 0)), 1, 0), IF(BL51&lt;&gt;INDEX('Planned and Progress BMPs'!BL:BL, MATCH($C51, 'Planned and Progress BMPs'!$C:$C, 0)), 1, 0)), "")</f>
        <v/>
      </c>
      <c r="ED51" s="87" t="str">
        <f>IFERROR(IF($F51="Historical", IF(BM51&lt;&gt;INDEX('Historical BMP Records'!BM:BM, MATCH($C51, 'Historical BMP Records'!$C:$C, 0)), 1, 0), IF(BM51&lt;&gt;INDEX('Planned and Progress BMPs'!BM:BM, MATCH($C51, 'Planned and Progress BMPs'!$C:$C, 0)), 1, 0)), "")</f>
        <v/>
      </c>
      <c r="EE51" s="87" t="str">
        <f>IFERROR(IF($F51="Historical", IF(BN51&lt;&gt;INDEX('Historical BMP Records'!BN:BN, MATCH($C51, 'Historical BMP Records'!$C:$C, 0)), 1, 0), IF(BN51&lt;&gt;INDEX('Planned and Progress BMPs'!BN:BN, MATCH($C51, 'Planned and Progress BMPs'!$C:$C, 0)), 1, 0)), "")</f>
        <v/>
      </c>
      <c r="EF51" s="87" t="str">
        <f>IFERROR(IF($F51="Historical", IF(BO51&lt;&gt;INDEX('Historical BMP Records'!BO:BO, MATCH($C51, 'Historical BMP Records'!$C:$C, 0)), 1, 0), IF(BO51&lt;&gt;INDEX('Planned and Progress BMPs'!BO:BO, MATCH($C51, 'Planned and Progress BMPs'!$C:$C, 0)), 1, 0)), "")</f>
        <v/>
      </c>
      <c r="EG51" s="87" t="str">
        <f>IFERROR(IF($F51="Historical", IF(BP51&lt;&gt;INDEX('Historical BMP Records'!BP:BP, MATCH($C51, 'Historical BMP Records'!$C:$C, 0)), 1, 0), IF(BP51&lt;&gt;INDEX('Planned and Progress BMPs'!BP:BP, MATCH($C51, 'Planned and Progress BMPs'!$C:$C, 0)), 1, 0)), "")</f>
        <v/>
      </c>
      <c r="EH51" s="87">
        <f>SUM(DC_SW152[[#This Row],[FY17 Status Change]:[GIS ID Change]])</f>
        <v>0</v>
      </c>
    </row>
    <row r="52" spans="1:138" x14ac:dyDescent="0.25">
      <c r="A52" s="5" t="s">
        <v>388</v>
      </c>
      <c r="B52" s="5" t="s">
        <v>389</v>
      </c>
      <c r="C52" s="15" t="s">
        <v>668</v>
      </c>
      <c r="D52" s="15" t="s">
        <v>464</v>
      </c>
      <c r="E52" s="15" t="s">
        <v>350</v>
      </c>
      <c r="F52" s="33" t="s">
        <v>49</v>
      </c>
      <c r="G52" s="42"/>
      <c r="H52" s="37"/>
      <c r="I52" s="22">
        <f>INDEX(Table3[Site ID], MATCH(DC_SW152[[#This Row],[Facility Name]], Table3[Site Name], 0))</f>
        <v>1</v>
      </c>
      <c r="J52" s="22" t="s">
        <v>372</v>
      </c>
      <c r="K52" s="22" t="str">
        <f>INDEX(Table3[Site Address], MATCH(DC_SW152[[#This Row],[Facility Name]], Table3[Site Name], 0))</f>
        <v>370 Brookley Avenue SW</v>
      </c>
      <c r="L52" s="22" t="str">
        <f>INDEX(Table3[Site X Coordinate], MATCH(DC_SW152[[#This Row],[Facility Name]], Table3[Site Name], 0))</f>
        <v>399319.85</v>
      </c>
      <c r="M52" s="22" t="str">
        <f>INDEX(Table3[Site Y Coordinate], MATCH(DC_SW152[[#This Row],[Facility Name]], Table3[Site Name], 0))</f>
        <v>131674.01</v>
      </c>
      <c r="N52" s="22" t="str">
        <f>INDEX(Table3[Owner/Manager], MATCH(DC_SW152[[#This Row],[Facility Name]], Table3[Site Name], 0))</f>
        <v>Department of Defense</v>
      </c>
      <c r="O52" s="22" t="s">
        <v>218</v>
      </c>
      <c r="P52" s="22" t="s">
        <v>115</v>
      </c>
      <c r="Q52" s="22" t="s">
        <v>219</v>
      </c>
      <c r="R52" s="22" t="s">
        <v>84</v>
      </c>
      <c r="S52" s="22">
        <v>20032</v>
      </c>
      <c r="T52" s="29">
        <v>2024048204</v>
      </c>
      <c r="U52" s="22" t="s">
        <v>220</v>
      </c>
      <c r="V52" s="77">
        <v>34</v>
      </c>
      <c r="W52" s="33">
        <v>41674</v>
      </c>
      <c r="X52" s="22" t="s">
        <v>350</v>
      </c>
      <c r="Y52" s="83" t="s">
        <v>669</v>
      </c>
      <c r="Z52" s="83" t="s">
        <v>10</v>
      </c>
      <c r="AA52" s="83" t="s">
        <v>770</v>
      </c>
      <c r="AB52" s="83" t="s">
        <v>10</v>
      </c>
      <c r="AC52" s="22" t="s">
        <v>93</v>
      </c>
      <c r="AD52" s="22" t="s">
        <v>10</v>
      </c>
      <c r="AE52" s="22">
        <v>397909.41292799899</v>
      </c>
      <c r="AF52" s="22">
        <v>129113.749449</v>
      </c>
      <c r="AG52" s="22">
        <v>38.829808</v>
      </c>
      <c r="AH52" s="22">
        <v>-77.024077000000005</v>
      </c>
      <c r="AI52" s="22" t="s">
        <v>347</v>
      </c>
      <c r="AJ52" s="22" t="s">
        <v>84</v>
      </c>
      <c r="AK52" s="22">
        <v>20032</v>
      </c>
      <c r="AL52" s="17" t="s">
        <v>11</v>
      </c>
      <c r="AM52" s="22" t="s">
        <v>12</v>
      </c>
      <c r="AN52" s="22" t="s">
        <v>16</v>
      </c>
      <c r="AO52" s="64"/>
      <c r="AP52" s="64"/>
      <c r="AQ52" s="64"/>
      <c r="AR52" s="64">
        <f>IF(ISBLANK(DC_SW152[[#This Row],[Urban Acres]]), "", DC_SW152[[#This Row],[Urban Acres]]-DC_SW152[[#This Row],[Impervious Acres]]-DC_SW152[[#This Row],[Natural Acres]])</f>
        <v>0.25</v>
      </c>
      <c r="AS52" s="64">
        <v>0.15</v>
      </c>
      <c r="AT52" s="64">
        <v>0.4</v>
      </c>
      <c r="AU52" s="64" t="str">
        <f>IF(ISBLANK(DC_SW152[[#This Row],[Natural Acres]]), "", DC_SW152[[#This Row],[Natural Acres]]*43560)</f>
        <v/>
      </c>
      <c r="AV52" s="64">
        <f>IFERROR(IF(ISBLANK(DC_SW152[[#This Row],[Compacted Acres]]), "", DC_SW152[[#This Row],[Compacted Acres]]*43560),"")</f>
        <v>10890</v>
      </c>
      <c r="AW52" s="64">
        <f>IF(ISBLANK(DC_SW152[[#This Row],[Impervious Acres]]), "", DC_SW152[[#This Row],[Impervious Acres]]*43560)</f>
        <v>6534</v>
      </c>
      <c r="AX52" s="64">
        <f>IF(ISBLANK(DC_SW152[[#This Row],[Urban Acres]]), "", DC_SW152[[#This Row],[Urban Acres]]*43560)</f>
        <v>17424</v>
      </c>
      <c r="AY52" s="67"/>
      <c r="AZ52" s="33">
        <v>42552</v>
      </c>
      <c r="BA52" s="19">
        <v>2016</v>
      </c>
      <c r="BB52" s="19"/>
      <c r="BC52" s="19"/>
      <c r="BD52" s="19"/>
      <c r="BE52" s="19"/>
      <c r="BF52" s="19"/>
      <c r="BG52" s="19"/>
      <c r="BH52" s="18"/>
      <c r="BI52" s="18"/>
      <c r="BJ52" s="18"/>
      <c r="BK52" s="22"/>
      <c r="BL52" s="18"/>
      <c r="BM52" s="72"/>
      <c r="BN52" s="22"/>
      <c r="BO52" s="17"/>
      <c r="BP52" s="17"/>
      <c r="BQ52" s="15" t="s">
        <v>536</v>
      </c>
      <c r="BR52" s="87" t="str">
        <f>IFERROR(IF($F52="Historical", IF(A52&lt;&gt;INDEX('Historical BMP Records'!A:A, MATCH($C52, 'Historical BMP Records'!$C:$C, 0)), 1, 0), IF(A52&lt;&gt;INDEX('Planned and Progress BMPs'!A:A, MATCH($C52, 'Planned and Progress BMPs'!$C:$C, 0)), 1, 0)), "")</f>
        <v/>
      </c>
      <c r="BS52" s="87" t="str">
        <f>IFERROR(IF($F52="Historical", IF(B52&lt;&gt;INDEX('Historical BMP Records'!B:B, MATCH($C52, 'Historical BMP Records'!$C:$C, 0)), 1, 0), IF(B52&lt;&gt;INDEX('Planned and Progress BMPs'!B:B, MATCH($C52, 'Planned and Progress BMPs'!$C:$C, 0)), 1, 0)), "")</f>
        <v/>
      </c>
      <c r="BT52" s="87" t="str">
        <f>IFERROR(IF($F52="Historical", IF(C52&lt;&gt;INDEX('Historical BMP Records'!C:C, MATCH($C52, 'Historical BMP Records'!$C:$C, 0)), 1, 0), IF(C52&lt;&gt;INDEX('Planned and Progress BMPs'!C:C, MATCH($C52, 'Planned and Progress BMPs'!$C:$C, 0)), 1, 0)), "")</f>
        <v/>
      </c>
      <c r="BU52" s="87" t="str">
        <f>IFERROR(IF($F52="Historical", IF(D52&lt;&gt;INDEX('Historical BMP Records'!D:D, MATCH($C52, 'Historical BMP Records'!$C:$C, 0)), 1, 0), IF(D52&lt;&gt;INDEX('Planned and Progress BMPs'!D:D, MATCH($C52, 'Planned and Progress BMPs'!$C:$C, 0)), 1, 0)), "")</f>
        <v/>
      </c>
      <c r="BV52" s="87" t="str">
        <f>IFERROR(IF($F52="Historical", IF(E52&lt;&gt;INDEX('Historical BMP Records'!E:E, MATCH($C52, 'Historical BMP Records'!$C:$C, 0)), 1, 0), IF(E52&lt;&gt;INDEX('Planned and Progress BMPs'!E:E, MATCH($C52, 'Planned and Progress BMPs'!$C:$C, 0)), 1, 0)), "")</f>
        <v/>
      </c>
      <c r="BW52" s="87" t="str">
        <f>IFERROR(IF($F52="Historical", IF(F52&lt;&gt;INDEX('Historical BMP Records'!F:F, MATCH($C52, 'Historical BMP Records'!$C:$C, 0)), 1, 0), IF(F52&lt;&gt;INDEX('Planned and Progress BMPs'!F:F, MATCH($C52, 'Planned and Progress BMPs'!$C:$C, 0)), 1, 0)), "")</f>
        <v/>
      </c>
      <c r="BX52" s="87" t="str">
        <f>IFERROR(IF($F52="Historical", IF(G52&lt;&gt;INDEX('Historical BMP Records'!G:G, MATCH($C52, 'Historical BMP Records'!$C:$C, 0)), 1, 0), IF(G52&lt;&gt;INDEX('Planned and Progress BMPs'!G:G, MATCH($C52, 'Planned and Progress BMPs'!$C:$C, 0)), 1, 0)), "")</f>
        <v/>
      </c>
      <c r="BY52" s="87" t="str">
        <f>IFERROR(IF($F52="Historical", IF(H52&lt;&gt;INDEX('Historical BMP Records'!H:H, MATCH($C52, 'Historical BMP Records'!$C:$C, 0)), 1, 0), IF(H52&lt;&gt;INDEX('Planned and Progress BMPs'!H:H, MATCH($C52, 'Planned and Progress BMPs'!$C:$C, 0)), 1, 0)), "")</f>
        <v/>
      </c>
      <c r="BZ52" s="87" t="str">
        <f>IFERROR(IF($F52="Historical", IF(I52&lt;&gt;INDEX('Historical BMP Records'!I:I, MATCH($C52, 'Historical BMP Records'!$C:$C, 0)), 1, 0), IF(I52&lt;&gt;INDEX('Planned and Progress BMPs'!I:I, MATCH($C52, 'Planned and Progress BMPs'!$C:$C, 0)), 1, 0)), "")</f>
        <v/>
      </c>
      <c r="CA52" s="87" t="str">
        <f>IFERROR(IF($F52="Historical", IF(J52&lt;&gt;INDEX('Historical BMP Records'!J:J, MATCH($C52, 'Historical BMP Records'!$C:$C, 0)), 1, 0), IF(J52&lt;&gt;INDEX('Planned and Progress BMPs'!J:J, MATCH($C52, 'Planned and Progress BMPs'!$C:$C, 0)), 1, 0)), "")</f>
        <v/>
      </c>
      <c r="CB52" s="87" t="str">
        <f>IFERROR(IF($F52="Historical", IF(K52&lt;&gt;INDEX('Historical BMP Records'!K:K, MATCH($C52, 'Historical BMP Records'!$C:$C, 0)), 1, 0), IF(K52&lt;&gt;INDEX('Planned and Progress BMPs'!K:K, MATCH($C52, 'Planned and Progress BMPs'!$C:$C, 0)), 1, 0)), "")</f>
        <v/>
      </c>
      <c r="CC52" s="87" t="str">
        <f>IFERROR(IF($F52="Historical", IF(L52&lt;&gt;INDEX('Historical BMP Records'!L:L, MATCH($C52, 'Historical BMP Records'!$C:$C, 0)), 1, 0), IF(L52&lt;&gt;INDEX('Planned and Progress BMPs'!L:L, MATCH($C52, 'Planned and Progress BMPs'!$C:$C, 0)), 1, 0)), "")</f>
        <v/>
      </c>
      <c r="CD52" s="87" t="str">
        <f>IFERROR(IF($F52="Historical", IF(M52&lt;&gt;INDEX('Historical BMP Records'!M:M, MATCH($C52, 'Historical BMP Records'!$C:$C, 0)), 1, 0), IF(M52&lt;&gt;INDEX('Planned and Progress BMPs'!M:M, MATCH($C52, 'Planned and Progress BMPs'!$C:$C, 0)), 1, 0)), "")</f>
        <v/>
      </c>
      <c r="CE52" s="87" t="str">
        <f>IFERROR(IF($F52="Historical", IF(N52&lt;&gt;INDEX('Historical BMP Records'!N:N, MATCH($C52, 'Historical BMP Records'!$C:$C, 0)), 1, 0), IF(N52&lt;&gt;INDEX('Planned and Progress BMPs'!N:N, MATCH($C52, 'Planned and Progress BMPs'!$C:$C, 0)), 1, 0)), "")</f>
        <v/>
      </c>
      <c r="CF52" s="87" t="str">
        <f>IFERROR(IF($F52="Historical", IF(O52&lt;&gt;INDEX('Historical BMP Records'!O:O, MATCH($C52, 'Historical BMP Records'!$C:$C, 0)), 1, 0), IF(O52&lt;&gt;INDEX('Planned and Progress BMPs'!O:O, MATCH($C52, 'Planned and Progress BMPs'!$C:$C, 0)), 1, 0)), "")</f>
        <v/>
      </c>
      <c r="CG52" s="87" t="str">
        <f>IFERROR(IF($F52="Historical", IF(P52&lt;&gt;INDEX('Historical BMP Records'!P:P, MATCH($C52, 'Historical BMP Records'!$C:$C, 0)), 1, 0), IF(P52&lt;&gt;INDEX('Planned and Progress BMPs'!P:P, MATCH($C52, 'Planned and Progress BMPs'!$C:$C, 0)), 1, 0)), "")</f>
        <v/>
      </c>
      <c r="CH52" s="87" t="str">
        <f>IFERROR(IF($F52="Historical", IF(Q52&lt;&gt;INDEX('Historical BMP Records'!Q:Q, MATCH($C52, 'Historical BMP Records'!$C:$C, 0)), 1, 0), IF(Q52&lt;&gt;INDEX('Planned and Progress BMPs'!Q:Q, MATCH($C52, 'Planned and Progress BMPs'!$C:$C, 0)), 1, 0)), "")</f>
        <v/>
      </c>
      <c r="CI52" s="87" t="str">
        <f>IFERROR(IF($F52="Historical", IF(R52&lt;&gt;INDEX('Historical BMP Records'!R:R, MATCH($C52, 'Historical BMP Records'!$C:$C, 0)), 1, 0), IF(R52&lt;&gt;INDEX('Planned and Progress BMPs'!R:R, MATCH($C52, 'Planned and Progress BMPs'!$C:$C, 0)), 1, 0)), "")</f>
        <v/>
      </c>
      <c r="CJ52" s="87" t="str">
        <f>IFERROR(IF($F52="Historical", IF(S52&lt;&gt;INDEX('Historical BMP Records'!S:S, MATCH($C52, 'Historical BMP Records'!$C:$C, 0)), 1, 0), IF(S52&lt;&gt;INDEX('Planned and Progress BMPs'!S:S, MATCH($C52, 'Planned and Progress BMPs'!$C:$C, 0)), 1, 0)), "")</f>
        <v/>
      </c>
      <c r="CK52" s="87" t="str">
        <f>IFERROR(IF($F52="Historical", IF(T52&lt;&gt;INDEX('Historical BMP Records'!T:T, MATCH($C52, 'Historical BMP Records'!$C:$C, 0)), 1, 0), IF(T52&lt;&gt;INDEX('Planned and Progress BMPs'!T:T, MATCH($C52, 'Planned and Progress BMPs'!$C:$C, 0)), 1, 0)), "")</f>
        <v/>
      </c>
      <c r="CL52" s="87" t="str">
        <f>IFERROR(IF($F52="Historical", IF(U52&lt;&gt;INDEX('Historical BMP Records'!U:U, MATCH($C52, 'Historical BMP Records'!$C:$C, 0)), 1, 0), IF(U52&lt;&gt;INDEX('Planned and Progress BMPs'!U:U, MATCH($C52, 'Planned and Progress BMPs'!$C:$C, 0)), 1, 0)), "")</f>
        <v/>
      </c>
      <c r="CM52" s="87" t="str">
        <f>IFERROR(IF($F52="Historical", IF(V52&lt;&gt;INDEX('Historical BMP Records'!V:V, MATCH($C52, 'Historical BMP Records'!$C:$C, 0)), 1, 0), IF(V52&lt;&gt;INDEX('Planned and Progress BMPs'!V:V, MATCH($C52, 'Planned and Progress BMPs'!$C:$C, 0)), 1, 0)), "")</f>
        <v/>
      </c>
      <c r="CN52" s="87" t="str">
        <f>IFERROR(IF($F52="Historical", IF(W52&lt;&gt;INDEX('Historical BMP Records'!W:W, MATCH($C52, 'Historical BMP Records'!$C:$C, 0)), 1, 0), IF(W52&lt;&gt;INDEX('Planned and Progress BMPs'!W:W, MATCH($C52, 'Planned and Progress BMPs'!$C:$C, 0)), 1, 0)), "")</f>
        <v/>
      </c>
      <c r="CO52" s="87" t="str">
        <f>IFERROR(IF($F52="Historical", IF(X52&lt;&gt;INDEX('Historical BMP Records'!X:X, MATCH($C52, 'Historical BMP Records'!$C:$C, 0)), 1, 0), IF(X52&lt;&gt;INDEX('Planned and Progress BMPs'!X:X, MATCH($C52, 'Planned and Progress BMPs'!$C:$C, 0)), 1, 0)), "")</f>
        <v/>
      </c>
      <c r="CP52" s="87" t="str">
        <f>IFERROR(IF($F52="Historical", IF(Y52&lt;&gt;INDEX('Historical BMP Records'!Y:Y, MATCH($C52, 'Historical BMP Records'!$C:$C, 0)), 1, 0), IF(Y52&lt;&gt;INDEX('Planned and Progress BMPs'!Y:Y, MATCH($C52, 'Planned and Progress BMPs'!$C:$C, 0)), 1, 0)), "")</f>
        <v/>
      </c>
      <c r="CQ52" s="87" t="str">
        <f>IFERROR(IF($F52="Historical", IF(Z52&lt;&gt;INDEX('Historical BMP Records'!Z:Z, MATCH($C52, 'Historical BMP Records'!$C:$C, 0)), 1, 0), IF(Z52&lt;&gt;INDEX('Planned and Progress BMPs'!Z:Z, MATCH($C52, 'Planned and Progress BMPs'!$C:$C, 0)), 1, 0)), "")</f>
        <v/>
      </c>
      <c r="CR52" s="87" t="str">
        <f>IFERROR(IF($F52="Historical", IF(AA52&lt;&gt;INDEX('Historical BMP Records'!AA:AA, MATCH($C52, 'Historical BMP Records'!$C:$C, 0)), 1, 0), IF(AA52&lt;&gt;INDEX('Planned and Progress BMPs'!AA:AA, MATCH($C52, 'Planned and Progress BMPs'!$C:$C, 0)), 1, 0)), "")</f>
        <v/>
      </c>
      <c r="CS52" s="87" t="str">
        <f>IFERROR(IF($F52="Historical", IF(AB52&lt;&gt;INDEX('Historical BMP Records'!AB:AB, MATCH($C52, 'Historical BMP Records'!$C:$C, 0)), 1, 0), IF(AB52&lt;&gt;INDEX('Planned and Progress BMPs'!AB:AB, MATCH($C52, 'Planned and Progress BMPs'!$C:$C, 0)), 1, 0)), "")</f>
        <v/>
      </c>
      <c r="CT52" s="87" t="str">
        <f>IFERROR(IF($F52="Historical", IF(AC52&lt;&gt;INDEX('Historical BMP Records'!AC:AC, MATCH($C52, 'Historical BMP Records'!$C:$C, 0)), 1, 0), IF(AC52&lt;&gt;INDEX('Planned and Progress BMPs'!AC:AC, MATCH($C52, 'Planned and Progress BMPs'!$C:$C, 0)), 1, 0)), "")</f>
        <v/>
      </c>
      <c r="CU52" s="87" t="str">
        <f>IFERROR(IF($F52="Historical", IF(AD52&lt;&gt;INDEX('Historical BMP Records'!AD:AD, MATCH($C52, 'Historical BMP Records'!$C:$C, 0)), 1, 0), IF(AD52&lt;&gt;INDEX('Planned and Progress BMPs'!AD:AD, MATCH($C52, 'Planned and Progress BMPs'!$C:$C, 0)), 1, 0)), "")</f>
        <v/>
      </c>
      <c r="CV52" s="87" t="str">
        <f>IFERROR(IF($F52="Historical", IF(AE52&lt;&gt;INDEX('Historical BMP Records'!AE:AE, MATCH($C52, 'Historical BMP Records'!$C:$C, 0)), 1, 0), IF(AE52&lt;&gt;INDEX('Planned and Progress BMPs'!AE:AE, MATCH($C52, 'Planned and Progress BMPs'!$C:$C, 0)), 1, 0)), "")</f>
        <v/>
      </c>
      <c r="CW52" s="87" t="str">
        <f>IFERROR(IF($F52="Historical", IF(AF52&lt;&gt;INDEX('Historical BMP Records'!AF:AF, MATCH($C52, 'Historical BMP Records'!$C:$C, 0)), 1, 0), IF(AF52&lt;&gt;INDEX('Planned and Progress BMPs'!AF:AF, MATCH($C52, 'Planned and Progress BMPs'!$C:$C, 0)), 1, 0)), "")</f>
        <v/>
      </c>
      <c r="CX52" s="87" t="str">
        <f>IFERROR(IF($F52="Historical", IF(AG52&lt;&gt;INDEX('Historical BMP Records'!AG:AG, MATCH($C52, 'Historical BMP Records'!$C:$C, 0)), 1, 0), IF(AG52&lt;&gt;INDEX('Planned and Progress BMPs'!AG:AG, MATCH($C52, 'Planned and Progress BMPs'!$C:$C, 0)), 1, 0)), "")</f>
        <v/>
      </c>
      <c r="CY52" s="87" t="str">
        <f>IFERROR(IF($F52="Historical", IF(AH52&lt;&gt;INDEX('Historical BMP Records'!AH:AH, MATCH($C52, 'Historical BMP Records'!$C:$C, 0)), 1, 0), IF(AH52&lt;&gt;INDEX('Planned and Progress BMPs'!AH:AH, MATCH($C52, 'Planned and Progress BMPs'!$C:$C, 0)), 1, 0)), "")</f>
        <v/>
      </c>
      <c r="CZ52" s="87" t="str">
        <f>IFERROR(IF($F52="Historical", IF(AI52&lt;&gt;INDEX('Historical BMP Records'!AI:AI, MATCH($C52, 'Historical BMP Records'!$C:$C, 0)), 1, 0), IF(AI52&lt;&gt;INDEX('Planned and Progress BMPs'!AI:AI, MATCH($C52, 'Planned and Progress BMPs'!$C:$C, 0)), 1, 0)), "")</f>
        <v/>
      </c>
      <c r="DA52" s="87" t="str">
        <f>IFERROR(IF($F52="Historical", IF(AJ52&lt;&gt;INDEX('Historical BMP Records'!AJ:AJ, MATCH($C52, 'Historical BMP Records'!$C:$C, 0)), 1, 0), IF(AJ52&lt;&gt;INDEX('Planned and Progress BMPs'!AJ:AJ, MATCH($C52, 'Planned and Progress BMPs'!$C:$C, 0)), 1, 0)), "")</f>
        <v/>
      </c>
      <c r="DB52" s="87" t="str">
        <f>IFERROR(IF($F52="Historical", IF(AK52&lt;&gt;INDEX('Historical BMP Records'!AK:AK, MATCH($C52, 'Historical BMP Records'!$C:$C, 0)), 1, 0), IF(AK52&lt;&gt;INDEX('Planned and Progress BMPs'!AK:AK, MATCH($C52, 'Planned and Progress BMPs'!$C:$C, 0)), 1, 0)), "")</f>
        <v/>
      </c>
      <c r="DC52" s="87" t="str">
        <f>IFERROR(IF($F52="Historical", IF(AL52&lt;&gt;INDEX('Historical BMP Records'!AL:AL, MATCH($C52, 'Historical BMP Records'!$C:$C, 0)), 1, 0), IF(AL52&lt;&gt;INDEX('Planned and Progress BMPs'!AL:AL, MATCH($C52, 'Planned and Progress BMPs'!$C:$C, 0)), 1, 0)), "")</f>
        <v/>
      </c>
      <c r="DD52" s="87" t="str">
        <f>IFERROR(IF($F52="Historical", IF(AM52&lt;&gt;INDEX('Historical BMP Records'!AM:AM, MATCH($C52, 'Historical BMP Records'!$C:$C, 0)), 1, 0), IF(AM52&lt;&gt;INDEX('Planned and Progress BMPs'!AM:AM, MATCH($C52, 'Planned and Progress BMPs'!$C:$C, 0)), 1, 0)), "")</f>
        <v/>
      </c>
      <c r="DE52" s="87" t="str">
        <f>IFERROR(IF($F52="Historical", IF(AN52&lt;&gt;INDEX('Historical BMP Records'!AN:AN, MATCH($C52, 'Historical BMP Records'!$C:$C, 0)), 1, 0), IF(AN52&lt;&gt;INDEX('Planned and Progress BMPs'!AN:AN, MATCH($C52, 'Planned and Progress BMPs'!$C:$C, 0)), 1, 0)), "")</f>
        <v/>
      </c>
      <c r="DF52" s="87" t="str">
        <f>IFERROR(IF($F52="Historical", IF(AO52&lt;&gt;INDEX('Historical BMP Records'!AO:AO, MATCH($C52, 'Historical BMP Records'!$C:$C, 0)), 1, 0), IF(AO52&lt;&gt;INDEX('Planned and Progress BMPs'!AO:AO, MATCH($C52, 'Planned and Progress BMPs'!$C:$C, 0)), 1, 0)), "")</f>
        <v/>
      </c>
      <c r="DG52" s="87" t="str">
        <f>IFERROR(IF($F52="Historical", IF(AP52&lt;&gt;INDEX('Historical BMP Records'!AP:AP, MATCH($C52, 'Historical BMP Records'!$C:$C, 0)), 1, 0), IF(AP52&lt;&gt;INDEX('Planned and Progress BMPs'!AP:AP, MATCH($C52, 'Planned and Progress BMPs'!$C:$C, 0)), 1, 0)), "")</f>
        <v/>
      </c>
      <c r="DH52" s="87" t="str">
        <f>IFERROR(IF($F52="Historical", IF(AQ52&lt;&gt;INDEX('Historical BMP Records'!AQ:AQ, MATCH($C52, 'Historical BMP Records'!$C:$C, 0)), 1, 0), IF(AQ52&lt;&gt;INDEX('Planned and Progress BMPs'!AQ:AQ, MATCH($C52, 'Planned and Progress BMPs'!$C:$C, 0)), 1, 0)), "")</f>
        <v/>
      </c>
      <c r="DI52" s="87" t="str">
        <f>IFERROR(IF($F52="Historical", IF(AR52&lt;&gt;INDEX('Historical BMP Records'!AR:AR, MATCH($C52, 'Historical BMP Records'!$C:$C, 0)), 1, 0), IF(AR52&lt;&gt;INDEX('Planned and Progress BMPs'!AR:AR, MATCH($C52, 'Planned and Progress BMPs'!$C:$C, 0)), 1, 0)), "")</f>
        <v/>
      </c>
      <c r="DJ52" s="87" t="str">
        <f>IFERROR(IF($F52="Historical", IF(AS52&lt;&gt;INDEX('Historical BMP Records'!AS:AS, MATCH($C52, 'Historical BMP Records'!$C:$C, 0)), 1, 0), IF(AS52&lt;&gt;INDEX('Planned and Progress BMPs'!AS:AS, MATCH($C52, 'Planned and Progress BMPs'!$C:$C, 0)), 1, 0)), "")</f>
        <v/>
      </c>
      <c r="DK52" s="87" t="str">
        <f>IFERROR(IF($F52="Historical", IF(AT52&lt;&gt;INDEX('Historical BMP Records'!AT:AT, MATCH($C52, 'Historical BMP Records'!$C:$C, 0)), 1, 0), IF(AT52&lt;&gt;INDEX('Planned and Progress BMPs'!AT:AT, MATCH($C52, 'Planned and Progress BMPs'!$C:$C, 0)), 1, 0)), "")</f>
        <v/>
      </c>
      <c r="DL52" s="87" t="str">
        <f>IFERROR(IF($F52="Historical", IF(AU52&lt;&gt;INDEX('Historical BMP Records'!AU:AU, MATCH($C52, 'Historical BMP Records'!$C:$C, 0)), 1, 0), IF(AU52&lt;&gt;INDEX('Planned and Progress BMPs'!AU:AU, MATCH($C52, 'Planned and Progress BMPs'!$C:$C, 0)), 1, 0)), "")</f>
        <v/>
      </c>
      <c r="DM52" s="87" t="str">
        <f>IFERROR(IF($F52="Historical", IF(AV52&lt;&gt;INDEX('Historical BMP Records'!AV:AV, MATCH($C52, 'Historical BMP Records'!$C:$C, 0)), 1, 0), IF(AV52&lt;&gt;INDEX('Planned and Progress BMPs'!AV:AV, MATCH($C52, 'Planned and Progress BMPs'!$C:$C, 0)), 1, 0)), "")</f>
        <v/>
      </c>
      <c r="DN52" s="87" t="str">
        <f>IFERROR(IF($F52="Historical", IF(AW52&lt;&gt;INDEX('Historical BMP Records'!AW:AW, MATCH($C52, 'Historical BMP Records'!$C:$C, 0)), 1, 0), IF(AW52&lt;&gt;INDEX('Planned and Progress BMPs'!AW:AW, MATCH($C52, 'Planned and Progress BMPs'!$C:$C, 0)), 1, 0)), "")</f>
        <v/>
      </c>
      <c r="DO52" s="87" t="str">
        <f>IFERROR(IF($F52="Historical", IF(AX52&lt;&gt;INDEX('Historical BMP Records'!AX:AX, MATCH($C52, 'Historical BMP Records'!$C:$C, 0)), 1, 0), IF(AX52&lt;&gt;INDEX('Planned and Progress BMPs'!AX:AX, MATCH($C52, 'Planned and Progress BMPs'!$C:$C, 0)), 1, 0)), "")</f>
        <v/>
      </c>
      <c r="DP52" s="87" t="str">
        <f>IFERROR(IF($F52="Historical", IF(AY52&lt;&gt;INDEX('Historical BMP Records'!AY:AY, MATCH($C52, 'Historical BMP Records'!$C:$C, 0)), 1, 0), IF(AY52&lt;&gt;INDEX('Planned and Progress BMPs'!AY:AY, MATCH($C52, 'Planned and Progress BMPs'!$C:$C, 0)), 1, 0)), "")</f>
        <v/>
      </c>
      <c r="DQ52" s="87" t="str">
        <f>IFERROR(IF($F52="Historical", IF(AZ52&lt;&gt;INDEX('Historical BMP Records'!AZ:AZ, MATCH($C52, 'Historical BMP Records'!$C:$C, 0)), 1, 0), IF(AZ52&lt;&gt;INDEX('Planned and Progress BMPs'!AZ:AZ, MATCH($C52, 'Planned and Progress BMPs'!$C:$C, 0)), 1, 0)), "")</f>
        <v/>
      </c>
      <c r="DR52" s="87" t="str">
        <f>IFERROR(IF($F52="Historical", IF(BA52&lt;&gt;INDEX('Historical BMP Records'!BA:BA, MATCH($C52, 'Historical BMP Records'!$C:$C, 0)), 1, 0), IF(BA52&lt;&gt;INDEX('Planned and Progress BMPs'!BA:BA, MATCH($C52, 'Planned and Progress BMPs'!$C:$C, 0)), 1, 0)), "")</f>
        <v/>
      </c>
      <c r="DS52" s="87" t="str">
        <f>IFERROR(IF($F52="Historical", IF(BB52&lt;&gt;INDEX('Historical BMP Records'!BB:BB, MATCH($C52, 'Historical BMP Records'!$C:$C, 0)), 1, 0), IF(BB52&lt;&gt;INDEX('Planned and Progress BMPs'!BB:BB, MATCH($C52, 'Planned and Progress BMPs'!$C:$C, 0)), 1, 0)), "")</f>
        <v/>
      </c>
      <c r="DT52" s="87" t="str">
        <f>IFERROR(IF($F52="Historical", IF(BC52&lt;&gt;INDEX('Historical BMP Records'!BC:BC, MATCH($C52, 'Historical BMP Records'!$C:$C, 0)), 1, 0), IF(BC52&lt;&gt;INDEX('Planned and Progress BMPs'!BC:BC, MATCH($C52, 'Planned and Progress BMPs'!$C:$C, 0)), 1, 0)), "")</f>
        <v/>
      </c>
      <c r="DU52" s="87" t="str">
        <f>IFERROR(IF($F52="Historical", IF(BD52&lt;&gt;INDEX('Historical BMP Records'!BD:BD, MATCH($C52, 'Historical BMP Records'!$C:$C, 0)), 1, 0), IF(BD52&lt;&gt;INDEX('Planned and Progress BMPs'!BD:BD, MATCH($C52, 'Planned and Progress BMPs'!$C:$C, 0)), 1, 0)), "")</f>
        <v/>
      </c>
      <c r="DV52" s="87" t="str">
        <f>IFERROR(IF($F52="Historical", IF(BE52&lt;&gt;INDEX('Historical BMP Records'!BE:BE, MATCH($C52, 'Historical BMP Records'!$C:$C, 0)), 1, 0), IF(BE52&lt;&gt;INDEX('Planned and Progress BMPs'!BE:BE, MATCH($C52, 'Planned and Progress BMPs'!$C:$C, 0)), 1, 0)), "")</f>
        <v/>
      </c>
      <c r="DW52" s="87" t="str">
        <f>IFERROR(IF($F52="Historical", IF(BF52&lt;&gt;INDEX('Historical BMP Records'!BF:BF, MATCH($C52, 'Historical BMP Records'!$C:$C, 0)), 1, 0), IF(BF52&lt;&gt;INDEX('Planned and Progress BMPs'!BF:BF, MATCH($C52, 'Planned and Progress BMPs'!$C:$C, 0)), 1, 0)), "")</f>
        <v/>
      </c>
      <c r="DX52" s="87" t="str">
        <f>IFERROR(IF($F52="Historical", IF(BG52&lt;&gt;INDEX('Historical BMP Records'!BG:BG, MATCH($C52, 'Historical BMP Records'!$C:$C, 0)), 1, 0), IF(BG52&lt;&gt;INDEX('Planned and Progress BMPs'!BG:BG, MATCH($C52, 'Planned and Progress BMPs'!$C:$C, 0)), 1, 0)), "")</f>
        <v/>
      </c>
      <c r="DY52" s="87" t="str">
        <f>IFERROR(IF($F52="Historical", IF(BH52&lt;&gt;INDEX('Historical BMP Records'!BH:BH, MATCH($C52, 'Historical BMP Records'!$C:$C, 0)), 1, 0), IF(BH52&lt;&gt;INDEX('Planned and Progress BMPs'!BH:BH, MATCH($C52, 'Planned and Progress BMPs'!$C:$C, 0)), 1, 0)), "")</f>
        <v/>
      </c>
      <c r="DZ52" s="87" t="str">
        <f>IFERROR(IF($F52="Historical", IF(BI52&lt;&gt;INDEX('Historical BMP Records'!BI:BI, MATCH($C52, 'Historical BMP Records'!$C:$C, 0)), 1, 0), IF(BI52&lt;&gt;INDEX('Planned and Progress BMPs'!BI:BI, MATCH($C52, 'Planned and Progress BMPs'!$C:$C, 0)), 1, 0)), "")</f>
        <v/>
      </c>
      <c r="EA52" s="87" t="str">
        <f>IFERROR(IF($F52="Historical", IF(BJ52&lt;&gt;INDEX('Historical BMP Records'!BJ:BJ, MATCH($C52, 'Historical BMP Records'!$C:$C, 0)), 1, 0), IF(BJ52&lt;&gt;INDEX('Planned and Progress BMPs'!BJ:BJ, MATCH($C52, 'Planned and Progress BMPs'!$C:$C, 0)), 1, 0)), "")</f>
        <v/>
      </c>
      <c r="EB52" s="87" t="str">
        <f>IFERROR(IF($F52="Historical", IF(BK52&lt;&gt;INDEX('Historical BMP Records'!BK:BK, MATCH($C52, 'Historical BMP Records'!$C:$C, 0)), 1, 0), IF(BK52&lt;&gt;INDEX('Planned and Progress BMPs'!BK:BK, MATCH($C52, 'Planned and Progress BMPs'!$C:$C, 0)), 1, 0)), "")</f>
        <v/>
      </c>
      <c r="EC52" s="87" t="str">
        <f>IFERROR(IF($F52="Historical", IF(BL52&lt;&gt;INDEX('Historical BMP Records'!BL:BL, MATCH($C52, 'Historical BMP Records'!$C:$C, 0)), 1, 0), IF(BL52&lt;&gt;INDEX('Planned and Progress BMPs'!BL:BL, MATCH($C52, 'Planned and Progress BMPs'!$C:$C, 0)), 1, 0)), "")</f>
        <v/>
      </c>
      <c r="ED52" s="87" t="str">
        <f>IFERROR(IF($F52="Historical", IF(BM52&lt;&gt;INDEX('Historical BMP Records'!BM:BM, MATCH($C52, 'Historical BMP Records'!$C:$C, 0)), 1, 0), IF(BM52&lt;&gt;INDEX('Planned and Progress BMPs'!BM:BM, MATCH($C52, 'Planned and Progress BMPs'!$C:$C, 0)), 1, 0)), "")</f>
        <v/>
      </c>
      <c r="EE52" s="87" t="str">
        <f>IFERROR(IF($F52="Historical", IF(BN52&lt;&gt;INDEX('Historical BMP Records'!BN:BN, MATCH($C52, 'Historical BMP Records'!$C:$C, 0)), 1, 0), IF(BN52&lt;&gt;INDEX('Planned and Progress BMPs'!BN:BN, MATCH($C52, 'Planned and Progress BMPs'!$C:$C, 0)), 1, 0)), "")</f>
        <v/>
      </c>
      <c r="EF52" s="87" t="str">
        <f>IFERROR(IF($F52="Historical", IF(BO52&lt;&gt;INDEX('Historical BMP Records'!BO:BO, MATCH($C52, 'Historical BMP Records'!$C:$C, 0)), 1, 0), IF(BO52&lt;&gt;INDEX('Planned and Progress BMPs'!BO:BO, MATCH($C52, 'Planned and Progress BMPs'!$C:$C, 0)), 1, 0)), "")</f>
        <v/>
      </c>
      <c r="EG52" s="87" t="str">
        <f>IFERROR(IF($F52="Historical", IF(BP52&lt;&gt;INDEX('Historical BMP Records'!BP:BP, MATCH($C52, 'Historical BMP Records'!$C:$C, 0)), 1, 0), IF(BP52&lt;&gt;INDEX('Planned and Progress BMPs'!BP:BP, MATCH($C52, 'Planned and Progress BMPs'!$C:$C, 0)), 1, 0)), "")</f>
        <v/>
      </c>
      <c r="EH52" s="87">
        <f>SUM(DC_SW152[[#This Row],[FY17 Status Change]:[GIS ID Change]])</f>
        <v>0</v>
      </c>
    </row>
    <row r="53" spans="1:138" x14ac:dyDescent="0.25">
      <c r="A53" s="5" t="s">
        <v>388</v>
      </c>
      <c r="B53" s="5" t="s">
        <v>389</v>
      </c>
      <c r="C53" s="15" t="s">
        <v>670</v>
      </c>
      <c r="D53" s="15" t="s">
        <v>465</v>
      </c>
      <c r="E53" s="15" t="s">
        <v>351</v>
      </c>
      <c r="F53" s="33" t="s">
        <v>49</v>
      </c>
      <c r="G53" s="42"/>
      <c r="H53" s="37"/>
      <c r="I53" s="22">
        <f>INDEX(Table3[Site ID], MATCH(DC_SW152[[#This Row],[Facility Name]], Table3[Site Name], 0))</f>
        <v>1</v>
      </c>
      <c r="J53" s="22" t="s">
        <v>372</v>
      </c>
      <c r="K53" s="22" t="str">
        <f>INDEX(Table3[Site Address], MATCH(DC_SW152[[#This Row],[Facility Name]], Table3[Site Name], 0))</f>
        <v>370 Brookley Avenue SW</v>
      </c>
      <c r="L53" s="22" t="str">
        <f>INDEX(Table3[Site X Coordinate], MATCH(DC_SW152[[#This Row],[Facility Name]], Table3[Site Name], 0))</f>
        <v>399319.85</v>
      </c>
      <c r="M53" s="22" t="str">
        <f>INDEX(Table3[Site Y Coordinate], MATCH(DC_SW152[[#This Row],[Facility Name]], Table3[Site Name], 0))</f>
        <v>131674.01</v>
      </c>
      <c r="N53" s="22" t="str">
        <f>INDEX(Table3[Owner/Manager], MATCH(DC_SW152[[#This Row],[Facility Name]], Table3[Site Name], 0))</f>
        <v>Department of Defense</v>
      </c>
      <c r="O53" s="22" t="s">
        <v>218</v>
      </c>
      <c r="P53" s="22" t="s">
        <v>115</v>
      </c>
      <c r="Q53" s="22" t="s">
        <v>219</v>
      </c>
      <c r="R53" s="22" t="s">
        <v>84</v>
      </c>
      <c r="S53" s="22">
        <v>20032</v>
      </c>
      <c r="T53" s="29">
        <v>2024048204</v>
      </c>
      <c r="U53" s="22" t="s">
        <v>220</v>
      </c>
      <c r="V53" s="77">
        <v>35</v>
      </c>
      <c r="W53" s="33">
        <v>41674</v>
      </c>
      <c r="X53" s="22" t="s">
        <v>351</v>
      </c>
      <c r="Y53" s="83" t="s">
        <v>671</v>
      </c>
      <c r="Z53" s="83" t="s">
        <v>10</v>
      </c>
      <c r="AA53" s="83" t="s">
        <v>770</v>
      </c>
      <c r="AB53" s="83" t="s">
        <v>10</v>
      </c>
      <c r="AC53" s="22" t="s">
        <v>93</v>
      </c>
      <c r="AD53" s="22" t="s">
        <v>10</v>
      </c>
      <c r="AE53" s="22">
        <v>397837.77364700002</v>
      </c>
      <c r="AF53" s="22">
        <v>129094.786519999</v>
      </c>
      <c r="AG53" s="22">
        <v>38.829636999999998</v>
      </c>
      <c r="AH53" s="22">
        <v>-77.024901999999997</v>
      </c>
      <c r="AI53" s="22" t="s">
        <v>347</v>
      </c>
      <c r="AJ53" s="22" t="s">
        <v>84</v>
      </c>
      <c r="AK53" s="22">
        <v>20032</v>
      </c>
      <c r="AL53" s="17" t="s">
        <v>11</v>
      </c>
      <c r="AM53" s="22" t="s">
        <v>12</v>
      </c>
      <c r="AN53" s="22" t="s">
        <v>16</v>
      </c>
      <c r="AO53" s="64"/>
      <c r="AP53" s="64"/>
      <c r="AQ53" s="64"/>
      <c r="AR53" s="64">
        <f>IF(ISBLANK(DC_SW152[[#This Row],[Urban Acres]]), "", DC_SW152[[#This Row],[Urban Acres]]-DC_SW152[[#This Row],[Impervious Acres]]-DC_SW152[[#This Row],[Natural Acres]])</f>
        <v>0.44999999999999996</v>
      </c>
      <c r="AS53" s="64">
        <v>0.16</v>
      </c>
      <c r="AT53" s="64">
        <v>0.61</v>
      </c>
      <c r="AU53" s="64" t="str">
        <f>IF(ISBLANK(DC_SW152[[#This Row],[Natural Acres]]), "", DC_SW152[[#This Row],[Natural Acres]]*43560)</f>
        <v/>
      </c>
      <c r="AV53" s="64">
        <f>IFERROR(IF(ISBLANK(DC_SW152[[#This Row],[Compacted Acres]]), "", DC_SW152[[#This Row],[Compacted Acres]]*43560),"")</f>
        <v>19601.999999999996</v>
      </c>
      <c r="AW53" s="64">
        <f>IF(ISBLANK(DC_SW152[[#This Row],[Impervious Acres]]), "", DC_SW152[[#This Row],[Impervious Acres]]*43560)</f>
        <v>6969.6</v>
      </c>
      <c r="AX53" s="64">
        <f>IF(ISBLANK(DC_SW152[[#This Row],[Urban Acres]]), "", DC_SW152[[#This Row],[Urban Acres]]*43560)</f>
        <v>26571.599999999999</v>
      </c>
      <c r="AY53" s="67"/>
      <c r="AZ53" s="33">
        <v>42552</v>
      </c>
      <c r="BA53" s="19">
        <v>2016</v>
      </c>
      <c r="BB53" s="19"/>
      <c r="BC53" s="19"/>
      <c r="BD53" s="19"/>
      <c r="BE53" s="19"/>
      <c r="BF53" s="19"/>
      <c r="BG53" s="19"/>
      <c r="BH53" s="18"/>
      <c r="BI53" s="18"/>
      <c r="BJ53" s="18"/>
      <c r="BK53" s="22"/>
      <c r="BL53" s="18"/>
      <c r="BM53" s="72"/>
      <c r="BN53" s="22"/>
      <c r="BO53" s="17"/>
      <c r="BP53" s="17"/>
      <c r="BQ53" s="15" t="s">
        <v>536</v>
      </c>
      <c r="BR53" s="87" t="str">
        <f>IFERROR(IF($F53="Historical", IF(A53&lt;&gt;INDEX('Historical BMP Records'!A:A, MATCH($C53, 'Historical BMP Records'!$C:$C, 0)), 1, 0), IF(A53&lt;&gt;INDEX('Planned and Progress BMPs'!A:A, MATCH($C53, 'Planned and Progress BMPs'!$C:$C, 0)), 1, 0)), "")</f>
        <v/>
      </c>
      <c r="BS53" s="87" t="str">
        <f>IFERROR(IF($F53="Historical", IF(B53&lt;&gt;INDEX('Historical BMP Records'!B:B, MATCH($C53, 'Historical BMP Records'!$C:$C, 0)), 1, 0), IF(B53&lt;&gt;INDEX('Planned and Progress BMPs'!B:B, MATCH($C53, 'Planned and Progress BMPs'!$C:$C, 0)), 1, 0)), "")</f>
        <v/>
      </c>
      <c r="BT53" s="87" t="str">
        <f>IFERROR(IF($F53="Historical", IF(C53&lt;&gt;INDEX('Historical BMP Records'!C:C, MATCH($C53, 'Historical BMP Records'!$C:$C, 0)), 1, 0), IF(C53&lt;&gt;INDEX('Planned and Progress BMPs'!C:C, MATCH($C53, 'Planned and Progress BMPs'!$C:$C, 0)), 1, 0)), "")</f>
        <v/>
      </c>
      <c r="BU53" s="87" t="str">
        <f>IFERROR(IF($F53="Historical", IF(D53&lt;&gt;INDEX('Historical BMP Records'!D:D, MATCH($C53, 'Historical BMP Records'!$C:$C, 0)), 1, 0), IF(D53&lt;&gt;INDEX('Planned and Progress BMPs'!D:D, MATCH($C53, 'Planned and Progress BMPs'!$C:$C, 0)), 1, 0)), "")</f>
        <v/>
      </c>
      <c r="BV53" s="87" t="str">
        <f>IFERROR(IF($F53="Historical", IF(E53&lt;&gt;INDEX('Historical BMP Records'!E:E, MATCH($C53, 'Historical BMP Records'!$C:$C, 0)), 1, 0), IF(E53&lt;&gt;INDEX('Planned and Progress BMPs'!E:E, MATCH($C53, 'Planned and Progress BMPs'!$C:$C, 0)), 1, 0)), "")</f>
        <v/>
      </c>
      <c r="BW53" s="87" t="str">
        <f>IFERROR(IF($F53="Historical", IF(F53&lt;&gt;INDEX('Historical BMP Records'!F:F, MATCH($C53, 'Historical BMP Records'!$C:$C, 0)), 1, 0), IF(F53&lt;&gt;INDEX('Planned and Progress BMPs'!F:F, MATCH($C53, 'Planned and Progress BMPs'!$C:$C, 0)), 1, 0)), "")</f>
        <v/>
      </c>
      <c r="BX53" s="87" t="str">
        <f>IFERROR(IF($F53="Historical", IF(G53&lt;&gt;INDEX('Historical BMP Records'!G:G, MATCH($C53, 'Historical BMP Records'!$C:$C, 0)), 1, 0), IF(G53&lt;&gt;INDEX('Planned and Progress BMPs'!G:G, MATCH($C53, 'Planned and Progress BMPs'!$C:$C, 0)), 1, 0)), "")</f>
        <v/>
      </c>
      <c r="BY53" s="87" t="str">
        <f>IFERROR(IF($F53="Historical", IF(H53&lt;&gt;INDEX('Historical BMP Records'!H:H, MATCH($C53, 'Historical BMP Records'!$C:$C, 0)), 1, 0), IF(H53&lt;&gt;INDEX('Planned and Progress BMPs'!H:H, MATCH($C53, 'Planned and Progress BMPs'!$C:$C, 0)), 1, 0)), "")</f>
        <v/>
      </c>
      <c r="BZ53" s="87" t="str">
        <f>IFERROR(IF($F53="Historical", IF(I53&lt;&gt;INDEX('Historical BMP Records'!I:I, MATCH($C53, 'Historical BMP Records'!$C:$C, 0)), 1, 0), IF(I53&lt;&gt;INDEX('Planned and Progress BMPs'!I:I, MATCH($C53, 'Planned and Progress BMPs'!$C:$C, 0)), 1, 0)), "")</f>
        <v/>
      </c>
      <c r="CA53" s="87" t="str">
        <f>IFERROR(IF($F53="Historical", IF(J53&lt;&gt;INDEX('Historical BMP Records'!J:J, MATCH($C53, 'Historical BMP Records'!$C:$C, 0)), 1, 0), IF(J53&lt;&gt;INDEX('Planned and Progress BMPs'!J:J, MATCH($C53, 'Planned and Progress BMPs'!$C:$C, 0)), 1, 0)), "")</f>
        <v/>
      </c>
      <c r="CB53" s="87" t="str">
        <f>IFERROR(IF($F53="Historical", IF(K53&lt;&gt;INDEX('Historical BMP Records'!K:K, MATCH($C53, 'Historical BMP Records'!$C:$C, 0)), 1, 0), IF(K53&lt;&gt;INDEX('Planned and Progress BMPs'!K:K, MATCH($C53, 'Planned and Progress BMPs'!$C:$C, 0)), 1, 0)), "")</f>
        <v/>
      </c>
      <c r="CC53" s="87" t="str">
        <f>IFERROR(IF($F53="Historical", IF(L53&lt;&gt;INDEX('Historical BMP Records'!L:L, MATCH($C53, 'Historical BMP Records'!$C:$C, 0)), 1, 0), IF(L53&lt;&gt;INDEX('Planned and Progress BMPs'!L:L, MATCH($C53, 'Planned and Progress BMPs'!$C:$C, 0)), 1, 0)), "")</f>
        <v/>
      </c>
      <c r="CD53" s="87" t="str">
        <f>IFERROR(IF($F53="Historical", IF(M53&lt;&gt;INDEX('Historical BMP Records'!M:M, MATCH($C53, 'Historical BMP Records'!$C:$C, 0)), 1, 0), IF(M53&lt;&gt;INDEX('Planned and Progress BMPs'!M:M, MATCH($C53, 'Planned and Progress BMPs'!$C:$C, 0)), 1, 0)), "")</f>
        <v/>
      </c>
      <c r="CE53" s="87" t="str">
        <f>IFERROR(IF($F53="Historical", IF(N53&lt;&gt;INDEX('Historical BMP Records'!N:N, MATCH($C53, 'Historical BMP Records'!$C:$C, 0)), 1, 0), IF(N53&lt;&gt;INDEX('Planned and Progress BMPs'!N:N, MATCH($C53, 'Planned and Progress BMPs'!$C:$C, 0)), 1, 0)), "")</f>
        <v/>
      </c>
      <c r="CF53" s="87" t="str">
        <f>IFERROR(IF($F53="Historical", IF(O53&lt;&gt;INDEX('Historical BMP Records'!O:O, MATCH($C53, 'Historical BMP Records'!$C:$C, 0)), 1, 0), IF(O53&lt;&gt;INDEX('Planned and Progress BMPs'!O:O, MATCH($C53, 'Planned and Progress BMPs'!$C:$C, 0)), 1, 0)), "")</f>
        <v/>
      </c>
      <c r="CG53" s="87" t="str">
        <f>IFERROR(IF($F53="Historical", IF(P53&lt;&gt;INDEX('Historical BMP Records'!P:P, MATCH($C53, 'Historical BMP Records'!$C:$C, 0)), 1, 0), IF(P53&lt;&gt;INDEX('Planned and Progress BMPs'!P:P, MATCH($C53, 'Planned and Progress BMPs'!$C:$C, 0)), 1, 0)), "")</f>
        <v/>
      </c>
      <c r="CH53" s="87" t="str">
        <f>IFERROR(IF($F53="Historical", IF(Q53&lt;&gt;INDEX('Historical BMP Records'!Q:Q, MATCH($C53, 'Historical BMP Records'!$C:$C, 0)), 1, 0), IF(Q53&lt;&gt;INDEX('Planned and Progress BMPs'!Q:Q, MATCH($C53, 'Planned and Progress BMPs'!$C:$C, 0)), 1, 0)), "")</f>
        <v/>
      </c>
      <c r="CI53" s="87" t="str">
        <f>IFERROR(IF($F53="Historical", IF(R53&lt;&gt;INDEX('Historical BMP Records'!R:R, MATCH($C53, 'Historical BMP Records'!$C:$C, 0)), 1, 0), IF(R53&lt;&gt;INDEX('Planned and Progress BMPs'!R:R, MATCH($C53, 'Planned and Progress BMPs'!$C:$C, 0)), 1, 0)), "")</f>
        <v/>
      </c>
      <c r="CJ53" s="87" t="str">
        <f>IFERROR(IF($F53="Historical", IF(S53&lt;&gt;INDEX('Historical BMP Records'!S:S, MATCH($C53, 'Historical BMP Records'!$C:$C, 0)), 1, 0), IF(S53&lt;&gt;INDEX('Planned and Progress BMPs'!S:S, MATCH($C53, 'Planned and Progress BMPs'!$C:$C, 0)), 1, 0)), "")</f>
        <v/>
      </c>
      <c r="CK53" s="87" t="str">
        <f>IFERROR(IF($F53="Historical", IF(T53&lt;&gt;INDEX('Historical BMP Records'!T:T, MATCH($C53, 'Historical BMP Records'!$C:$C, 0)), 1, 0), IF(T53&lt;&gt;INDEX('Planned and Progress BMPs'!T:T, MATCH($C53, 'Planned and Progress BMPs'!$C:$C, 0)), 1, 0)), "")</f>
        <v/>
      </c>
      <c r="CL53" s="87" t="str">
        <f>IFERROR(IF($F53="Historical", IF(U53&lt;&gt;INDEX('Historical BMP Records'!U:U, MATCH($C53, 'Historical BMP Records'!$C:$C, 0)), 1, 0), IF(U53&lt;&gt;INDEX('Planned and Progress BMPs'!U:U, MATCH($C53, 'Planned and Progress BMPs'!$C:$C, 0)), 1, 0)), "")</f>
        <v/>
      </c>
      <c r="CM53" s="87" t="str">
        <f>IFERROR(IF($F53="Historical", IF(V53&lt;&gt;INDEX('Historical BMP Records'!V:V, MATCH($C53, 'Historical BMP Records'!$C:$C, 0)), 1, 0), IF(V53&lt;&gt;INDEX('Planned and Progress BMPs'!V:V, MATCH($C53, 'Planned and Progress BMPs'!$C:$C, 0)), 1, 0)), "")</f>
        <v/>
      </c>
      <c r="CN53" s="87" t="str">
        <f>IFERROR(IF($F53="Historical", IF(W53&lt;&gt;INDEX('Historical BMP Records'!W:W, MATCH($C53, 'Historical BMP Records'!$C:$C, 0)), 1, 0), IF(W53&lt;&gt;INDEX('Planned and Progress BMPs'!W:W, MATCH($C53, 'Planned and Progress BMPs'!$C:$C, 0)), 1, 0)), "")</f>
        <v/>
      </c>
      <c r="CO53" s="87" t="str">
        <f>IFERROR(IF($F53="Historical", IF(X53&lt;&gt;INDEX('Historical BMP Records'!X:X, MATCH($C53, 'Historical BMP Records'!$C:$C, 0)), 1, 0), IF(X53&lt;&gt;INDEX('Planned and Progress BMPs'!X:X, MATCH($C53, 'Planned and Progress BMPs'!$C:$C, 0)), 1, 0)), "")</f>
        <v/>
      </c>
      <c r="CP53" s="87" t="str">
        <f>IFERROR(IF($F53="Historical", IF(Y53&lt;&gt;INDEX('Historical BMP Records'!Y:Y, MATCH($C53, 'Historical BMP Records'!$C:$C, 0)), 1, 0), IF(Y53&lt;&gt;INDEX('Planned and Progress BMPs'!Y:Y, MATCH($C53, 'Planned and Progress BMPs'!$C:$C, 0)), 1, 0)), "")</f>
        <v/>
      </c>
      <c r="CQ53" s="87" t="str">
        <f>IFERROR(IF($F53="Historical", IF(Z53&lt;&gt;INDEX('Historical BMP Records'!Z:Z, MATCH($C53, 'Historical BMP Records'!$C:$C, 0)), 1, 0), IF(Z53&lt;&gt;INDEX('Planned and Progress BMPs'!Z:Z, MATCH($C53, 'Planned and Progress BMPs'!$C:$C, 0)), 1, 0)), "")</f>
        <v/>
      </c>
      <c r="CR53" s="87" t="str">
        <f>IFERROR(IF($F53="Historical", IF(AA53&lt;&gt;INDEX('Historical BMP Records'!AA:AA, MATCH($C53, 'Historical BMP Records'!$C:$C, 0)), 1, 0), IF(AA53&lt;&gt;INDEX('Planned and Progress BMPs'!AA:AA, MATCH($C53, 'Planned and Progress BMPs'!$C:$C, 0)), 1, 0)), "")</f>
        <v/>
      </c>
      <c r="CS53" s="87" t="str">
        <f>IFERROR(IF($F53="Historical", IF(AB53&lt;&gt;INDEX('Historical BMP Records'!AB:AB, MATCH($C53, 'Historical BMP Records'!$C:$C, 0)), 1, 0), IF(AB53&lt;&gt;INDEX('Planned and Progress BMPs'!AB:AB, MATCH($C53, 'Planned and Progress BMPs'!$C:$C, 0)), 1, 0)), "")</f>
        <v/>
      </c>
      <c r="CT53" s="87" t="str">
        <f>IFERROR(IF($F53="Historical", IF(AC53&lt;&gt;INDEX('Historical BMP Records'!AC:AC, MATCH($C53, 'Historical BMP Records'!$C:$C, 0)), 1, 0), IF(AC53&lt;&gt;INDEX('Planned and Progress BMPs'!AC:AC, MATCH($C53, 'Planned and Progress BMPs'!$C:$C, 0)), 1, 0)), "")</f>
        <v/>
      </c>
      <c r="CU53" s="87" t="str">
        <f>IFERROR(IF($F53="Historical", IF(AD53&lt;&gt;INDEX('Historical BMP Records'!AD:AD, MATCH($C53, 'Historical BMP Records'!$C:$C, 0)), 1, 0), IF(AD53&lt;&gt;INDEX('Planned and Progress BMPs'!AD:AD, MATCH($C53, 'Planned and Progress BMPs'!$C:$C, 0)), 1, 0)), "")</f>
        <v/>
      </c>
      <c r="CV53" s="87" t="str">
        <f>IFERROR(IF($F53="Historical", IF(AE53&lt;&gt;INDEX('Historical BMP Records'!AE:AE, MATCH($C53, 'Historical BMP Records'!$C:$C, 0)), 1, 0), IF(AE53&lt;&gt;INDEX('Planned and Progress BMPs'!AE:AE, MATCH($C53, 'Planned and Progress BMPs'!$C:$C, 0)), 1, 0)), "")</f>
        <v/>
      </c>
      <c r="CW53" s="87" t="str">
        <f>IFERROR(IF($F53="Historical", IF(AF53&lt;&gt;INDEX('Historical BMP Records'!AF:AF, MATCH($C53, 'Historical BMP Records'!$C:$C, 0)), 1, 0), IF(AF53&lt;&gt;INDEX('Planned and Progress BMPs'!AF:AF, MATCH($C53, 'Planned and Progress BMPs'!$C:$C, 0)), 1, 0)), "")</f>
        <v/>
      </c>
      <c r="CX53" s="87" t="str">
        <f>IFERROR(IF($F53="Historical", IF(AG53&lt;&gt;INDEX('Historical BMP Records'!AG:AG, MATCH($C53, 'Historical BMP Records'!$C:$C, 0)), 1, 0), IF(AG53&lt;&gt;INDEX('Planned and Progress BMPs'!AG:AG, MATCH($C53, 'Planned and Progress BMPs'!$C:$C, 0)), 1, 0)), "")</f>
        <v/>
      </c>
      <c r="CY53" s="87" t="str">
        <f>IFERROR(IF($F53="Historical", IF(AH53&lt;&gt;INDEX('Historical BMP Records'!AH:AH, MATCH($C53, 'Historical BMP Records'!$C:$C, 0)), 1, 0), IF(AH53&lt;&gt;INDEX('Planned and Progress BMPs'!AH:AH, MATCH($C53, 'Planned and Progress BMPs'!$C:$C, 0)), 1, 0)), "")</f>
        <v/>
      </c>
      <c r="CZ53" s="87" t="str">
        <f>IFERROR(IF($F53="Historical", IF(AI53&lt;&gt;INDEX('Historical BMP Records'!AI:AI, MATCH($C53, 'Historical BMP Records'!$C:$C, 0)), 1, 0), IF(AI53&lt;&gt;INDEX('Planned and Progress BMPs'!AI:AI, MATCH($C53, 'Planned and Progress BMPs'!$C:$C, 0)), 1, 0)), "")</f>
        <v/>
      </c>
      <c r="DA53" s="87" t="str">
        <f>IFERROR(IF($F53="Historical", IF(AJ53&lt;&gt;INDEX('Historical BMP Records'!AJ:AJ, MATCH($C53, 'Historical BMP Records'!$C:$C, 0)), 1, 0), IF(AJ53&lt;&gt;INDEX('Planned and Progress BMPs'!AJ:AJ, MATCH($C53, 'Planned and Progress BMPs'!$C:$C, 0)), 1, 0)), "")</f>
        <v/>
      </c>
      <c r="DB53" s="87" t="str">
        <f>IFERROR(IF($F53="Historical", IF(AK53&lt;&gt;INDEX('Historical BMP Records'!AK:AK, MATCH($C53, 'Historical BMP Records'!$C:$C, 0)), 1, 0), IF(AK53&lt;&gt;INDEX('Planned and Progress BMPs'!AK:AK, MATCH($C53, 'Planned and Progress BMPs'!$C:$C, 0)), 1, 0)), "")</f>
        <v/>
      </c>
      <c r="DC53" s="87" t="str">
        <f>IFERROR(IF($F53="Historical", IF(AL53&lt;&gt;INDEX('Historical BMP Records'!AL:AL, MATCH($C53, 'Historical BMP Records'!$C:$C, 0)), 1, 0), IF(AL53&lt;&gt;INDEX('Planned and Progress BMPs'!AL:AL, MATCH($C53, 'Planned and Progress BMPs'!$C:$C, 0)), 1, 0)), "")</f>
        <v/>
      </c>
      <c r="DD53" s="87" t="str">
        <f>IFERROR(IF($F53="Historical", IF(AM53&lt;&gt;INDEX('Historical BMP Records'!AM:AM, MATCH($C53, 'Historical BMP Records'!$C:$C, 0)), 1, 0), IF(AM53&lt;&gt;INDEX('Planned and Progress BMPs'!AM:AM, MATCH($C53, 'Planned and Progress BMPs'!$C:$C, 0)), 1, 0)), "")</f>
        <v/>
      </c>
      <c r="DE53" s="87" t="str">
        <f>IFERROR(IF($F53="Historical", IF(AN53&lt;&gt;INDEX('Historical BMP Records'!AN:AN, MATCH($C53, 'Historical BMP Records'!$C:$C, 0)), 1, 0), IF(AN53&lt;&gt;INDEX('Planned and Progress BMPs'!AN:AN, MATCH($C53, 'Planned and Progress BMPs'!$C:$C, 0)), 1, 0)), "")</f>
        <v/>
      </c>
      <c r="DF53" s="87" t="str">
        <f>IFERROR(IF($F53="Historical", IF(AO53&lt;&gt;INDEX('Historical BMP Records'!AO:AO, MATCH($C53, 'Historical BMP Records'!$C:$C, 0)), 1, 0), IF(AO53&lt;&gt;INDEX('Planned and Progress BMPs'!AO:AO, MATCH($C53, 'Planned and Progress BMPs'!$C:$C, 0)), 1, 0)), "")</f>
        <v/>
      </c>
      <c r="DG53" s="87" t="str">
        <f>IFERROR(IF($F53="Historical", IF(AP53&lt;&gt;INDEX('Historical BMP Records'!AP:AP, MATCH($C53, 'Historical BMP Records'!$C:$C, 0)), 1, 0), IF(AP53&lt;&gt;INDEX('Planned and Progress BMPs'!AP:AP, MATCH($C53, 'Planned and Progress BMPs'!$C:$C, 0)), 1, 0)), "")</f>
        <v/>
      </c>
      <c r="DH53" s="87" t="str">
        <f>IFERROR(IF($F53="Historical", IF(AQ53&lt;&gt;INDEX('Historical BMP Records'!AQ:AQ, MATCH($C53, 'Historical BMP Records'!$C:$C, 0)), 1, 0), IF(AQ53&lt;&gt;INDEX('Planned and Progress BMPs'!AQ:AQ, MATCH($C53, 'Planned and Progress BMPs'!$C:$C, 0)), 1, 0)), "")</f>
        <v/>
      </c>
      <c r="DI53" s="87" t="str">
        <f>IFERROR(IF($F53="Historical", IF(AR53&lt;&gt;INDEX('Historical BMP Records'!AR:AR, MATCH($C53, 'Historical BMP Records'!$C:$C, 0)), 1, 0), IF(AR53&lt;&gt;INDEX('Planned and Progress BMPs'!AR:AR, MATCH($C53, 'Planned and Progress BMPs'!$C:$C, 0)), 1, 0)), "")</f>
        <v/>
      </c>
      <c r="DJ53" s="87" t="str">
        <f>IFERROR(IF($F53="Historical", IF(AS53&lt;&gt;INDEX('Historical BMP Records'!AS:AS, MATCH($C53, 'Historical BMP Records'!$C:$C, 0)), 1, 0), IF(AS53&lt;&gt;INDEX('Planned and Progress BMPs'!AS:AS, MATCH($C53, 'Planned and Progress BMPs'!$C:$C, 0)), 1, 0)), "")</f>
        <v/>
      </c>
      <c r="DK53" s="87" t="str">
        <f>IFERROR(IF($F53="Historical", IF(AT53&lt;&gt;INDEX('Historical BMP Records'!AT:AT, MATCH($C53, 'Historical BMP Records'!$C:$C, 0)), 1, 0), IF(AT53&lt;&gt;INDEX('Planned and Progress BMPs'!AT:AT, MATCH($C53, 'Planned and Progress BMPs'!$C:$C, 0)), 1, 0)), "")</f>
        <v/>
      </c>
      <c r="DL53" s="87" t="str">
        <f>IFERROR(IF($F53="Historical", IF(AU53&lt;&gt;INDEX('Historical BMP Records'!AU:AU, MATCH($C53, 'Historical BMP Records'!$C:$C, 0)), 1, 0), IF(AU53&lt;&gt;INDEX('Planned and Progress BMPs'!AU:AU, MATCH($C53, 'Planned and Progress BMPs'!$C:$C, 0)), 1, 0)), "")</f>
        <v/>
      </c>
      <c r="DM53" s="87" t="str">
        <f>IFERROR(IF($F53="Historical", IF(AV53&lt;&gt;INDEX('Historical BMP Records'!AV:AV, MATCH($C53, 'Historical BMP Records'!$C:$C, 0)), 1, 0), IF(AV53&lt;&gt;INDEX('Planned and Progress BMPs'!AV:AV, MATCH($C53, 'Planned and Progress BMPs'!$C:$C, 0)), 1, 0)), "")</f>
        <v/>
      </c>
      <c r="DN53" s="87" t="str">
        <f>IFERROR(IF($F53="Historical", IF(AW53&lt;&gt;INDEX('Historical BMP Records'!AW:AW, MATCH($C53, 'Historical BMP Records'!$C:$C, 0)), 1, 0), IF(AW53&lt;&gt;INDEX('Planned and Progress BMPs'!AW:AW, MATCH($C53, 'Planned and Progress BMPs'!$C:$C, 0)), 1, 0)), "")</f>
        <v/>
      </c>
      <c r="DO53" s="87" t="str">
        <f>IFERROR(IF($F53="Historical", IF(AX53&lt;&gt;INDEX('Historical BMP Records'!AX:AX, MATCH($C53, 'Historical BMP Records'!$C:$C, 0)), 1, 0), IF(AX53&lt;&gt;INDEX('Planned and Progress BMPs'!AX:AX, MATCH($C53, 'Planned and Progress BMPs'!$C:$C, 0)), 1, 0)), "")</f>
        <v/>
      </c>
      <c r="DP53" s="87" t="str">
        <f>IFERROR(IF($F53="Historical", IF(AY53&lt;&gt;INDEX('Historical BMP Records'!AY:AY, MATCH($C53, 'Historical BMP Records'!$C:$C, 0)), 1, 0), IF(AY53&lt;&gt;INDEX('Planned and Progress BMPs'!AY:AY, MATCH($C53, 'Planned and Progress BMPs'!$C:$C, 0)), 1, 0)), "")</f>
        <v/>
      </c>
      <c r="DQ53" s="87" t="str">
        <f>IFERROR(IF($F53="Historical", IF(AZ53&lt;&gt;INDEX('Historical BMP Records'!AZ:AZ, MATCH($C53, 'Historical BMP Records'!$C:$C, 0)), 1, 0), IF(AZ53&lt;&gt;INDEX('Planned and Progress BMPs'!AZ:AZ, MATCH($C53, 'Planned and Progress BMPs'!$C:$C, 0)), 1, 0)), "")</f>
        <v/>
      </c>
      <c r="DR53" s="87" t="str">
        <f>IFERROR(IF($F53="Historical", IF(BA53&lt;&gt;INDEX('Historical BMP Records'!BA:BA, MATCH($C53, 'Historical BMP Records'!$C:$C, 0)), 1, 0), IF(BA53&lt;&gt;INDEX('Planned and Progress BMPs'!BA:BA, MATCH($C53, 'Planned and Progress BMPs'!$C:$C, 0)), 1, 0)), "")</f>
        <v/>
      </c>
      <c r="DS53" s="87" t="str">
        <f>IFERROR(IF($F53="Historical", IF(BB53&lt;&gt;INDEX('Historical BMP Records'!BB:BB, MATCH($C53, 'Historical BMP Records'!$C:$C, 0)), 1, 0), IF(BB53&lt;&gt;INDEX('Planned and Progress BMPs'!BB:BB, MATCH($C53, 'Planned and Progress BMPs'!$C:$C, 0)), 1, 0)), "")</f>
        <v/>
      </c>
      <c r="DT53" s="87" t="str">
        <f>IFERROR(IF($F53="Historical", IF(BC53&lt;&gt;INDEX('Historical BMP Records'!BC:BC, MATCH($C53, 'Historical BMP Records'!$C:$C, 0)), 1, 0), IF(BC53&lt;&gt;INDEX('Planned and Progress BMPs'!BC:BC, MATCH($C53, 'Planned and Progress BMPs'!$C:$C, 0)), 1, 0)), "")</f>
        <v/>
      </c>
      <c r="DU53" s="87" t="str">
        <f>IFERROR(IF($F53="Historical", IF(BD53&lt;&gt;INDEX('Historical BMP Records'!BD:BD, MATCH($C53, 'Historical BMP Records'!$C:$C, 0)), 1, 0), IF(BD53&lt;&gt;INDEX('Planned and Progress BMPs'!BD:BD, MATCH($C53, 'Planned and Progress BMPs'!$C:$C, 0)), 1, 0)), "")</f>
        <v/>
      </c>
      <c r="DV53" s="87" t="str">
        <f>IFERROR(IF($F53="Historical", IF(BE53&lt;&gt;INDEX('Historical BMP Records'!BE:BE, MATCH($C53, 'Historical BMP Records'!$C:$C, 0)), 1, 0), IF(BE53&lt;&gt;INDEX('Planned and Progress BMPs'!BE:BE, MATCH($C53, 'Planned and Progress BMPs'!$C:$C, 0)), 1, 0)), "")</f>
        <v/>
      </c>
      <c r="DW53" s="87" t="str">
        <f>IFERROR(IF($F53="Historical", IF(BF53&lt;&gt;INDEX('Historical BMP Records'!BF:BF, MATCH($C53, 'Historical BMP Records'!$C:$C, 0)), 1, 0), IF(BF53&lt;&gt;INDEX('Planned and Progress BMPs'!BF:BF, MATCH($C53, 'Planned and Progress BMPs'!$C:$C, 0)), 1, 0)), "")</f>
        <v/>
      </c>
      <c r="DX53" s="87" t="str">
        <f>IFERROR(IF($F53="Historical", IF(BG53&lt;&gt;INDEX('Historical BMP Records'!BG:BG, MATCH($C53, 'Historical BMP Records'!$C:$C, 0)), 1, 0), IF(BG53&lt;&gt;INDEX('Planned and Progress BMPs'!BG:BG, MATCH($C53, 'Planned and Progress BMPs'!$C:$C, 0)), 1, 0)), "")</f>
        <v/>
      </c>
      <c r="DY53" s="87" t="str">
        <f>IFERROR(IF($F53="Historical", IF(BH53&lt;&gt;INDEX('Historical BMP Records'!BH:BH, MATCH($C53, 'Historical BMP Records'!$C:$C, 0)), 1, 0), IF(BH53&lt;&gt;INDEX('Planned and Progress BMPs'!BH:BH, MATCH($C53, 'Planned and Progress BMPs'!$C:$C, 0)), 1, 0)), "")</f>
        <v/>
      </c>
      <c r="DZ53" s="87" t="str">
        <f>IFERROR(IF($F53="Historical", IF(BI53&lt;&gt;INDEX('Historical BMP Records'!BI:BI, MATCH($C53, 'Historical BMP Records'!$C:$C, 0)), 1, 0), IF(BI53&lt;&gt;INDEX('Planned and Progress BMPs'!BI:BI, MATCH($C53, 'Planned and Progress BMPs'!$C:$C, 0)), 1, 0)), "")</f>
        <v/>
      </c>
      <c r="EA53" s="87" t="str">
        <f>IFERROR(IF($F53="Historical", IF(BJ53&lt;&gt;INDEX('Historical BMP Records'!BJ:BJ, MATCH($C53, 'Historical BMP Records'!$C:$C, 0)), 1, 0), IF(BJ53&lt;&gt;INDEX('Planned and Progress BMPs'!BJ:BJ, MATCH($C53, 'Planned and Progress BMPs'!$C:$C, 0)), 1, 0)), "")</f>
        <v/>
      </c>
      <c r="EB53" s="87" t="str">
        <f>IFERROR(IF($F53="Historical", IF(BK53&lt;&gt;INDEX('Historical BMP Records'!BK:BK, MATCH($C53, 'Historical BMP Records'!$C:$C, 0)), 1, 0), IF(BK53&lt;&gt;INDEX('Planned and Progress BMPs'!BK:BK, MATCH($C53, 'Planned and Progress BMPs'!$C:$C, 0)), 1, 0)), "")</f>
        <v/>
      </c>
      <c r="EC53" s="87" t="str">
        <f>IFERROR(IF($F53="Historical", IF(BL53&lt;&gt;INDEX('Historical BMP Records'!BL:BL, MATCH($C53, 'Historical BMP Records'!$C:$C, 0)), 1, 0), IF(BL53&lt;&gt;INDEX('Planned and Progress BMPs'!BL:BL, MATCH($C53, 'Planned and Progress BMPs'!$C:$C, 0)), 1, 0)), "")</f>
        <v/>
      </c>
      <c r="ED53" s="87" t="str">
        <f>IFERROR(IF($F53="Historical", IF(BM53&lt;&gt;INDEX('Historical BMP Records'!BM:BM, MATCH($C53, 'Historical BMP Records'!$C:$C, 0)), 1, 0), IF(BM53&lt;&gt;INDEX('Planned and Progress BMPs'!BM:BM, MATCH($C53, 'Planned and Progress BMPs'!$C:$C, 0)), 1, 0)), "")</f>
        <v/>
      </c>
      <c r="EE53" s="87" t="str">
        <f>IFERROR(IF($F53="Historical", IF(BN53&lt;&gt;INDEX('Historical BMP Records'!BN:BN, MATCH($C53, 'Historical BMP Records'!$C:$C, 0)), 1, 0), IF(BN53&lt;&gt;INDEX('Planned and Progress BMPs'!BN:BN, MATCH($C53, 'Planned and Progress BMPs'!$C:$C, 0)), 1, 0)), "")</f>
        <v/>
      </c>
      <c r="EF53" s="87" t="str">
        <f>IFERROR(IF($F53="Historical", IF(BO53&lt;&gt;INDEX('Historical BMP Records'!BO:BO, MATCH($C53, 'Historical BMP Records'!$C:$C, 0)), 1, 0), IF(BO53&lt;&gt;INDEX('Planned and Progress BMPs'!BO:BO, MATCH($C53, 'Planned and Progress BMPs'!$C:$C, 0)), 1, 0)), "")</f>
        <v/>
      </c>
      <c r="EG53" s="87" t="str">
        <f>IFERROR(IF($F53="Historical", IF(BP53&lt;&gt;INDEX('Historical BMP Records'!BP:BP, MATCH($C53, 'Historical BMP Records'!$C:$C, 0)), 1, 0), IF(BP53&lt;&gt;INDEX('Planned and Progress BMPs'!BP:BP, MATCH($C53, 'Planned and Progress BMPs'!$C:$C, 0)), 1, 0)), "")</f>
        <v/>
      </c>
      <c r="EH53" s="87">
        <f>SUM(DC_SW152[[#This Row],[FY17 Status Change]:[GIS ID Change]])</f>
        <v>0</v>
      </c>
    </row>
    <row r="54" spans="1:138" x14ac:dyDescent="0.25">
      <c r="A54" s="5" t="s">
        <v>388</v>
      </c>
      <c r="B54" s="5" t="s">
        <v>389</v>
      </c>
      <c r="C54" s="15" t="s">
        <v>672</v>
      </c>
      <c r="D54" s="15" t="s">
        <v>466</v>
      </c>
      <c r="E54" s="15" t="s">
        <v>352</v>
      </c>
      <c r="F54" s="33" t="s">
        <v>49</v>
      </c>
      <c r="G54" s="42"/>
      <c r="H54" s="37"/>
      <c r="I54" s="22">
        <f>INDEX(Table3[Site ID], MATCH(DC_SW152[[#This Row],[Facility Name]], Table3[Site Name], 0))</f>
        <v>1</v>
      </c>
      <c r="J54" s="22" t="s">
        <v>372</v>
      </c>
      <c r="K54" s="22" t="str">
        <f>INDEX(Table3[Site Address], MATCH(DC_SW152[[#This Row],[Facility Name]], Table3[Site Name], 0))</f>
        <v>370 Brookley Avenue SW</v>
      </c>
      <c r="L54" s="22" t="str">
        <f>INDEX(Table3[Site X Coordinate], MATCH(DC_SW152[[#This Row],[Facility Name]], Table3[Site Name], 0))</f>
        <v>399319.85</v>
      </c>
      <c r="M54" s="22" t="str">
        <f>INDEX(Table3[Site Y Coordinate], MATCH(DC_SW152[[#This Row],[Facility Name]], Table3[Site Name], 0))</f>
        <v>131674.01</v>
      </c>
      <c r="N54" s="22" t="str">
        <f>INDEX(Table3[Owner/Manager], MATCH(DC_SW152[[#This Row],[Facility Name]], Table3[Site Name], 0))</f>
        <v>Department of Defense</v>
      </c>
      <c r="O54" s="22" t="s">
        <v>218</v>
      </c>
      <c r="P54" s="22" t="s">
        <v>115</v>
      </c>
      <c r="Q54" s="22" t="s">
        <v>219</v>
      </c>
      <c r="R54" s="22" t="s">
        <v>84</v>
      </c>
      <c r="S54" s="22">
        <v>20032</v>
      </c>
      <c r="T54" s="29">
        <v>2024048204</v>
      </c>
      <c r="U54" s="22" t="s">
        <v>220</v>
      </c>
      <c r="V54" s="77">
        <v>36</v>
      </c>
      <c r="W54" s="33">
        <v>38718</v>
      </c>
      <c r="X54" s="22" t="s">
        <v>352</v>
      </c>
      <c r="Y54" s="83" t="s">
        <v>673</v>
      </c>
      <c r="Z54" s="83" t="s">
        <v>777</v>
      </c>
      <c r="AA54" s="83" t="s">
        <v>778</v>
      </c>
      <c r="AB54" s="83" t="s">
        <v>779</v>
      </c>
      <c r="AC54" s="22" t="s">
        <v>93</v>
      </c>
      <c r="AD54" s="22" t="s">
        <v>26</v>
      </c>
      <c r="AE54" s="22">
        <v>398738.215241</v>
      </c>
      <c r="AF54" s="22">
        <v>131404.312329999</v>
      </c>
      <c r="AG54" s="22">
        <v>38.850444000000003</v>
      </c>
      <c r="AH54" s="22">
        <v>-77.014536000000007</v>
      </c>
      <c r="AI54" s="22" t="s">
        <v>353</v>
      </c>
      <c r="AJ54" s="22" t="s">
        <v>84</v>
      </c>
      <c r="AK54" s="22">
        <v>20032</v>
      </c>
      <c r="AL54" s="17" t="s">
        <v>11</v>
      </c>
      <c r="AM54" s="22" t="s">
        <v>12</v>
      </c>
      <c r="AN54" s="22" t="s">
        <v>16</v>
      </c>
      <c r="AO54" s="64"/>
      <c r="AP54" s="64"/>
      <c r="AQ54" s="64"/>
      <c r="AR54" s="64">
        <f>IF(ISBLANK(DC_SW152[[#This Row],[Urban Acres]]), "", DC_SW152[[#This Row],[Urban Acres]]-DC_SW152[[#This Row],[Impervious Acres]]-DC_SW152[[#This Row],[Natural Acres]])</f>
        <v>0</v>
      </c>
      <c r="AS54" s="64">
        <v>0.6</v>
      </c>
      <c r="AT54" s="64">
        <v>0.6</v>
      </c>
      <c r="AU54" s="64" t="str">
        <f>IF(ISBLANK(DC_SW152[[#This Row],[Natural Acres]]), "", DC_SW152[[#This Row],[Natural Acres]]*43560)</f>
        <v/>
      </c>
      <c r="AV54" s="64">
        <f>IFERROR(IF(ISBLANK(DC_SW152[[#This Row],[Compacted Acres]]), "", DC_SW152[[#This Row],[Compacted Acres]]*43560),"")</f>
        <v>0</v>
      </c>
      <c r="AW54" s="64">
        <f>IF(ISBLANK(DC_SW152[[#This Row],[Impervious Acres]]), "", DC_SW152[[#This Row],[Impervious Acres]]*43560)</f>
        <v>26136</v>
      </c>
      <c r="AX54" s="64">
        <f>IF(ISBLANK(DC_SW152[[#This Row],[Urban Acres]]), "", DC_SW152[[#This Row],[Urban Acres]]*43560)</f>
        <v>26136</v>
      </c>
      <c r="AY54" s="67"/>
      <c r="AZ54" s="33">
        <v>42153</v>
      </c>
      <c r="BA54" s="19">
        <v>2015</v>
      </c>
      <c r="BB54" s="19"/>
      <c r="BC54" s="19"/>
      <c r="BD54" s="19"/>
      <c r="BE54" s="19"/>
      <c r="BF54" s="19"/>
      <c r="BG54" s="19"/>
      <c r="BH54" s="18" t="s">
        <v>9</v>
      </c>
      <c r="BI54" s="18">
        <v>41275</v>
      </c>
      <c r="BJ54" s="18"/>
      <c r="BK54" s="22" t="s">
        <v>8</v>
      </c>
      <c r="BL54" s="18"/>
      <c r="BM54" s="72"/>
      <c r="BN54" s="22"/>
      <c r="BO54" s="17"/>
      <c r="BP54" s="17"/>
      <c r="BQ54" s="15" t="s">
        <v>536</v>
      </c>
      <c r="BR54" s="87" t="str">
        <f>IFERROR(IF($F54="Historical", IF(A54&lt;&gt;INDEX('Historical BMP Records'!A:A, MATCH($C54, 'Historical BMP Records'!$C:$C, 0)), 1, 0), IF(A54&lt;&gt;INDEX('Planned and Progress BMPs'!A:A, MATCH($C54, 'Planned and Progress BMPs'!$C:$C, 0)), 1, 0)), "")</f>
        <v/>
      </c>
      <c r="BS54" s="87" t="str">
        <f>IFERROR(IF($F54="Historical", IF(B54&lt;&gt;INDEX('Historical BMP Records'!B:B, MATCH($C54, 'Historical BMP Records'!$C:$C, 0)), 1, 0), IF(B54&lt;&gt;INDEX('Planned and Progress BMPs'!B:B, MATCH($C54, 'Planned and Progress BMPs'!$C:$C, 0)), 1, 0)), "")</f>
        <v/>
      </c>
      <c r="BT54" s="87" t="str">
        <f>IFERROR(IF($F54="Historical", IF(C54&lt;&gt;INDEX('Historical BMP Records'!C:C, MATCH($C54, 'Historical BMP Records'!$C:$C, 0)), 1, 0), IF(C54&lt;&gt;INDEX('Planned and Progress BMPs'!C:C, MATCH($C54, 'Planned and Progress BMPs'!$C:$C, 0)), 1, 0)), "")</f>
        <v/>
      </c>
      <c r="BU54" s="87" t="str">
        <f>IFERROR(IF($F54="Historical", IF(D54&lt;&gt;INDEX('Historical BMP Records'!D:D, MATCH($C54, 'Historical BMP Records'!$C:$C, 0)), 1, 0), IF(D54&lt;&gt;INDEX('Planned and Progress BMPs'!D:D, MATCH($C54, 'Planned and Progress BMPs'!$C:$C, 0)), 1, 0)), "")</f>
        <v/>
      </c>
      <c r="BV54" s="87" t="str">
        <f>IFERROR(IF($F54="Historical", IF(E54&lt;&gt;INDEX('Historical BMP Records'!E:E, MATCH($C54, 'Historical BMP Records'!$C:$C, 0)), 1, 0), IF(E54&lt;&gt;INDEX('Planned and Progress BMPs'!E:E, MATCH($C54, 'Planned and Progress BMPs'!$C:$C, 0)), 1, 0)), "")</f>
        <v/>
      </c>
      <c r="BW54" s="87" t="str">
        <f>IFERROR(IF($F54="Historical", IF(F54&lt;&gt;INDEX('Historical BMP Records'!F:F, MATCH($C54, 'Historical BMP Records'!$C:$C, 0)), 1, 0), IF(F54&lt;&gt;INDEX('Planned and Progress BMPs'!F:F, MATCH($C54, 'Planned and Progress BMPs'!$C:$C, 0)), 1, 0)), "")</f>
        <v/>
      </c>
      <c r="BX54" s="87" t="str">
        <f>IFERROR(IF($F54="Historical", IF(G54&lt;&gt;INDEX('Historical BMP Records'!G:G, MATCH($C54, 'Historical BMP Records'!$C:$C, 0)), 1, 0), IF(G54&lt;&gt;INDEX('Planned and Progress BMPs'!G:G, MATCH($C54, 'Planned and Progress BMPs'!$C:$C, 0)), 1, 0)), "")</f>
        <v/>
      </c>
      <c r="BY54" s="87" t="str">
        <f>IFERROR(IF($F54="Historical", IF(H54&lt;&gt;INDEX('Historical BMP Records'!H:H, MATCH($C54, 'Historical BMP Records'!$C:$C, 0)), 1, 0), IF(H54&lt;&gt;INDEX('Planned and Progress BMPs'!H:H, MATCH($C54, 'Planned and Progress BMPs'!$C:$C, 0)), 1, 0)), "")</f>
        <v/>
      </c>
      <c r="BZ54" s="87" t="str">
        <f>IFERROR(IF($F54="Historical", IF(I54&lt;&gt;INDEX('Historical BMP Records'!I:I, MATCH($C54, 'Historical BMP Records'!$C:$C, 0)), 1, 0), IF(I54&lt;&gt;INDEX('Planned and Progress BMPs'!I:I, MATCH($C54, 'Planned and Progress BMPs'!$C:$C, 0)), 1, 0)), "")</f>
        <v/>
      </c>
      <c r="CA54" s="87" t="str">
        <f>IFERROR(IF($F54="Historical", IF(J54&lt;&gt;INDEX('Historical BMP Records'!J:J, MATCH($C54, 'Historical BMP Records'!$C:$C, 0)), 1, 0), IF(J54&lt;&gt;INDEX('Planned and Progress BMPs'!J:J, MATCH($C54, 'Planned and Progress BMPs'!$C:$C, 0)), 1, 0)), "")</f>
        <v/>
      </c>
      <c r="CB54" s="87" t="str">
        <f>IFERROR(IF($F54="Historical", IF(K54&lt;&gt;INDEX('Historical BMP Records'!K:K, MATCH($C54, 'Historical BMP Records'!$C:$C, 0)), 1, 0), IF(K54&lt;&gt;INDEX('Planned and Progress BMPs'!K:K, MATCH($C54, 'Planned and Progress BMPs'!$C:$C, 0)), 1, 0)), "")</f>
        <v/>
      </c>
      <c r="CC54" s="87" t="str">
        <f>IFERROR(IF($F54="Historical", IF(L54&lt;&gt;INDEX('Historical BMP Records'!L:L, MATCH($C54, 'Historical BMP Records'!$C:$C, 0)), 1, 0), IF(L54&lt;&gt;INDEX('Planned and Progress BMPs'!L:L, MATCH($C54, 'Planned and Progress BMPs'!$C:$C, 0)), 1, 0)), "")</f>
        <v/>
      </c>
      <c r="CD54" s="87" t="str">
        <f>IFERROR(IF($F54="Historical", IF(M54&lt;&gt;INDEX('Historical BMP Records'!M:M, MATCH($C54, 'Historical BMP Records'!$C:$C, 0)), 1, 0), IF(M54&lt;&gt;INDEX('Planned and Progress BMPs'!M:M, MATCH($C54, 'Planned and Progress BMPs'!$C:$C, 0)), 1, 0)), "")</f>
        <v/>
      </c>
      <c r="CE54" s="87" t="str">
        <f>IFERROR(IF($F54="Historical", IF(N54&lt;&gt;INDEX('Historical BMP Records'!N:N, MATCH($C54, 'Historical BMP Records'!$C:$C, 0)), 1, 0), IF(N54&lt;&gt;INDEX('Planned and Progress BMPs'!N:N, MATCH($C54, 'Planned and Progress BMPs'!$C:$C, 0)), 1, 0)), "")</f>
        <v/>
      </c>
      <c r="CF54" s="87" t="str">
        <f>IFERROR(IF($F54="Historical", IF(O54&lt;&gt;INDEX('Historical BMP Records'!O:O, MATCH($C54, 'Historical BMP Records'!$C:$C, 0)), 1, 0), IF(O54&lt;&gt;INDEX('Planned and Progress BMPs'!O:O, MATCH($C54, 'Planned and Progress BMPs'!$C:$C, 0)), 1, 0)), "")</f>
        <v/>
      </c>
      <c r="CG54" s="87" t="str">
        <f>IFERROR(IF($F54="Historical", IF(P54&lt;&gt;INDEX('Historical BMP Records'!P:P, MATCH($C54, 'Historical BMP Records'!$C:$C, 0)), 1, 0), IF(P54&lt;&gt;INDEX('Planned and Progress BMPs'!P:P, MATCH($C54, 'Planned and Progress BMPs'!$C:$C, 0)), 1, 0)), "")</f>
        <v/>
      </c>
      <c r="CH54" s="87" t="str">
        <f>IFERROR(IF($F54="Historical", IF(Q54&lt;&gt;INDEX('Historical BMP Records'!Q:Q, MATCH($C54, 'Historical BMP Records'!$C:$C, 0)), 1, 0), IF(Q54&lt;&gt;INDEX('Planned and Progress BMPs'!Q:Q, MATCH($C54, 'Planned and Progress BMPs'!$C:$C, 0)), 1, 0)), "")</f>
        <v/>
      </c>
      <c r="CI54" s="87" t="str">
        <f>IFERROR(IF($F54="Historical", IF(R54&lt;&gt;INDEX('Historical BMP Records'!R:R, MATCH($C54, 'Historical BMP Records'!$C:$C, 0)), 1, 0), IF(R54&lt;&gt;INDEX('Planned and Progress BMPs'!R:R, MATCH($C54, 'Planned and Progress BMPs'!$C:$C, 0)), 1, 0)), "")</f>
        <v/>
      </c>
      <c r="CJ54" s="87" t="str">
        <f>IFERROR(IF($F54="Historical", IF(S54&lt;&gt;INDEX('Historical BMP Records'!S:S, MATCH($C54, 'Historical BMP Records'!$C:$C, 0)), 1, 0), IF(S54&lt;&gt;INDEX('Planned and Progress BMPs'!S:S, MATCH($C54, 'Planned and Progress BMPs'!$C:$C, 0)), 1, 0)), "")</f>
        <v/>
      </c>
      <c r="CK54" s="87" t="str">
        <f>IFERROR(IF($F54="Historical", IF(T54&lt;&gt;INDEX('Historical BMP Records'!T:T, MATCH($C54, 'Historical BMP Records'!$C:$C, 0)), 1, 0), IF(T54&lt;&gt;INDEX('Planned and Progress BMPs'!T:T, MATCH($C54, 'Planned and Progress BMPs'!$C:$C, 0)), 1, 0)), "")</f>
        <v/>
      </c>
      <c r="CL54" s="87" t="str">
        <f>IFERROR(IF($F54="Historical", IF(U54&lt;&gt;INDEX('Historical BMP Records'!U:U, MATCH($C54, 'Historical BMP Records'!$C:$C, 0)), 1, 0), IF(U54&lt;&gt;INDEX('Planned and Progress BMPs'!U:U, MATCH($C54, 'Planned and Progress BMPs'!$C:$C, 0)), 1, 0)), "")</f>
        <v/>
      </c>
      <c r="CM54" s="87" t="str">
        <f>IFERROR(IF($F54="Historical", IF(V54&lt;&gt;INDEX('Historical BMP Records'!V:V, MATCH($C54, 'Historical BMP Records'!$C:$C, 0)), 1, 0), IF(V54&lt;&gt;INDEX('Planned and Progress BMPs'!V:V, MATCH($C54, 'Planned and Progress BMPs'!$C:$C, 0)), 1, 0)), "")</f>
        <v/>
      </c>
      <c r="CN54" s="87" t="str">
        <f>IFERROR(IF($F54="Historical", IF(W54&lt;&gt;INDEX('Historical BMP Records'!W:W, MATCH($C54, 'Historical BMP Records'!$C:$C, 0)), 1, 0), IF(W54&lt;&gt;INDEX('Planned and Progress BMPs'!W:W, MATCH($C54, 'Planned and Progress BMPs'!$C:$C, 0)), 1, 0)), "")</f>
        <v/>
      </c>
      <c r="CO54" s="87" t="str">
        <f>IFERROR(IF($F54="Historical", IF(X54&lt;&gt;INDEX('Historical BMP Records'!X:X, MATCH($C54, 'Historical BMP Records'!$C:$C, 0)), 1, 0), IF(X54&lt;&gt;INDEX('Planned and Progress BMPs'!X:X, MATCH($C54, 'Planned and Progress BMPs'!$C:$C, 0)), 1, 0)), "")</f>
        <v/>
      </c>
      <c r="CP54" s="87" t="str">
        <f>IFERROR(IF($F54="Historical", IF(Y54&lt;&gt;INDEX('Historical BMP Records'!Y:Y, MATCH($C54, 'Historical BMP Records'!$C:$C, 0)), 1, 0), IF(Y54&lt;&gt;INDEX('Planned and Progress BMPs'!Y:Y, MATCH($C54, 'Planned and Progress BMPs'!$C:$C, 0)), 1, 0)), "")</f>
        <v/>
      </c>
      <c r="CQ54" s="87" t="str">
        <f>IFERROR(IF($F54="Historical", IF(Z54&lt;&gt;INDEX('Historical BMP Records'!Z:Z, MATCH($C54, 'Historical BMP Records'!$C:$C, 0)), 1, 0), IF(Z54&lt;&gt;INDEX('Planned and Progress BMPs'!Z:Z, MATCH($C54, 'Planned and Progress BMPs'!$C:$C, 0)), 1, 0)), "")</f>
        <v/>
      </c>
      <c r="CR54" s="87" t="str">
        <f>IFERROR(IF($F54="Historical", IF(AA54&lt;&gt;INDEX('Historical BMP Records'!AA:AA, MATCH($C54, 'Historical BMP Records'!$C:$C, 0)), 1, 0), IF(AA54&lt;&gt;INDEX('Planned and Progress BMPs'!AA:AA, MATCH($C54, 'Planned and Progress BMPs'!$C:$C, 0)), 1, 0)), "")</f>
        <v/>
      </c>
      <c r="CS54" s="87" t="str">
        <f>IFERROR(IF($F54="Historical", IF(AB54&lt;&gt;INDEX('Historical BMP Records'!AB:AB, MATCH($C54, 'Historical BMP Records'!$C:$C, 0)), 1, 0), IF(AB54&lt;&gt;INDEX('Planned and Progress BMPs'!AB:AB, MATCH($C54, 'Planned and Progress BMPs'!$C:$C, 0)), 1, 0)), "")</f>
        <v/>
      </c>
      <c r="CT54" s="87" t="str">
        <f>IFERROR(IF($F54="Historical", IF(AC54&lt;&gt;INDEX('Historical BMP Records'!AC:AC, MATCH($C54, 'Historical BMP Records'!$C:$C, 0)), 1, 0), IF(AC54&lt;&gt;INDEX('Planned and Progress BMPs'!AC:AC, MATCH($C54, 'Planned and Progress BMPs'!$C:$C, 0)), 1, 0)), "")</f>
        <v/>
      </c>
      <c r="CU54" s="87" t="str">
        <f>IFERROR(IF($F54="Historical", IF(AD54&lt;&gt;INDEX('Historical BMP Records'!AD:AD, MATCH($C54, 'Historical BMP Records'!$C:$C, 0)), 1, 0), IF(AD54&lt;&gt;INDEX('Planned and Progress BMPs'!AD:AD, MATCH($C54, 'Planned and Progress BMPs'!$C:$C, 0)), 1, 0)), "")</f>
        <v/>
      </c>
      <c r="CV54" s="87" t="str">
        <f>IFERROR(IF($F54="Historical", IF(AE54&lt;&gt;INDEX('Historical BMP Records'!AE:AE, MATCH($C54, 'Historical BMP Records'!$C:$C, 0)), 1, 0), IF(AE54&lt;&gt;INDEX('Planned and Progress BMPs'!AE:AE, MATCH($C54, 'Planned and Progress BMPs'!$C:$C, 0)), 1, 0)), "")</f>
        <v/>
      </c>
      <c r="CW54" s="87" t="str">
        <f>IFERROR(IF($F54="Historical", IF(AF54&lt;&gt;INDEX('Historical BMP Records'!AF:AF, MATCH($C54, 'Historical BMP Records'!$C:$C, 0)), 1, 0), IF(AF54&lt;&gt;INDEX('Planned and Progress BMPs'!AF:AF, MATCH($C54, 'Planned and Progress BMPs'!$C:$C, 0)), 1, 0)), "")</f>
        <v/>
      </c>
      <c r="CX54" s="87" t="str">
        <f>IFERROR(IF($F54="Historical", IF(AG54&lt;&gt;INDEX('Historical BMP Records'!AG:AG, MATCH($C54, 'Historical BMP Records'!$C:$C, 0)), 1, 0), IF(AG54&lt;&gt;INDEX('Planned and Progress BMPs'!AG:AG, MATCH($C54, 'Planned and Progress BMPs'!$C:$C, 0)), 1, 0)), "")</f>
        <v/>
      </c>
      <c r="CY54" s="87" t="str">
        <f>IFERROR(IF($F54="Historical", IF(AH54&lt;&gt;INDEX('Historical BMP Records'!AH:AH, MATCH($C54, 'Historical BMP Records'!$C:$C, 0)), 1, 0), IF(AH54&lt;&gt;INDEX('Planned and Progress BMPs'!AH:AH, MATCH($C54, 'Planned and Progress BMPs'!$C:$C, 0)), 1, 0)), "")</f>
        <v/>
      </c>
      <c r="CZ54" s="87" t="str">
        <f>IFERROR(IF($F54="Historical", IF(AI54&lt;&gt;INDEX('Historical BMP Records'!AI:AI, MATCH($C54, 'Historical BMP Records'!$C:$C, 0)), 1, 0), IF(AI54&lt;&gt;INDEX('Planned and Progress BMPs'!AI:AI, MATCH($C54, 'Planned and Progress BMPs'!$C:$C, 0)), 1, 0)), "")</f>
        <v/>
      </c>
      <c r="DA54" s="87" t="str">
        <f>IFERROR(IF($F54="Historical", IF(AJ54&lt;&gt;INDEX('Historical BMP Records'!AJ:AJ, MATCH($C54, 'Historical BMP Records'!$C:$C, 0)), 1, 0), IF(AJ54&lt;&gt;INDEX('Planned and Progress BMPs'!AJ:AJ, MATCH($C54, 'Planned and Progress BMPs'!$C:$C, 0)), 1, 0)), "")</f>
        <v/>
      </c>
      <c r="DB54" s="87" t="str">
        <f>IFERROR(IF($F54="Historical", IF(AK54&lt;&gt;INDEX('Historical BMP Records'!AK:AK, MATCH($C54, 'Historical BMP Records'!$C:$C, 0)), 1, 0), IF(AK54&lt;&gt;INDEX('Planned and Progress BMPs'!AK:AK, MATCH($C54, 'Planned and Progress BMPs'!$C:$C, 0)), 1, 0)), "")</f>
        <v/>
      </c>
      <c r="DC54" s="87" t="str">
        <f>IFERROR(IF($F54="Historical", IF(AL54&lt;&gt;INDEX('Historical BMP Records'!AL:AL, MATCH($C54, 'Historical BMP Records'!$C:$C, 0)), 1, 0), IF(AL54&lt;&gt;INDEX('Planned and Progress BMPs'!AL:AL, MATCH($C54, 'Planned and Progress BMPs'!$C:$C, 0)), 1, 0)), "")</f>
        <v/>
      </c>
      <c r="DD54" s="87" t="str">
        <f>IFERROR(IF($F54="Historical", IF(AM54&lt;&gt;INDEX('Historical BMP Records'!AM:AM, MATCH($C54, 'Historical BMP Records'!$C:$C, 0)), 1, 0), IF(AM54&lt;&gt;INDEX('Planned and Progress BMPs'!AM:AM, MATCH($C54, 'Planned and Progress BMPs'!$C:$C, 0)), 1, 0)), "")</f>
        <v/>
      </c>
      <c r="DE54" s="87" t="str">
        <f>IFERROR(IF($F54="Historical", IF(AN54&lt;&gt;INDEX('Historical BMP Records'!AN:AN, MATCH($C54, 'Historical BMP Records'!$C:$C, 0)), 1, 0), IF(AN54&lt;&gt;INDEX('Planned and Progress BMPs'!AN:AN, MATCH($C54, 'Planned and Progress BMPs'!$C:$C, 0)), 1, 0)), "")</f>
        <v/>
      </c>
      <c r="DF54" s="87" t="str">
        <f>IFERROR(IF($F54="Historical", IF(AO54&lt;&gt;INDEX('Historical BMP Records'!AO:AO, MATCH($C54, 'Historical BMP Records'!$C:$C, 0)), 1, 0), IF(AO54&lt;&gt;INDEX('Planned and Progress BMPs'!AO:AO, MATCH($C54, 'Planned and Progress BMPs'!$C:$C, 0)), 1, 0)), "")</f>
        <v/>
      </c>
      <c r="DG54" s="87" t="str">
        <f>IFERROR(IF($F54="Historical", IF(AP54&lt;&gt;INDEX('Historical BMP Records'!AP:AP, MATCH($C54, 'Historical BMP Records'!$C:$C, 0)), 1, 0), IF(AP54&lt;&gt;INDEX('Planned and Progress BMPs'!AP:AP, MATCH($C54, 'Planned and Progress BMPs'!$C:$C, 0)), 1, 0)), "")</f>
        <v/>
      </c>
      <c r="DH54" s="87" t="str">
        <f>IFERROR(IF($F54="Historical", IF(AQ54&lt;&gt;INDEX('Historical BMP Records'!AQ:AQ, MATCH($C54, 'Historical BMP Records'!$C:$C, 0)), 1, 0), IF(AQ54&lt;&gt;INDEX('Planned and Progress BMPs'!AQ:AQ, MATCH($C54, 'Planned and Progress BMPs'!$C:$C, 0)), 1, 0)), "")</f>
        <v/>
      </c>
      <c r="DI54" s="87" t="str">
        <f>IFERROR(IF($F54="Historical", IF(AR54&lt;&gt;INDEX('Historical BMP Records'!AR:AR, MATCH($C54, 'Historical BMP Records'!$C:$C, 0)), 1, 0), IF(AR54&lt;&gt;INDEX('Planned and Progress BMPs'!AR:AR, MATCH($C54, 'Planned and Progress BMPs'!$C:$C, 0)), 1, 0)), "")</f>
        <v/>
      </c>
      <c r="DJ54" s="87" t="str">
        <f>IFERROR(IF($F54="Historical", IF(AS54&lt;&gt;INDEX('Historical BMP Records'!AS:AS, MATCH($C54, 'Historical BMP Records'!$C:$C, 0)), 1, 0), IF(AS54&lt;&gt;INDEX('Planned and Progress BMPs'!AS:AS, MATCH($C54, 'Planned and Progress BMPs'!$C:$C, 0)), 1, 0)), "")</f>
        <v/>
      </c>
      <c r="DK54" s="87" t="str">
        <f>IFERROR(IF($F54="Historical", IF(AT54&lt;&gt;INDEX('Historical BMP Records'!AT:AT, MATCH($C54, 'Historical BMP Records'!$C:$C, 0)), 1, 0), IF(AT54&lt;&gt;INDEX('Planned and Progress BMPs'!AT:AT, MATCH($C54, 'Planned and Progress BMPs'!$C:$C, 0)), 1, 0)), "")</f>
        <v/>
      </c>
      <c r="DL54" s="87" t="str">
        <f>IFERROR(IF($F54="Historical", IF(AU54&lt;&gt;INDEX('Historical BMP Records'!AU:AU, MATCH($C54, 'Historical BMP Records'!$C:$C, 0)), 1, 0), IF(AU54&lt;&gt;INDEX('Planned and Progress BMPs'!AU:AU, MATCH($C54, 'Planned and Progress BMPs'!$C:$C, 0)), 1, 0)), "")</f>
        <v/>
      </c>
      <c r="DM54" s="87" t="str">
        <f>IFERROR(IF($F54="Historical", IF(AV54&lt;&gt;INDEX('Historical BMP Records'!AV:AV, MATCH($C54, 'Historical BMP Records'!$C:$C, 0)), 1, 0), IF(AV54&lt;&gt;INDEX('Planned and Progress BMPs'!AV:AV, MATCH($C54, 'Planned and Progress BMPs'!$C:$C, 0)), 1, 0)), "")</f>
        <v/>
      </c>
      <c r="DN54" s="87" t="str">
        <f>IFERROR(IF($F54="Historical", IF(AW54&lt;&gt;INDEX('Historical BMP Records'!AW:AW, MATCH($C54, 'Historical BMP Records'!$C:$C, 0)), 1, 0), IF(AW54&lt;&gt;INDEX('Planned and Progress BMPs'!AW:AW, MATCH($C54, 'Planned and Progress BMPs'!$C:$C, 0)), 1, 0)), "")</f>
        <v/>
      </c>
      <c r="DO54" s="87" t="str">
        <f>IFERROR(IF($F54="Historical", IF(AX54&lt;&gt;INDEX('Historical BMP Records'!AX:AX, MATCH($C54, 'Historical BMP Records'!$C:$C, 0)), 1, 0), IF(AX54&lt;&gt;INDEX('Planned and Progress BMPs'!AX:AX, MATCH($C54, 'Planned and Progress BMPs'!$C:$C, 0)), 1, 0)), "")</f>
        <v/>
      </c>
      <c r="DP54" s="87" t="str">
        <f>IFERROR(IF($F54="Historical", IF(AY54&lt;&gt;INDEX('Historical BMP Records'!AY:AY, MATCH($C54, 'Historical BMP Records'!$C:$C, 0)), 1, 0), IF(AY54&lt;&gt;INDEX('Planned and Progress BMPs'!AY:AY, MATCH($C54, 'Planned and Progress BMPs'!$C:$C, 0)), 1, 0)), "")</f>
        <v/>
      </c>
      <c r="DQ54" s="87" t="str">
        <f>IFERROR(IF($F54="Historical", IF(AZ54&lt;&gt;INDEX('Historical BMP Records'!AZ:AZ, MATCH($C54, 'Historical BMP Records'!$C:$C, 0)), 1, 0), IF(AZ54&lt;&gt;INDEX('Planned and Progress BMPs'!AZ:AZ, MATCH($C54, 'Planned and Progress BMPs'!$C:$C, 0)), 1, 0)), "")</f>
        <v/>
      </c>
      <c r="DR54" s="87" t="str">
        <f>IFERROR(IF($F54="Historical", IF(BA54&lt;&gt;INDEX('Historical BMP Records'!BA:BA, MATCH($C54, 'Historical BMP Records'!$C:$C, 0)), 1, 0), IF(BA54&lt;&gt;INDEX('Planned and Progress BMPs'!BA:BA, MATCH($C54, 'Planned and Progress BMPs'!$C:$C, 0)), 1, 0)), "")</f>
        <v/>
      </c>
      <c r="DS54" s="87" t="str">
        <f>IFERROR(IF($F54="Historical", IF(BB54&lt;&gt;INDEX('Historical BMP Records'!BB:BB, MATCH($C54, 'Historical BMP Records'!$C:$C, 0)), 1, 0), IF(BB54&lt;&gt;INDEX('Planned and Progress BMPs'!BB:BB, MATCH($C54, 'Planned and Progress BMPs'!$C:$C, 0)), 1, 0)), "")</f>
        <v/>
      </c>
      <c r="DT54" s="87" t="str">
        <f>IFERROR(IF($F54="Historical", IF(BC54&lt;&gt;INDEX('Historical BMP Records'!BC:BC, MATCH($C54, 'Historical BMP Records'!$C:$C, 0)), 1, 0), IF(BC54&lt;&gt;INDEX('Planned and Progress BMPs'!BC:BC, MATCH($C54, 'Planned and Progress BMPs'!$C:$C, 0)), 1, 0)), "")</f>
        <v/>
      </c>
      <c r="DU54" s="87" t="str">
        <f>IFERROR(IF($F54="Historical", IF(BD54&lt;&gt;INDEX('Historical BMP Records'!BD:BD, MATCH($C54, 'Historical BMP Records'!$C:$C, 0)), 1, 0), IF(BD54&lt;&gt;INDEX('Planned and Progress BMPs'!BD:BD, MATCH($C54, 'Planned and Progress BMPs'!$C:$C, 0)), 1, 0)), "")</f>
        <v/>
      </c>
      <c r="DV54" s="87" t="str">
        <f>IFERROR(IF($F54="Historical", IF(BE54&lt;&gt;INDEX('Historical BMP Records'!BE:BE, MATCH($C54, 'Historical BMP Records'!$C:$C, 0)), 1, 0), IF(BE54&lt;&gt;INDEX('Planned and Progress BMPs'!BE:BE, MATCH($C54, 'Planned and Progress BMPs'!$C:$C, 0)), 1, 0)), "")</f>
        <v/>
      </c>
      <c r="DW54" s="87" t="str">
        <f>IFERROR(IF($F54="Historical", IF(BF54&lt;&gt;INDEX('Historical BMP Records'!BF:BF, MATCH($C54, 'Historical BMP Records'!$C:$C, 0)), 1, 0), IF(BF54&lt;&gt;INDEX('Planned and Progress BMPs'!BF:BF, MATCH($C54, 'Planned and Progress BMPs'!$C:$C, 0)), 1, 0)), "")</f>
        <v/>
      </c>
      <c r="DX54" s="87" t="str">
        <f>IFERROR(IF($F54="Historical", IF(BG54&lt;&gt;INDEX('Historical BMP Records'!BG:BG, MATCH($C54, 'Historical BMP Records'!$C:$C, 0)), 1, 0), IF(BG54&lt;&gt;INDEX('Planned and Progress BMPs'!BG:BG, MATCH($C54, 'Planned and Progress BMPs'!$C:$C, 0)), 1, 0)), "")</f>
        <v/>
      </c>
      <c r="DY54" s="87" t="str">
        <f>IFERROR(IF($F54="Historical", IF(BH54&lt;&gt;INDEX('Historical BMP Records'!BH:BH, MATCH($C54, 'Historical BMP Records'!$C:$C, 0)), 1, 0), IF(BH54&lt;&gt;INDEX('Planned and Progress BMPs'!BH:BH, MATCH($C54, 'Planned and Progress BMPs'!$C:$C, 0)), 1, 0)), "")</f>
        <v/>
      </c>
      <c r="DZ54" s="87" t="str">
        <f>IFERROR(IF($F54="Historical", IF(BI54&lt;&gt;INDEX('Historical BMP Records'!BI:BI, MATCH($C54, 'Historical BMP Records'!$C:$C, 0)), 1, 0), IF(BI54&lt;&gt;INDEX('Planned and Progress BMPs'!BI:BI, MATCH($C54, 'Planned and Progress BMPs'!$C:$C, 0)), 1, 0)), "")</f>
        <v/>
      </c>
      <c r="EA54" s="87" t="str">
        <f>IFERROR(IF($F54="Historical", IF(BJ54&lt;&gt;INDEX('Historical BMP Records'!BJ:BJ, MATCH($C54, 'Historical BMP Records'!$C:$C, 0)), 1, 0), IF(BJ54&lt;&gt;INDEX('Planned and Progress BMPs'!BJ:BJ, MATCH($C54, 'Planned and Progress BMPs'!$C:$C, 0)), 1, 0)), "")</f>
        <v/>
      </c>
      <c r="EB54" s="87" t="str">
        <f>IFERROR(IF($F54="Historical", IF(BK54&lt;&gt;INDEX('Historical BMP Records'!BK:BK, MATCH($C54, 'Historical BMP Records'!$C:$C, 0)), 1, 0), IF(BK54&lt;&gt;INDEX('Planned and Progress BMPs'!BK:BK, MATCH($C54, 'Planned and Progress BMPs'!$C:$C, 0)), 1, 0)), "")</f>
        <v/>
      </c>
      <c r="EC54" s="87" t="str">
        <f>IFERROR(IF($F54="Historical", IF(BL54&lt;&gt;INDEX('Historical BMP Records'!BL:BL, MATCH($C54, 'Historical BMP Records'!$C:$C, 0)), 1, 0), IF(BL54&lt;&gt;INDEX('Planned and Progress BMPs'!BL:BL, MATCH($C54, 'Planned and Progress BMPs'!$C:$C, 0)), 1, 0)), "")</f>
        <v/>
      </c>
      <c r="ED54" s="87" t="str">
        <f>IFERROR(IF($F54="Historical", IF(BM54&lt;&gt;INDEX('Historical BMP Records'!BM:BM, MATCH($C54, 'Historical BMP Records'!$C:$C, 0)), 1, 0), IF(BM54&lt;&gt;INDEX('Planned and Progress BMPs'!BM:BM, MATCH($C54, 'Planned and Progress BMPs'!$C:$C, 0)), 1, 0)), "")</f>
        <v/>
      </c>
      <c r="EE54" s="87" t="str">
        <f>IFERROR(IF($F54="Historical", IF(BN54&lt;&gt;INDEX('Historical BMP Records'!BN:BN, MATCH($C54, 'Historical BMP Records'!$C:$C, 0)), 1, 0), IF(BN54&lt;&gt;INDEX('Planned and Progress BMPs'!BN:BN, MATCH($C54, 'Planned and Progress BMPs'!$C:$C, 0)), 1, 0)), "")</f>
        <v/>
      </c>
      <c r="EF54" s="87" t="str">
        <f>IFERROR(IF($F54="Historical", IF(BO54&lt;&gt;INDEX('Historical BMP Records'!BO:BO, MATCH($C54, 'Historical BMP Records'!$C:$C, 0)), 1, 0), IF(BO54&lt;&gt;INDEX('Planned and Progress BMPs'!BO:BO, MATCH($C54, 'Planned and Progress BMPs'!$C:$C, 0)), 1, 0)), "")</f>
        <v/>
      </c>
      <c r="EG54" s="87" t="str">
        <f>IFERROR(IF($F54="Historical", IF(BP54&lt;&gt;INDEX('Historical BMP Records'!BP:BP, MATCH($C54, 'Historical BMP Records'!$C:$C, 0)), 1, 0), IF(BP54&lt;&gt;INDEX('Planned and Progress BMPs'!BP:BP, MATCH($C54, 'Planned and Progress BMPs'!$C:$C, 0)), 1, 0)), "")</f>
        <v/>
      </c>
      <c r="EH54" s="87">
        <f>SUM(DC_SW152[[#This Row],[FY17 Status Change]:[GIS ID Change]])</f>
        <v>0</v>
      </c>
    </row>
    <row r="55" spans="1:138" x14ac:dyDescent="0.25">
      <c r="A55" s="5" t="s">
        <v>388</v>
      </c>
      <c r="B55" s="5" t="s">
        <v>389</v>
      </c>
      <c r="C55" s="15" t="s">
        <v>674</v>
      </c>
      <c r="D55" s="15" t="s">
        <v>467</v>
      </c>
      <c r="E55" s="15" t="s">
        <v>354</v>
      </c>
      <c r="F55" s="33" t="s">
        <v>49</v>
      </c>
      <c r="G55" s="42"/>
      <c r="H55" s="37"/>
      <c r="I55" s="22">
        <f>INDEX(Table3[Site ID], MATCH(DC_SW152[[#This Row],[Facility Name]], Table3[Site Name], 0))</f>
        <v>1</v>
      </c>
      <c r="J55" s="22" t="s">
        <v>372</v>
      </c>
      <c r="K55" s="22" t="str">
        <f>INDEX(Table3[Site Address], MATCH(DC_SW152[[#This Row],[Facility Name]], Table3[Site Name], 0))</f>
        <v>370 Brookley Avenue SW</v>
      </c>
      <c r="L55" s="22" t="str">
        <f>INDEX(Table3[Site X Coordinate], MATCH(DC_SW152[[#This Row],[Facility Name]], Table3[Site Name], 0))</f>
        <v>399319.85</v>
      </c>
      <c r="M55" s="22" t="str">
        <f>INDEX(Table3[Site Y Coordinate], MATCH(DC_SW152[[#This Row],[Facility Name]], Table3[Site Name], 0))</f>
        <v>131674.01</v>
      </c>
      <c r="N55" s="22" t="str">
        <f>INDEX(Table3[Owner/Manager], MATCH(DC_SW152[[#This Row],[Facility Name]], Table3[Site Name], 0))</f>
        <v>Department of Defense</v>
      </c>
      <c r="O55" s="22" t="s">
        <v>218</v>
      </c>
      <c r="P55" s="22" t="s">
        <v>115</v>
      </c>
      <c r="Q55" s="22" t="s">
        <v>219</v>
      </c>
      <c r="R55" s="22" t="s">
        <v>84</v>
      </c>
      <c r="S55" s="22">
        <v>20032</v>
      </c>
      <c r="T55" s="29">
        <v>2024048204</v>
      </c>
      <c r="U55" s="22" t="s">
        <v>220</v>
      </c>
      <c r="V55" s="77">
        <v>37</v>
      </c>
      <c r="W55" s="33">
        <v>38718</v>
      </c>
      <c r="X55" s="22" t="s">
        <v>354</v>
      </c>
      <c r="Y55" s="83" t="s">
        <v>675</v>
      </c>
      <c r="Z55" s="83" t="s">
        <v>777</v>
      </c>
      <c r="AA55" s="83" t="s">
        <v>778</v>
      </c>
      <c r="AB55" s="83" t="s">
        <v>779</v>
      </c>
      <c r="AC55" s="22" t="s">
        <v>93</v>
      </c>
      <c r="AD55" s="22" t="s">
        <v>26</v>
      </c>
      <c r="AE55" s="22">
        <v>398732.515396</v>
      </c>
      <c r="AF55" s="22">
        <v>131587.030907999</v>
      </c>
      <c r="AG55" s="22">
        <v>38.852089999999997</v>
      </c>
      <c r="AH55" s="22">
        <v>-77.014601999999996</v>
      </c>
      <c r="AI55" s="22" t="s">
        <v>353</v>
      </c>
      <c r="AJ55" s="22" t="s">
        <v>84</v>
      </c>
      <c r="AK55" s="22">
        <v>20032</v>
      </c>
      <c r="AL55" s="17" t="s">
        <v>11</v>
      </c>
      <c r="AM55" s="22" t="s">
        <v>12</v>
      </c>
      <c r="AN55" s="22" t="s">
        <v>16</v>
      </c>
      <c r="AO55" s="64"/>
      <c r="AP55" s="64"/>
      <c r="AQ55" s="64"/>
      <c r="AR55" s="64" t="str">
        <f>IF(ISBLANK(DC_SW152[[#This Row],[Urban Acres]]), "", DC_SW152[[#This Row],[Urban Acres]]-DC_SW152[[#This Row],[Impervious Acres]]-DC_SW152[[#This Row],[Natural Acres]])</f>
        <v/>
      </c>
      <c r="AS55" s="64"/>
      <c r="AT55" s="64"/>
      <c r="AU55" s="64" t="str">
        <f>IF(ISBLANK(DC_SW152[[#This Row],[Natural Acres]]), "", DC_SW152[[#This Row],[Natural Acres]]*43560)</f>
        <v/>
      </c>
      <c r="AV55" s="64" t="str">
        <f>IFERROR(IF(ISBLANK(DC_SW152[[#This Row],[Compacted Acres]]), "", DC_SW152[[#This Row],[Compacted Acres]]*43560),"")</f>
        <v/>
      </c>
      <c r="AW55" s="64" t="str">
        <f>IF(ISBLANK(DC_SW152[[#This Row],[Impervious Acres]]), "", DC_SW152[[#This Row],[Impervious Acres]]*43560)</f>
        <v/>
      </c>
      <c r="AX55" s="64" t="str">
        <f>IF(ISBLANK(DC_SW152[[#This Row],[Urban Acres]]), "", DC_SW152[[#This Row],[Urban Acres]]*43560)</f>
        <v/>
      </c>
      <c r="AY55" s="67"/>
      <c r="AZ55" s="33">
        <v>42552</v>
      </c>
      <c r="BA55" s="19">
        <v>2016</v>
      </c>
      <c r="BB55" s="19"/>
      <c r="BC55" s="19"/>
      <c r="BD55" s="19"/>
      <c r="BE55" s="19"/>
      <c r="BF55" s="19"/>
      <c r="BG55" s="19"/>
      <c r="BH55" s="18"/>
      <c r="BI55" s="18"/>
      <c r="BJ55" s="18"/>
      <c r="BK55" s="22"/>
      <c r="BL55" s="18"/>
      <c r="BM55" s="72"/>
      <c r="BN55" s="22"/>
      <c r="BO55" s="17"/>
      <c r="BP55" s="17"/>
      <c r="BQ55" s="15" t="s">
        <v>536</v>
      </c>
      <c r="BR55" s="87" t="str">
        <f>IFERROR(IF($F55="Historical", IF(A55&lt;&gt;INDEX('Historical BMP Records'!A:A, MATCH($C55, 'Historical BMP Records'!$C:$C, 0)), 1, 0), IF(A55&lt;&gt;INDEX('Planned and Progress BMPs'!A:A, MATCH($C55, 'Planned and Progress BMPs'!$C:$C, 0)), 1, 0)), "")</f>
        <v/>
      </c>
      <c r="BS55" s="87" t="str">
        <f>IFERROR(IF($F55="Historical", IF(B55&lt;&gt;INDEX('Historical BMP Records'!B:B, MATCH($C55, 'Historical BMP Records'!$C:$C, 0)), 1, 0), IF(B55&lt;&gt;INDEX('Planned and Progress BMPs'!B:B, MATCH($C55, 'Planned and Progress BMPs'!$C:$C, 0)), 1, 0)), "")</f>
        <v/>
      </c>
      <c r="BT55" s="87" t="str">
        <f>IFERROR(IF($F55="Historical", IF(C55&lt;&gt;INDEX('Historical BMP Records'!C:C, MATCH($C55, 'Historical BMP Records'!$C:$C, 0)), 1, 0), IF(C55&lt;&gt;INDEX('Planned and Progress BMPs'!C:C, MATCH($C55, 'Planned and Progress BMPs'!$C:$C, 0)), 1, 0)), "")</f>
        <v/>
      </c>
      <c r="BU55" s="87" t="str">
        <f>IFERROR(IF($F55="Historical", IF(D55&lt;&gt;INDEX('Historical BMP Records'!D:D, MATCH($C55, 'Historical BMP Records'!$C:$C, 0)), 1, 0), IF(D55&lt;&gt;INDEX('Planned and Progress BMPs'!D:D, MATCH($C55, 'Planned and Progress BMPs'!$C:$C, 0)), 1, 0)), "")</f>
        <v/>
      </c>
      <c r="BV55" s="87" t="str">
        <f>IFERROR(IF($F55="Historical", IF(E55&lt;&gt;INDEX('Historical BMP Records'!E:E, MATCH($C55, 'Historical BMP Records'!$C:$C, 0)), 1, 0), IF(E55&lt;&gt;INDEX('Planned and Progress BMPs'!E:E, MATCH($C55, 'Planned and Progress BMPs'!$C:$C, 0)), 1, 0)), "")</f>
        <v/>
      </c>
      <c r="BW55" s="87" t="str">
        <f>IFERROR(IF($F55="Historical", IF(F55&lt;&gt;INDEX('Historical BMP Records'!F:F, MATCH($C55, 'Historical BMP Records'!$C:$C, 0)), 1, 0), IF(F55&lt;&gt;INDEX('Planned and Progress BMPs'!F:F, MATCH($C55, 'Planned and Progress BMPs'!$C:$C, 0)), 1, 0)), "")</f>
        <v/>
      </c>
      <c r="BX55" s="87" t="str">
        <f>IFERROR(IF($F55="Historical", IF(G55&lt;&gt;INDEX('Historical BMP Records'!G:G, MATCH($C55, 'Historical BMP Records'!$C:$C, 0)), 1, 0), IF(G55&lt;&gt;INDEX('Planned and Progress BMPs'!G:G, MATCH($C55, 'Planned and Progress BMPs'!$C:$C, 0)), 1, 0)), "")</f>
        <v/>
      </c>
      <c r="BY55" s="87" t="str">
        <f>IFERROR(IF($F55="Historical", IF(H55&lt;&gt;INDEX('Historical BMP Records'!H:H, MATCH($C55, 'Historical BMP Records'!$C:$C, 0)), 1, 0), IF(H55&lt;&gt;INDEX('Planned and Progress BMPs'!H:H, MATCH($C55, 'Planned and Progress BMPs'!$C:$C, 0)), 1, 0)), "")</f>
        <v/>
      </c>
      <c r="BZ55" s="87" t="str">
        <f>IFERROR(IF($F55="Historical", IF(I55&lt;&gt;INDEX('Historical BMP Records'!I:I, MATCH($C55, 'Historical BMP Records'!$C:$C, 0)), 1, 0), IF(I55&lt;&gt;INDEX('Planned and Progress BMPs'!I:I, MATCH($C55, 'Planned and Progress BMPs'!$C:$C, 0)), 1, 0)), "")</f>
        <v/>
      </c>
      <c r="CA55" s="87" t="str">
        <f>IFERROR(IF($F55="Historical", IF(J55&lt;&gt;INDEX('Historical BMP Records'!J:J, MATCH($C55, 'Historical BMP Records'!$C:$C, 0)), 1, 0), IF(J55&lt;&gt;INDEX('Planned and Progress BMPs'!J:J, MATCH($C55, 'Planned and Progress BMPs'!$C:$C, 0)), 1, 0)), "")</f>
        <v/>
      </c>
      <c r="CB55" s="87" t="str">
        <f>IFERROR(IF($F55="Historical", IF(K55&lt;&gt;INDEX('Historical BMP Records'!K:K, MATCH($C55, 'Historical BMP Records'!$C:$C, 0)), 1, 0), IF(K55&lt;&gt;INDEX('Planned and Progress BMPs'!K:K, MATCH($C55, 'Planned and Progress BMPs'!$C:$C, 0)), 1, 0)), "")</f>
        <v/>
      </c>
      <c r="CC55" s="87" t="str">
        <f>IFERROR(IF($F55="Historical", IF(L55&lt;&gt;INDEX('Historical BMP Records'!L:L, MATCH($C55, 'Historical BMP Records'!$C:$C, 0)), 1, 0), IF(L55&lt;&gt;INDEX('Planned and Progress BMPs'!L:L, MATCH($C55, 'Planned and Progress BMPs'!$C:$C, 0)), 1, 0)), "")</f>
        <v/>
      </c>
      <c r="CD55" s="87" t="str">
        <f>IFERROR(IF($F55="Historical", IF(M55&lt;&gt;INDEX('Historical BMP Records'!M:M, MATCH($C55, 'Historical BMP Records'!$C:$C, 0)), 1, 0), IF(M55&lt;&gt;INDEX('Planned and Progress BMPs'!M:M, MATCH($C55, 'Planned and Progress BMPs'!$C:$C, 0)), 1, 0)), "")</f>
        <v/>
      </c>
      <c r="CE55" s="87" t="str">
        <f>IFERROR(IF($F55="Historical", IF(N55&lt;&gt;INDEX('Historical BMP Records'!N:N, MATCH($C55, 'Historical BMP Records'!$C:$C, 0)), 1, 0), IF(N55&lt;&gt;INDEX('Planned and Progress BMPs'!N:N, MATCH($C55, 'Planned and Progress BMPs'!$C:$C, 0)), 1, 0)), "")</f>
        <v/>
      </c>
      <c r="CF55" s="87" t="str">
        <f>IFERROR(IF($F55="Historical", IF(O55&lt;&gt;INDEX('Historical BMP Records'!O:O, MATCH($C55, 'Historical BMP Records'!$C:$C, 0)), 1, 0), IF(O55&lt;&gt;INDEX('Planned and Progress BMPs'!O:O, MATCH($C55, 'Planned and Progress BMPs'!$C:$C, 0)), 1, 0)), "")</f>
        <v/>
      </c>
      <c r="CG55" s="87" t="str">
        <f>IFERROR(IF($F55="Historical", IF(P55&lt;&gt;INDEX('Historical BMP Records'!P:P, MATCH($C55, 'Historical BMP Records'!$C:$C, 0)), 1, 0), IF(P55&lt;&gt;INDEX('Planned and Progress BMPs'!P:P, MATCH($C55, 'Planned and Progress BMPs'!$C:$C, 0)), 1, 0)), "")</f>
        <v/>
      </c>
      <c r="CH55" s="87" t="str">
        <f>IFERROR(IF($F55="Historical", IF(Q55&lt;&gt;INDEX('Historical BMP Records'!Q:Q, MATCH($C55, 'Historical BMP Records'!$C:$C, 0)), 1, 0), IF(Q55&lt;&gt;INDEX('Planned and Progress BMPs'!Q:Q, MATCH($C55, 'Planned and Progress BMPs'!$C:$C, 0)), 1, 0)), "")</f>
        <v/>
      </c>
      <c r="CI55" s="87" t="str">
        <f>IFERROR(IF($F55="Historical", IF(R55&lt;&gt;INDEX('Historical BMP Records'!R:R, MATCH($C55, 'Historical BMP Records'!$C:$C, 0)), 1, 0), IF(R55&lt;&gt;INDEX('Planned and Progress BMPs'!R:R, MATCH($C55, 'Planned and Progress BMPs'!$C:$C, 0)), 1, 0)), "")</f>
        <v/>
      </c>
      <c r="CJ55" s="87" t="str">
        <f>IFERROR(IF($F55="Historical", IF(S55&lt;&gt;INDEX('Historical BMP Records'!S:S, MATCH($C55, 'Historical BMP Records'!$C:$C, 0)), 1, 0), IF(S55&lt;&gt;INDEX('Planned and Progress BMPs'!S:S, MATCH($C55, 'Planned and Progress BMPs'!$C:$C, 0)), 1, 0)), "")</f>
        <v/>
      </c>
      <c r="CK55" s="87" t="str">
        <f>IFERROR(IF($F55="Historical", IF(T55&lt;&gt;INDEX('Historical BMP Records'!T:T, MATCH($C55, 'Historical BMP Records'!$C:$C, 0)), 1, 0), IF(T55&lt;&gt;INDEX('Planned and Progress BMPs'!T:T, MATCH($C55, 'Planned and Progress BMPs'!$C:$C, 0)), 1, 0)), "")</f>
        <v/>
      </c>
      <c r="CL55" s="87" t="str">
        <f>IFERROR(IF($F55="Historical", IF(U55&lt;&gt;INDEX('Historical BMP Records'!U:U, MATCH($C55, 'Historical BMP Records'!$C:$C, 0)), 1, 0), IF(U55&lt;&gt;INDEX('Planned and Progress BMPs'!U:U, MATCH($C55, 'Planned and Progress BMPs'!$C:$C, 0)), 1, 0)), "")</f>
        <v/>
      </c>
      <c r="CM55" s="87" t="str">
        <f>IFERROR(IF($F55="Historical", IF(V55&lt;&gt;INDEX('Historical BMP Records'!V:V, MATCH($C55, 'Historical BMP Records'!$C:$C, 0)), 1, 0), IF(V55&lt;&gt;INDEX('Planned and Progress BMPs'!V:V, MATCH($C55, 'Planned and Progress BMPs'!$C:$C, 0)), 1, 0)), "")</f>
        <v/>
      </c>
      <c r="CN55" s="87" t="str">
        <f>IFERROR(IF($F55="Historical", IF(W55&lt;&gt;INDEX('Historical BMP Records'!W:W, MATCH($C55, 'Historical BMP Records'!$C:$C, 0)), 1, 0), IF(W55&lt;&gt;INDEX('Planned and Progress BMPs'!W:W, MATCH($C55, 'Planned and Progress BMPs'!$C:$C, 0)), 1, 0)), "")</f>
        <v/>
      </c>
      <c r="CO55" s="87" t="str">
        <f>IFERROR(IF($F55="Historical", IF(X55&lt;&gt;INDEX('Historical BMP Records'!X:X, MATCH($C55, 'Historical BMP Records'!$C:$C, 0)), 1, 0), IF(X55&lt;&gt;INDEX('Planned and Progress BMPs'!X:X, MATCH($C55, 'Planned and Progress BMPs'!$C:$C, 0)), 1, 0)), "")</f>
        <v/>
      </c>
      <c r="CP55" s="87" t="str">
        <f>IFERROR(IF($F55="Historical", IF(Y55&lt;&gt;INDEX('Historical BMP Records'!Y:Y, MATCH($C55, 'Historical BMP Records'!$C:$C, 0)), 1, 0), IF(Y55&lt;&gt;INDEX('Planned and Progress BMPs'!Y:Y, MATCH($C55, 'Planned and Progress BMPs'!$C:$C, 0)), 1, 0)), "")</f>
        <v/>
      </c>
      <c r="CQ55" s="87" t="str">
        <f>IFERROR(IF($F55="Historical", IF(Z55&lt;&gt;INDEX('Historical BMP Records'!Z:Z, MATCH($C55, 'Historical BMP Records'!$C:$C, 0)), 1, 0), IF(Z55&lt;&gt;INDEX('Planned and Progress BMPs'!Z:Z, MATCH($C55, 'Planned and Progress BMPs'!$C:$C, 0)), 1, 0)), "")</f>
        <v/>
      </c>
      <c r="CR55" s="87" t="str">
        <f>IFERROR(IF($F55="Historical", IF(AA55&lt;&gt;INDEX('Historical BMP Records'!AA:AA, MATCH($C55, 'Historical BMP Records'!$C:$C, 0)), 1, 0), IF(AA55&lt;&gt;INDEX('Planned and Progress BMPs'!AA:AA, MATCH($C55, 'Planned and Progress BMPs'!$C:$C, 0)), 1, 0)), "")</f>
        <v/>
      </c>
      <c r="CS55" s="87" t="str">
        <f>IFERROR(IF($F55="Historical", IF(AB55&lt;&gt;INDEX('Historical BMP Records'!AB:AB, MATCH($C55, 'Historical BMP Records'!$C:$C, 0)), 1, 0), IF(AB55&lt;&gt;INDEX('Planned and Progress BMPs'!AB:AB, MATCH($C55, 'Planned and Progress BMPs'!$C:$C, 0)), 1, 0)), "")</f>
        <v/>
      </c>
      <c r="CT55" s="87" t="str">
        <f>IFERROR(IF($F55="Historical", IF(AC55&lt;&gt;INDEX('Historical BMP Records'!AC:AC, MATCH($C55, 'Historical BMP Records'!$C:$C, 0)), 1, 0), IF(AC55&lt;&gt;INDEX('Planned and Progress BMPs'!AC:AC, MATCH($C55, 'Planned and Progress BMPs'!$C:$C, 0)), 1, 0)), "")</f>
        <v/>
      </c>
      <c r="CU55" s="87" t="str">
        <f>IFERROR(IF($F55="Historical", IF(AD55&lt;&gt;INDEX('Historical BMP Records'!AD:AD, MATCH($C55, 'Historical BMP Records'!$C:$C, 0)), 1, 0), IF(AD55&lt;&gt;INDEX('Planned and Progress BMPs'!AD:AD, MATCH($C55, 'Planned and Progress BMPs'!$C:$C, 0)), 1, 0)), "")</f>
        <v/>
      </c>
      <c r="CV55" s="87" t="str">
        <f>IFERROR(IF($F55="Historical", IF(AE55&lt;&gt;INDEX('Historical BMP Records'!AE:AE, MATCH($C55, 'Historical BMP Records'!$C:$C, 0)), 1, 0), IF(AE55&lt;&gt;INDEX('Planned and Progress BMPs'!AE:AE, MATCH($C55, 'Planned and Progress BMPs'!$C:$C, 0)), 1, 0)), "")</f>
        <v/>
      </c>
      <c r="CW55" s="87" t="str">
        <f>IFERROR(IF($F55="Historical", IF(AF55&lt;&gt;INDEX('Historical BMP Records'!AF:AF, MATCH($C55, 'Historical BMP Records'!$C:$C, 0)), 1, 0), IF(AF55&lt;&gt;INDEX('Planned and Progress BMPs'!AF:AF, MATCH($C55, 'Planned and Progress BMPs'!$C:$C, 0)), 1, 0)), "")</f>
        <v/>
      </c>
      <c r="CX55" s="87" t="str">
        <f>IFERROR(IF($F55="Historical", IF(AG55&lt;&gt;INDEX('Historical BMP Records'!AG:AG, MATCH($C55, 'Historical BMP Records'!$C:$C, 0)), 1, 0), IF(AG55&lt;&gt;INDEX('Planned and Progress BMPs'!AG:AG, MATCH($C55, 'Planned and Progress BMPs'!$C:$C, 0)), 1, 0)), "")</f>
        <v/>
      </c>
      <c r="CY55" s="87" t="str">
        <f>IFERROR(IF($F55="Historical", IF(AH55&lt;&gt;INDEX('Historical BMP Records'!AH:AH, MATCH($C55, 'Historical BMP Records'!$C:$C, 0)), 1, 0), IF(AH55&lt;&gt;INDEX('Planned and Progress BMPs'!AH:AH, MATCH($C55, 'Planned and Progress BMPs'!$C:$C, 0)), 1, 0)), "")</f>
        <v/>
      </c>
      <c r="CZ55" s="87" t="str">
        <f>IFERROR(IF($F55="Historical", IF(AI55&lt;&gt;INDEX('Historical BMP Records'!AI:AI, MATCH($C55, 'Historical BMP Records'!$C:$C, 0)), 1, 0), IF(AI55&lt;&gt;INDEX('Planned and Progress BMPs'!AI:AI, MATCH($C55, 'Planned and Progress BMPs'!$C:$C, 0)), 1, 0)), "")</f>
        <v/>
      </c>
      <c r="DA55" s="87" t="str">
        <f>IFERROR(IF($F55="Historical", IF(AJ55&lt;&gt;INDEX('Historical BMP Records'!AJ:AJ, MATCH($C55, 'Historical BMP Records'!$C:$C, 0)), 1, 0), IF(AJ55&lt;&gt;INDEX('Planned and Progress BMPs'!AJ:AJ, MATCH($C55, 'Planned and Progress BMPs'!$C:$C, 0)), 1, 0)), "")</f>
        <v/>
      </c>
      <c r="DB55" s="87" t="str">
        <f>IFERROR(IF($F55="Historical", IF(AK55&lt;&gt;INDEX('Historical BMP Records'!AK:AK, MATCH($C55, 'Historical BMP Records'!$C:$C, 0)), 1, 0), IF(AK55&lt;&gt;INDEX('Planned and Progress BMPs'!AK:AK, MATCH($C55, 'Planned and Progress BMPs'!$C:$C, 0)), 1, 0)), "")</f>
        <v/>
      </c>
      <c r="DC55" s="87" t="str">
        <f>IFERROR(IF($F55="Historical", IF(AL55&lt;&gt;INDEX('Historical BMP Records'!AL:AL, MATCH($C55, 'Historical BMP Records'!$C:$C, 0)), 1, 0), IF(AL55&lt;&gt;INDEX('Planned and Progress BMPs'!AL:AL, MATCH($C55, 'Planned and Progress BMPs'!$C:$C, 0)), 1, 0)), "")</f>
        <v/>
      </c>
      <c r="DD55" s="87" t="str">
        <f>IFERROR(IF($F55="Historical", IF(AM55&lt;&gt;INDEX('Historical BMP Records'!AM:AM, MATCH($C55, 'Historical BMP Records'!$C:$C, 0)), 1, 0), IF(AM55&lt;&gt;INDEX('Planned and Progress BMPs'!AM:AM, MATCH($C55, 'Planned and Progress BMPs'!$C:$C, 0)), 1, 0)), "")</f>
        <v/>
      </c>
      <c r="DE55" s="87" t="str">
        <f>IFERROR(IF($F55="Historical", IF(AN55&lt;&gt;INDEX('Historical BMP Records'!AN:AN, MATCH($C55, 'Historical BMP Records'!$C:$C, 0)), 1, 0), IF(AN55&lt;&gt;INDEX('Planned and Progress BMPs'!AN:AN, MATCH($C55, 'Planned and Progress BMPs'!$C:$C, 0)), 1, 0)), "")</f>
        <v/>
      </c>
      <c r="DF55" s="87" t="str">
        <f>IFERROR(IF($F55="Historical", IF(AO55&lt;&gt;INDEX('Historical BMP Records'!AO:AO, MATCH($C55, 'Historical BMP Records'!$C:$C, 0)), 1, 0), IF(AO55&lt;&gt;INDEX('Planned and Progress BMPs'!AO:AO, MATCH($C55, 'Planned and Progress BMPs'!$C:$C, 0)), 1, 0)), "")</f>
        <v/>
      </c>
      <c r="DG55" s="87" t="str">
        <f>IFERROR(IF($F55="Historical", IF(AP55&lt;&gt;INDEX('Historical BMP Records'!AP:AP, MATCH($C55, 'Historical BMP Records'!$C:$C, 0)), 1, 0), IF(AP55&lt;&gt;INDEX('Planned and Progress BMPs'!AP:AP, MATCH($C55, 'Planned and Progress BMPs'!$C:$C, 0)), 1, 0)), "")</f>
        <v/>
      </c>
      <c r="DH55" s="87" t="str">
        <f>IFERROR(IF($F55="Historical", IF(AQ55&lt;&gt;INDEX('Historical BMP Records'!AQ:AQ, MATCH($C55, 'Historical BMP Records'!$C:$C, 0)), 1, 0), IF(AQ55&lt;&gt;INDEX('Planned and Progress BMPs'!AQ:AQ, MATCH($C55, 'Planned and Progress BMPs'!$C:$C, 0)), 1, 0)), "")</f>
        <v/>
      </c>
      <c r="DI55" s="87" t="str">
        <f>IFERROR(IF($F55="Historical", IF(AR55&lt;&gt;INDEX('Historical BMP Records'!AR:AR, MATCH($C55, 'Historical BMP Records'!$C:$C, 0)), 1, 0), IF(AR55&lt;&gt;INDEX('Planned and Progress BMPs'!AR:AR, MATCH($C55, 'Planned and Progress BMPs'!$C:$C, 0)), 1, 0)), "")</f>
        <v/>
      </c>
      <c r="DJ55" s="87" t="str">
        <f>IFERROR(IF($F55="Historical", IF(AS55&lt;&gt;INDEX('Historical BMP Records'!AS:AS, MATCH($C55, 'Historical BMP Records'!$C:$C, 0)), 1, 0), IF(AS55&lt;&gt;INDEX('Planned and Progress BMPs'!AS:AS, MATCH($C55, 'Planned and Progress BMPs'!$C:$C, 0)), 1, 0)), "")</f>
        <v/>
      </c>
      <c r="DK55" s="87" t="str">
        <f>IFERROR(IF($F55="Historical", IF(AT55&lt;&gt;INDEX('Historical BMP Records'!AT:AT, MATCH($C55, 'Historical BMP Records'!$C:$C, 0)), 1, 0), IF(AT55&lt;&gt;INDEX('Planned and Progress BMPs'!AT:AT, MATCH($C55, 'Planned and Progress BMPs'!$C:$C, 0)), 1, 0)), "")</f>
        <v/>
      </c>
      <c r="DL55" s="87" t="str">
        <f>IFERROR(IF($F55="Historical", IF(AU55&lt;&gt;INDEX('Historical BMP Records'!AU:AU, MATCH($C55, 'Historical BMP Records'!$C:$C, 0)), 1, 0), IF(AU55&lt;&gt;INDEX('Planned and Progress BMPs'!AU:AU, MATCH($C55, 'Planned and Progress BMPs'!$C:$C, 0)), 1, 0)), "")</f>
        <v/>
      </c>
      <c r="DM55" s="87" t="str">
        <f>IFERROR(IF($F55="Historical", IF(AV55&lt;&gt;INDEX('Historical BMP Records'!AV:AV, MATCH($C55, 'Historical BMP Records'!$C:$C, 0)), 1, 0), IF(AV55&lt;&gt;INDEX('Planned and Progress BMPs'!AV:AV, MATCH($C55, 'Planned and Progress BMPs'!$C:$C, 0)), 1, 0)), "")</f>
        <v/>
      </c>
      <c r="DN55" s="87" t="str">
        <f>IFERROR(IF($F55="Historical", IF(AW55&lt;&gt;INDEX('Historical BMP Records'!AW:AW, MATCH($C55, 'Historical BMP Records'!$C:$C, 0)), 1, 0), IF(AW55&lt;&gt;INDEX('Planned and Progress BMPs'!AW:AW, MATCH($C55, 'Planned and Progress BMPs'!$C:$C, 0)), 1, 0)), "")</f>
        <v/>
      </c>
      <c r="DO55" s="87" t="str">
        <f>IFERROR(IF($F55="Historical", IF(AX55&lt;&gt;INDEX('Historical BMP Records'!AX:AX, MATCH($C55, 'Historical BMP Records'!$C:$C, 0)), 1, 0), IF(AX55&lt;&gt;INDEX('Planned and Progress BMPs'!AX:AX, MATCH($C55, 'Planned and Progress BMPs'!$C:$C, 0)), 1, 0)), "")</f>
        <v/>
      </c>
      <c r="DP55" s="87" t="str">
        <f>IFERROR(IF($F55="Historical", IF(AY55&lt;&gt;INDEX('Historical BMP Records'!AY:AY, MATCH($C55, 'Historical BMP Records'!$C:$C, 0)), 1, 0), IF(AY55&lt;&gt;INDEX('Planned and Progress BMPs'!AY:AY, MATCH($C55, 'Planned and Progress BMPs'!$C:$C, 0)), 1, 0)), "")</f>
        <v/>
      </c>
      <c r="DQ55" s="87" t="str">
        <f>IFERROR(IF($F55="Historical", IF(AZ55&lt;&gt;INDEX('Historical BMP Records'!AZ:AZ, MATCH($C55, 'Historical BMP Records'!$C:$C, 0)), 1, 0), IF(AZ55&lt;&gt;INDEX('Planned and Progress BMPs'!AZ:AZ, MATCH($C55, 'Planned and Progress BMPs'!$C:$C, 0)), 1, 0)), "")</f>
        <v/>
      </c>
      <c r="DR55" s="87" t="str">
        <f>IFERROR(IF($F55="Historical", IF(BA55&lt;&gt;INDEX('Historical BMP Records'!BA:BA, MATCH($C55, 'Historical BMP Records'!$C:$C, 0)), 1, 0), IF(BA55&lt;&gt;INDEX('Planned and Progress BMPs'!BA:BA, MATCH($C55, 'Planned and Progress BMPs'!$C:$C, 0)), 1, 0)), "")</f>
        <v/>
      </c>
      <c r="DS55" s="87" t="str">
        <f>IFERROR(IF($F55="Historical", IF(BB55&lt;&gt;INDEX('Historical BMP Records'!BB:BB, MATCH($C55, 'Historical BMP Records'!$C:$C, 0)), 1, 0), IF(BB55&lt;&gt;INDEX('Planned and Progress BMPs'!BB:BB, MATCH($C55, 'Planned and Progress BMPs'!$C:$C, 0)), 1, 0)), "")</f>
        <v/>
      </c>
      <c r="DT55" s="87" t="str">
        <f>IFERROR(IF($F55="Historical", IF(BC55&lt;&gt;INDEX('Historical BMP Records'!BC:BC, MATCH($C55, 'Historical BMP Records'!$C:$C, 0)), 1, 0), IF(BC55&lt;&gt;INDEX('Planned and Progress BMPs'!BC:BC, MATCH($C55, 'Planned and Progress BMPs'!$C:$C, 0)), 1, 0)), "")</f>
        <v/>
      </c>
      <c r="DU55" s="87" t="str">
        <f>IFERROR(IF($F55="Historical", IF(BD55&lt;&gt;INDEX('Historical BMP Records'!BD:BD, MATCH($C55, 'Historical BMP Records'!$C:$C, 0)), 1, 0), IF(BD55&lt;&gt;INDEX('Planned and Progress BMPs'!BD:BD, MATCH($C55, 'Planned and Progress BMPs'!$C:$C, 0)), 1, 0)), "")</f>
        <v/>
      </c>
      <c r="DV55" s="87" t="str">
        <f>IFERROR(IF($F55="Historical", IF(BE55&lt;&gt;INDEX('Historical BMP Records'!BE:BE, MATCH($C55, 'Historical BMP Records'!$C:$C, 0)), 1, 0), IF(BE55&lt;&gt;INDEX('Planned and Progress BMPs'!BE:BE, MATCH($C55, 'Planned and Progress BMPs'!$C:$C, 0)), 1, 0)), "")</f>
        <v/>
      </c>
      <c r="DW55" s="87" t="str">
        <f>IFERROR(IF($F55="Historical", IF(BF55&lt;&gt;INDEX('Historical BMP Records'!BF:BF, MATCH($C55, 'Historical BMP Records'!$C:$C, 0)), 1, 0), IF(BF55&lt;&gt;INDEX('Planned and Progress BMPs'!BF:BF, MATCH($C55, 'Planned and Progress BMPs'!$C:$C, 0)), 1, 0)), "")</f>
        <v/>
      </c>
      <c r="DX55" s="87" t="str">
        <f>IFERROR(IF($F55="Historical", IF(BG55&lt;&gt;INDEX('Historical BMP Records'!BG:BG, MATCH($C55, 'Historical BMP Records'!$C:$C, 0)), 1, 0), IF(BG55&lt;&gt;INDEX('Planned and Progress BMPs'!BG:BG, MATCH($C55, 'Planned and Progress BMPs'!$C:$C, 0)), 1, 0)), "")</f>
        <v/>
      </c>
      <c r="DY55" s="87" t="str">
        <f>IFERROR(IF($F55="Historical", IF(BH55&lt;&gt;INDEX('Historical BMP Records'!BH:BH, MATCH($C55, 'Historical BMP Records'!$C:$C, 0)), 1, 0), IF(BH55&lt;&gt;INDEX('Planned and Progress BMPs'!BH:BH, MATCH($C55, 'Planned and Progress BMPs'!$C:$C, 0)), 1, 0)), "")</f>
        <v/>
      </c>
      <c r="DZ55" s="87" t="str">
        <f>IFERROR(IF($F55="Historical", IF(BI55&lt;&gt;INDEX('Historical BMP Records'!BI:BI, MATCH($C55, 'Historical BMP Records'!$C:$C, 0)), 1, 0), IF(BI55&lt;&gt;INDEX('Planned and Progress BMPs'!BI:BI, MATCH($C55, 'Planned and Progress BMPs'!$C:$C, 0)), 1, 0)), "")</f>
        <v/>
      </c>
      <c r="EA55" s="87" t="str">
        <f>IFERROR(IF($F55="Historical", IF(BJ55&lt;&gt;INDEX('Historical BMP Records'!BJ:BJ, MATCH($C55, 'Historical BMP Records'!$C:$C, 0)), 1, 0), IF(BJ55&lt;&gt;INDEX('Planned and Progress BMPs'!BJ:BJ, MATCH($C55, 'Planned and Progress BMPs'!$C:$C, 0)), 1, 0)), "")</f>
        <v/>
      </c>
      <c r="EB55" s="87" t="str">
        <f>IFERROR(IF($F55="Historical", IF(BK55&lt;&gt;INDEX('Historical BMP Records'!BK:BK, MATCH($C55, 'Historical BMP Records'!$C:$C, 0)), 1, 0), IF(BK55&lt;&gt;INDEX('Planned and Progress BMPs'!BK:BK, MATCH($C55, 'Planned and Progress BMPs'!$C:$C, 0)), 1, 0)), "")</f>
        <v/>
      </c>
      <c r="EC55" s="87" t="str">
        <f>IFERROR(IF($F55="Historical", IF(BL55&lt;&gt;INDEX('Historical BMP Records'!BL:BL, MATCH($C55, 'Historical BMP Records'!$C:$C, 0)), 1, 0), IF(BL55&lt;&gt;INDEX('Planned and Progress BMPs'!BL:BL, MATCH($C55, 'Planned and Progress BMPs'!$C:$C, 0)), 1, 0)), "")</f>
        <v/>
      </c>
      <c r="ED55" s="87" t="str">
        <f>IFERROR(IF($F55="Historical", IF(BM55&lt;&gt;INDEX('Historical BMP Records'!BM:BM, MATCH($C55, 'Historical BMP Records'!$C:$C, 0)), 1, 0), IF(BM55&lt;&gt;INDEX('Planned and Progress BMPs'!BM:BM, MATCH($C55, 'Planned and Progress BMPs'!$C:$C, 0)), 1, 0)), "")</f>
        <v/>
      </c>
      <c r="EE55" s="87" t="str">
        <f>IFERROR(IF($F55="Historical", IF(BN55&lt;&gt;INDEX('Historical BMP Records'!BN:BN, MATCH($C55, 'Historical BMP Records'!$C:$C, 0)), 1, 0), IF(BN55&lt;&gt;INDEX('Planned and Progress BMPs'!BN:BN, MATCH($C55, 'Planned and Progress BMPs'!$C:$C, 0)), 1, 0)), "")</f>
        <v/>
      </c>
      <c r="EF55" s="87" t="str">
        <f>IFERROR(IF($F55="Historical", IF(BO55&lt;&gt;INDEX('Historical BMP Records'!BO:BO, MATCH($C55, 'Historical BMP Records'!$C:$C, 0)), 1, 0), IF(BO55&lt;&gt;INDEX('Planned and Progress BMPs'!BO:BO, MATCH($C55, 'Planned and Progress BMPs'!$C:$C, 0)), 1, 0)), "")</f>
        <v/>
      </c>
      <c r="EG55" s="87" t="str">
        <f>IFERROR(IF($F55="Historical", IF(BP55&lt;&gt;INDEX('Historical BMP Records'!BP:BP, MATCH($C55, 'Historical BMP Records'!$C:$C, 0)), 1, 0), IF(BP55&lt;&gt;INDEX('Planned and Progress BMPs'!BP:BP, MATCH($C55, 'Planned and Progress BMPs'!$C:$C, 0)), 1, 0)), "")</f>
        <v/>
      </c>
      <c r="EH55" s="87">
        <f>SUM(DC_SW152[[#This Row],[FY17 Status Change]:[GIS ID Change]])</f>
        <v>0</v>
      </c>
    </row>
    <row r="56" spans="1:138" x14ac:dyDescent="0.25">
      <c r="A56" s="5" t="s">
        <v>388</v>
      </c>
      <c r="B56" s="5" t="s">
        <v>389</v>
      </c>
      <c r="C56" s="15" t="s">
        <v>700</v>
      </c>
      <c r="D56" s="15" t="s">
        <v>404</v>
      </c>
      <c r="E56" s="15" t="s">
        <v>181</v>
      </c>
      <c r="F56" s="32" t="s">
        <v>49</v>
      </c>
      <c r="G56" s="41"/>
      <c r="H56" s="36"/>
      <c r="I56" s="21">
        <f>INDEX(Table3[Site ID], MATCH(DC_SW152[[#This Row],[Facility Name]], Table3[Site Name], 0))</f>
        <v>2</v>
      </c>
      <c r="J56" s="21" t="s">
        <v>7</v>
      </c>
      <c r="K56" s="21" t="str">
        <f>INDEX(Table3[Site Address], MATCH(DC_SW152[[#This Row],[Facility Name]], Table3[Site Name], 0))</f>
        <v>1013 O Street SE</v>
      </c>
      <c r="L56" s="21" t="str">
        <f>INDEX(Table3[Site X Coordinate], MATCH(DC_SW152[[#This Row],[Facility Name]], Table3[Site Name], 0))</f>
        <v>400682.49</v>
      </c>
      <c r="M56" s="21" t="str">
        <f>INDEX(Table3[Site Y Coordinate], MATCH(DC_SW152[[#This Row],[Facility Name]], Table3[Site Name], 0))</f>
        <v>133916.52</v>
      </c>
      <c r="N56" s="21" t="str">
        <f>INDEX(Table3[Owner/Manager], MATCH(DC_SW152[[#This Row],[Facility Name]], Table3[Site Name], 0))</f>
        <v>Department of Defense</v>
      </c>
      <c r="O56" s="21" t="s">
        <v>699</v>
      </c>
      <c r="P56" s="21" t="s">
        <v>115</v>
      </c>
      <c r="Q56" s="21" t="s">
        <v>116</v>
      </c>
      <c r="R56" s="21" t="s">
        <v>84</v>
      </c>
      <c r="S56" s="21">
        <v>20374</v>
      </c>
      <c r="T56" s="28">
        <v>2024330415</v>
      </c>
      <c r="U56" s="21" t="s">
        <v>117</v>
      </c>
      <c r="V56" s="77">
        <v>3</v>
      </c>
      <c r="W56" s="32">
        <v>37257</v>
      </c>
      <c r="X56" s="21" t="s">
        <v>181</v>
      </c>
      <c r="Y56" s="83" t="s">
        <v>181</v>
      </c>
      <c r="Z56" s="83" t="s">
        <v>774</v>
      </c>
      <c r="AA56" s="83" t="s">
        <v>770</v>
      </c>
      <c r="AB56" s="83" t="s">
        <v>774</v>
      </c>
      <c r="AC56" s="21" t="s">
        <v>94</v>
      </c>
      <c r="AD56" s="21" t="s">
        <v>75</v>
      </c>
      <c r="AE56" s="21">
        <v>400678.16503700003</v>
      </c>
      <c r="AF56" s="21">
        <v>133847.95506000001</v>
      </c>
      <c r="AG56" s="21">
        <v>38.872458000000002</v>
      </c>
      <c r="AH56" s="21">
        <v>-76.992185000000006</v>
      </c>
      <c r="AI56" s="21" t="s">
        <v>182</v>
      </c>
      <c r="AJ56" s="21" t="s">
        <v>84</v>
      </c>
      <c r="AK56" s="21">
        <v>20374</v>
      </c>
      <c r="AL56" s="17" t="s">
        <v>11</v>
      </c>
      <c r="AM56" s="21" t="s">
        <v>21</v>
      </c>
      <c r="AN56" s="21" t="s">
        <v>8</v>
      </c>
      <c r="AO56" s="63"/>
      <c r="AP56" s="63"/>
      <c r="AQ56" s="63"/>
      <c r="AR56" s="63">
        <f>IF(ISBLANK(DC_SW152[[#This Row],[Urban Acres]]), "", DC_SW152[[#This Row],[Urban Acres]]-DC_SW152[[#This Row],[Impervious Acres]]-DC_SW152[[#This Row],[Natural Acres]])</f>
        <v>0</v>
      </c>
      <c r="AS56" s="63">
        <v>0.18</v>
      </c>
      <c r="AT56" s="63">
        <v>0.18</v>
      </c>
      <c r="AU56" s="63" t="str">
        <f>IF(ISBLANK(DC_SW152[[#This Row],[Natural Acres]]), "", DC_SW152[[#This Row],[Natural Acres]]*43560)</f>
        <v/>
      </c>
      <c r="AV56" s="63">
        <f>IFERROR(IF(ISBLANK(DC_SW152[[#This Row],[Compacted Acres]]), "", DC_SW152[[#This Row],[Compacted Acres]]*43560),"")</f>
        <v>0</v>
      </c>
      <c r="AW56" s="63">
        <f>IF(ISBLANK(DC_SW152[[#This Row],[Impervious Acres]]), "", DC_SW152[[#This Row],[Impervious Acres]]*43560)</f>
        <v>7840.7999999999993</v>
      </c>
      <c r="AX56" s="63">
        <f>IF(ISBLANK(DC_SW152[[#This Row],[Urban Acres]]), "", DC_SW152[[#This Row],[Urban Acres]]*43560)</f>
        <v>7840.7999999999993</v>
      </c>
      <c r="AY56" s="68"/>
      <c r="AZ56" s="32">
        <v>42941</v>
      </c>
      <c r="BA56" s="24">
        <v>2017</v>
      </c>
      <c r="BB56" s="24"/>
      <c r="BC56" s="24"/>
      <c r="BD56" s="24"/>
      <c r="BE56" s="24"/>
      <c r="BF56" s="24"/>
      <c r="BG56" s="24"/>
      <c r="BH56" s="23" t="s">
        <v>9</v>
      </c>
      <c r="BI56" s="23">
        <v>42927</v>
      </c>
      <c r="BJ56" s="23"/>
      <c r="BK56" s="21" t="s">
        <v>8</v>
      </c>
      <c r="BL56" s="23"/>
      <c r="BM56" s="73" t="s">
        <v>183</v>
      </c>
      <c r="BN56" s="21"/>
      <c r="BO56" s="14" t="s">
        <v>8</v>
      </c>
      <c r="BP56" s="14" t="s">
        <v>184</v>
      </c>
      <c r="BQ56" s="15" t="s">
        <v>536</v>
      </c>
      <c r="BR56" s="87" t="str">
        <f>IFERROR(IF($F56="Historical", IF(A56&lt;&gt;INDEX('Historical BMP Records'!A:A, MATCH($C56, 'Historical BMP Records'!$C:$C, 0)), 1, 0), IF(A56&lt;&gt;INDEX('Planned and Progress BMPs'!A:A, MATCH($C56, 'Planned and Progress BMPs'!$C:$C, 0)), 1, 0)), "")</f>
        <v/>
      </c>
      <c r="BS56" s="87" t="str">
        <f>IFERROR(IF($F56="Historical", IF(B56&lt;&gt;INDEX('Historical BMP Records'!B:B, MATCH($C56, 'Historical BMP Records'!$C:$C, 0)), 1, 0), IF(B56&lt;&gt;INDEX('Planned and Progress BMPs'!B:B, MATCH($C56, 'Planned and Progress BMPs'!$C:$C, 0)), 1, 0)), "")</f>
        <v/>
      </c>
      <c r="BT56" s="87" t="str">
        <f>IFERROR(IF($F56="Historical", IF(C56&lt;&gt;INDEX('Historical BMP Records'!C:C, MATCH($C56, 'Historical BMP Records'!$C:$C, 0)), 1, 0), IF(C56&lt;&gt;INDEX('Planned and Progress BMPs'!C:C, MATCH($C56, 'Planned and Progress BMPs'!$C:$C, 0)), 1, 0)), "")</f>
        <v/>
      </c>
      <c r="BU56" s="87" t="str">
        <f>IFERROR(IF($F56="Historical", IF(D56&lt;&gt;INDEX('Historical BMP Records'!D:D, MATCH($C56, 'Historical BMP Records'!$C:$C, 0)), 1, 0), IF(D56&lt;&gt;INDEX('Planned and Progress BMPs'!D:D, MATCH($C56, 'Planned and Progress BMPs'!$C:$C, 0)), 1, 0)), "")</f>
        <v/>
      </c>
      <c r="BV56" s="87" t="str">
        <f>IFERROR(IF($F56="Historical", IF(E56&lt;&gt;INDEX('Historical BMP Records'!E:E, MATCH($C56, 'Historical BMP Records'!$C:$C, 0)), 1, 0), IF(E56&lt;&gt;INDEX('Planned and Progress BMPs'!E:E, MATCH($C56, 'Planned and Progress BMPs'!$C:$C, 0)), 1, 0)), "")</f>
        <v/>
      </c>
      <c r="BW56" s="87" t="str">
        <f>IFERROR(IF($F56="Historical", IF(F56&lt;&gt;INDEX('Historical BMP Records'!F:F, MATCH($C56, 'Historical BMP Records'!$C:$C, 0)), 1, 0), IF(F56&lt;&gt;INDEX('Planned and Progress BMPs'!F:F, MATCH($C56, 'Planned and Progress BMPs'!$C:$C, 0)), 1, 0)), "")</f>
        <v/>
      </c>
      <c r="BX56" s="87" t="str">
        <f>IFERROR(IF($F56="Historical", IF(G56&lt;&gt;INDEX('Historical BMP Records'!G:G, MATCH($C56, 'Historical BMP Records'!$C:$C, 0)), 1, 0), IF(G56&lt;&gt;INDEX('Planned and Progress BMPs'!G:G, MATCH($C56, 'Planned and Progress BMPs'!$C:$C, 0)), 1, 0)), "")</f>
        <v/>
      </c>
      <c r="BY56" s="87" t="str">
        <f>IFERROR(IF($F56="Historical", IF(H56&lt;&gt;INDEX('Historical BMP Records'!H:H, MATCH($C56, 'Historical BMP Records'!$C:$C, 0)), 1, 0), IF(H56&lt;&gt;INDEX('Planned and Progress BMPs'!H:H, MATCH($C56, 'Planned and Progress BMPs'!$C:$C, 0)), 1, 0)), "")</f>
        <v/>
      </c>
      <c r="BZ56" s="87" t="str">
        <f>IFERROR(IF($F56="Historical", IF(I56&lt;&gt;INDEX('Historical BMP Records'!I:I, MATCH($C56, 'Historical BMP Records'!$C:$C, 0)), 1, 0), IF(I56&lt;&gt;INDEX('Planned and Progress BMPs'!I:I, MATCH($C56, 'Planned and Progress BMPs'!$C:$C, 0)), 1, 0)), "")</f>
        <v/>
      </c>
      <c r="CA56" s="87" t="str">
        <f>IFERROR(IF($F56="Historical", IF(J56&lt;&gt;INDEX('Historical BMP Records'!J:J, MATCH($C56, 'Historical BMP Records'!$C:$C, 0)), 1, 0), IF(J56&lt;&gt;INDEX('Planned and Progress BMPs'!J:J, MATCH($C56, 'Planned and Progress BMPs'!$C:$C, 0)), 1, 0)), "")</f>
        <v/>
      </c>
      <c r="CB56" s="87" t="str">
        <f>IFERROR(IF($F56="Historical", IF(K56&lt;&gt;INDEX('Historical BMP Records'!K:K, MATCH($C56, 'Historical BMP Records'!$C:$C, 0)), 1, 0), IF(K56&lt;&gt;INDEX('Planned and Progress BMPs'!K:K, MATCH($C56, 'Planned and Progress BMPs'!$C:$C, 0)), 1, 0)), "")</f>
        <v/>
      </c>
      <c r="CC56" s="87" t="str">
        <f>IFERROR(IF($F56="Historical", IF(L56&lt;&gt;INDEX('Historical BMP Records'!L:L, MATCH($C56, 'Historical BMP Records'!$C:$C, 0)), 1, 0), IF(L56&lt;&gt;INDEX('Planned and Progress BMPs'!L:L, MATCH($C56, 'Planned and Progress BMPs'!$C:$C, 0)), 1, 0)), "")</f>
        <v/>
      </c>
      <c r="CD56" s="87" t="str">
        <f>IFERROR(IF($F56="Historical", IF(M56&lt;&gt;INDEX('Historical BMP Records'!M:M, MATCH($C56, 'Historical BMP Records'!$C:$C, 0)), 1, 0), IF(M56&lt;&gt;INDEX('Planned and Progress BMPs'!M:M, MATCH($C56, 'Planned and Progress BMPs'!$C:$C, 0)), 1, 0)), "")</f>
        <v/>
      </c>
      <c r="CE56" s="87" t="str">
        <f>IFERROR(IF($F56="Historical", IF(N56&lt;&gt;INDEX('Historical BMP Records'!N:N, MATCH($C56, 'Historical BMP Records'!$C:$C, 0)), 1, 0), IF(N56&lt;&gt;INDEX('Planned and Progress BMPs'!N:N, MATCH($C56, 'Planned and Progress BMPs'!$C:$C, 0)), 1, 0)), "")</f>
        <v/>
      </c>
      <c r="CF56" s="87" t="str">
        <f>IFERROR(IF($F56="Historical", IF(O56&lt;&gt;INDEX('Historical BMP Records'!O:O, MATCH($C56, 'Historical BMP Records'!$C:$C, 0)), 1, 0), IF(O56&lt;&gt;INDEX('Planned and Progress BMPs'!O:O, MATCH($C56, 'Planned and Progress BMPs'!$C:$C, 0)), 1, 0)), "")</f>
        <v/>
      </c>
      <c r="CG56" s="87" t="str">
        <f>IFERROR(IF($F56="Historical", IF(P56&lt;&gt;INDEX('Historical BMP Records'!P:P, MATCH($C56, 'Historical BMP Records'!$C:$C, 0)), 1, 0), IF(P56&lt;&gt;INDEX('Planned and Progress BMPs'!P:P, MATCH($C56, 'Planned and Progress BMPs'!$C:$C, 0)), 1, 0)), "")</f>
        <v/>
      </c>
      <c r="CH56" s="87" t="str">
        <f>IFERROR(IF($F56="Historical", IF(Q56&lt;&gt;INDEX('Historical BMP Records'!Q:Q, MATCH($C56, 'Historical BMP Records'!$C:$C, 0)), 1, 0), IF(Q56&lt;&gt;INDEX('Planned and Progress BMPs'!Q:Q, MATCH($C56, 'Planned and Progress BMPs'!$C:$C, 0)), 1, 0)), "")</f>
        <v/>
      </c>
      <c r="CI56" s="87" t="str">
        <f>IFERROR(IF($F56="Historical", IF(R56&lt;&gt;INDEX('Historical BMP Records'!R:R, MATCH($C56, 'Historical BMP Records'!$C:$C, 0)), 1, 0), IF(R56&lt;&gt;INDEX('Planned and Progress BMPs'!R:R, MATCH($C56, 'Planned and Progress BMPs'!$C:$C, 0)), 1, 0)), "")</f>
        <v/>
      </c>
      <c r="CJ56" s="87" t="str">
        <f>IFERROR(IF($F56="Historical", IF(S56&lt;&gt;INDEX('Historical BMP Records'!S:S, MATCH($C56, 'Historical BMP Records'!$C:$C, 0)), 1, 0), IF(S56&lt;&gt;INDEX('Planned and Progress BMPs'!S:S, MATCH($C56, 'Planned and Progress BMPs'!$C:$C, 0)), 1, 0)), "")</f>
        <v/>
      </c>
      <c r="CK56" s="87" t="str">
        <f>IFERROR(IF($F56="Historical", IF(T56&lt;&gt;INDEX('Historical BMP Records'!T:T, MATCH($C56, 'Historical BMP Records'!$C:$C, 0)), 1, 0), IF(T56&lt;&gt;INDEX('Planned and Progress BMPs'!T:T, MATCH($C56, 'Planned and Progress BMPs'!$C:$C, 0)), 1, 0)), "")</f>
        <v/>
      </c>
      <c r="CL56" s="87" t="str">
        <f>IFERROR(IF($F56="Historical", IF(U56&lt;&gt;INDEX('Historical BMP Records'!U:U, MATCH($C56, 'Historical BMP Records'!$C:$C, 0)), 1, 0), IF(U56&lt;&gt;INDEX('Planned and Progress BMPs'!U:U, MATCH($C56, 'Planned and Progress BMPs'!$C:$C, 0)), 1, 0)), "")</f>
        <v/>
      </c>
      <c r="CM56" s="87" t="str">
        <f>IFERROR(IF($F56="Historical", IF(V56&lt;&gt;INDEX('Historical BMP Records'!V:V, MATCH($C56, 'Historical BMP Records'!$C:$C, 0)), 1, 0), IF(V56&lt;&gt;INDEX('Planned and Progress BMPs'!V:V, MATCH($C56, 'Planned and Progress BMPs'!$C:$C, 0)), 1, 0)), "")</f>
        <v/>
      </c>
      <c r="CN56" s="87" t="str">
        <f>IFERROR(IF($F56="Historical", IF(W56&lt;&gt;INDEX('Historical BMP Records'!W:W, MATCH($C56, 'Historical BMP Records'!$C:$C, 0)), 1, 0), IF(W56&lt;&gt;INDEX('Planned and Progress BMPs'!W:W, MATCH($C56, 'Planned and Progress BMPs'!$C:$C, 0)), 1, 0)), "")</f>
        <v/>
      </c>
      <c r="CO56" s="87" t="str">
        <f>IFERROR(IF($F56="Historical", IF(X56&lt;&gt;INDEX('Historical BMP Records'!X:X, MATCH($C56, 'Historical BMP Records'!$C:$C, 0)), 1, 0), IF(X56&lt;&gt;INDEX('Planned and Progress BMPs'!X:X, MATCH($C56, 'Planned and Progress BMPs'!$C:$C, 0)), 1, 0)), "")</f>
        <v/>
      </c>
      <c r="CP56" s="87" t="str">
        <f>IFERROR(IF($F56="Historical", IF(Y56&lt;&gt;INDEX('Historical BMP Records'!Y:Y, MATCH($C56, 'Historical BMP Records'!$C:$C, 0)), 1, 0), IF(Y56&lt;&gt;INDEX('Planned and Progress BMPs'!Y:Y, MATCH($C56, 'Planned and Progress BMPs'!$C:$C, 0)), 1, 0)), "")</f>
        <v/>
      </c>
      <c r="CQ56" s="87" t="str">
        <f>IFERROR(IF($F56="Historical", IF(Z56&lt;&gt;INDEX('Historical BMP Records'!Z:Z, MATCH($C56, 'Historical BMP Records'!$C:$C, 0)), 1, 0), IF(Z56&lt;&gt;INDEX('Planned and Progress BMPs'!Z:Z, MATCH($C56, 'Planned and Progress BMPs'!$C:$C, 0)), 1, 0)), "")</f>
        <v/>
      </c>
      <c r="CR56" s="87" t="str">
        <f>IFERROR(IF($F56="Historical", IF(AA56&lt;&gt;INDEX('Historical BMP Records'!AA:AA, MATCH($C56, 'Historical BMP Records'!$C:$C, 0)), 1, 0), IF(AA56&lt;&gt;INDEX('Planned and Progress BMPs'!AA:AA, MATCH($C56, 'Planned and Progress BMPs'!$C:$C, 0)), 1, 0)), "")</f>
        <v/>
      </c>
      <c r="CS56" s="87" t="str">
        <f>IFERROR(IF($F56="Historical", IF(AB56&lt;&gt;INDEX('Historical BMP Records'!AB:AB, MATCH($C56, 'Historical BMP Records'!$C:$C, 0)), 1, 0), IF(AB56&lt;&gt;INDEX('Planned and Progress BMPs'!AB:AB, MATCH($C56, 'Planned and Progress BMPs'!$C:$C, 0)), 1, 0)), "")</f>
        <v/>
      </c>
      <c r="CT56" s="87" t="str">
        <f>IFERROR(IF($F56="Historical", IF(AC56&lt;&gt;INDEX('Historical BMP Records'!AC:AC, MATCH($C56, 'Historical BMP Records'!$C:$C, 0)), 1, 0), IF(AC56&lt;&gt;INDEX('Planned and Progress BMPs'!AC:AC, MATCH($C56, 'Planned and Progress BMPs'!$C:$C, 0)), 1, 0)), "")</f>
        <v/>
      </c>
      <c r="CU56" s="87" t="str">
        <f>IFERROR(IF($F56="Historical", IF(AD56&lt;&gt;INDEX('Historical BMP Records'!AD:AD, MATCH($C56, 'Historical BMP Records'!$C:$C, 0)), 1, 0), IF(AD56&lt;&gt;INDEX('Planned and Progress BMPs'!AD:AD, MATCH($C56, 'Planned and Progress BMPs'!$C:$C, 0)), 1, 0)), "")</f>
        <v/>
      </c>
      <c r="CV56" s="87" t="str">
        <f>IFERROR(IF($F56="Historical", IF(AE56&lt;&gt;INDEX('Historical BMP Records'!AE:AE, MATCH($C56, 'Historical BMP Records'!$C:$C, 0)), 1, 0), IF(AE56&lt;&gt;INDEX('Planned and Progress BMPs'!AE:AE, MATCH($C56, 'Planned and Progress BMPs'!$C:$C, 0)), 1, 0)), "")</f>
        <v/>
      </c>
      <c r="CW56" s="87" t="str">
        <f>IFERROR(IF($F56="Historical", IF(AF56&lt;&gt;INDEX('Historical BMP Records'!AF:AF, MATCH($C56, 'Historical BMP Records'!$C:$C, 0)), 1, 0), IF(AF56&lt;&gt;INDEX('Planned and Progress BMPs'!AF:AF, MATCH($C56, 'Planned and Progress BMPs'!$C:$C, 0)), 1, 0)), "")</f>
        <v/>
      </c>
      <c r="CX56" s="87" t="str">
        <f>IFERROR(IF($F56="Historical", IF(AG56&lt;&gt;INDEX('Historical BMP Records'!AG:AG, MATCH($C56, 'Historical BMP Records'!$C:$C, 0)), 1, 0), IF(AG56&lt;&gt;INDEX('Planned and Progress BMPs'!AG:AG, MATCH($C56, 'Planned and Progress BMPs'!$C:$C, 0)), 1, 0)), "")</f>
        <v/>
      </c>
      <c r="CY56" s="87" t="str">
        <f>IFERROR(IF($F56="Historical", IF(AH56&lt;&gt;INDEX('Historical BMP Records'!AH:AH, MATCH($C56, 'Historical BMP Records'!$C:$C, 0)), 1, 0), IF(AH56&lt;&gt;INDEX('Planned and Progress BMPs'!AH:AH, MATCH($C56, 'Planned and Progress BMPs'!$C:$C, 0)), 1, 0)), "")</f>
        <v/>
      </c>
      <c r="CZ56" s="87" t="str">
        <f>IFERROR(IF($F56="Historical", IF(AI56&lt;&gt;INDEX('Historical BMP Records'!AI:AI, MATCH($C56, 'Historical BMP Records'!$C:$C, 0)), 1, 0), IF(AI56&lt;&gt;INDEX('Planned and Progress BMPs'!AI:AI, MATCH($C56, 'Planned and Progress BMPs'!$C:$C, 0)), 1, 0)), "")</f>
        <v/>
      </c>
      <c r="DA56" s="87" t="str">
        <f>IFERROR(IF($F56="Historical", IF(AJ56&lt;&gt;INDEX('Historical BMP Records'!AJ:AJ, MATCH($C56, 'Historical BMP Records'!$C:$C, 0)), 1, 0), IF(AJ56&lt;&gt;INDEX('Planned and Progress BMPs'!AJ:AJ, MATCH($C56, 'Planned and Progress BMPs'!$C:$C, 0)), 1, 0)), "")</f>
        <v/>
      </c>
      <c r="DB56" s="87" t="str">
        <f>IFERROR(IF($F56="Historical", IF(AK56&lt;&gt;INDEX('Historical BMP Records'!AK:AK, MATCH($C56, 'Historical BMP Records'!$C:$C, 0)), 1, 0), IF(AK56&lt;&gt;INDEX('Planned and Progress BMPs'!AK:AK, MATCH($C56, 'Planned and Progress BMPs'!$C:$C, 0)), 1, 0)), "")</f>
        <v/>
      </c>
      <c r="DC56" s="87" t="str">
        <f>IFERROR(IF($F56="Historical", IF(AL56&lt;&gt;INDEX('Historical BMP Records'!AL:AL, MATCH($C56, 'Historical BMP Records'!$C:$C, 0)), 1, 0), IF(AL56&lt;&gt;INDEX('Planned and Progress BMPs'!AL:AL, MATCH($C56, 'Planned and Progress BMPs'!$C:$C, 0)), 1, 0)), "")</f>
        <v/>
      </c>
      <c r="DD56" s="87" t="str">
        <f>IFERROR(IF($F56="Historical", IF(AM56&lt;&gt;INDEX('Historical BMP Records'!AM:AM, MATCH($C56, 'Historical BMP Records'!$C:$C, 0)), 1, 0), IF(AM56&lt;&gt;INDEX('Planned and Progress BMPs'!AM:AM, MATCH($C56, 'Planned and Progress BMPs'!$C:$C, 0)), 1, 0)), "")</f>
        <v/>
      </c>
      <c r="DE56" s="87" t="str">
        <f>IFERROR(IF($F56="Historical", IF(AN56&lt;&gt;INDEX('Historical BMP Records'!AN:AN, MATCH($C56, 'Historical BMP Records'!$C:$C, 0)), 1, 0), IF(AN56&lt;&gt;INDEX('Planned and Progress BMPs'!AN:AN, MATCH($C56, 'Planned and Progress BMPs'!$C:$C, 0)), 1, 0)), "")</f>
        <v/>
      </c>
      <c r="DF56" s="87" t="str">
        <f>IFERROR(IF($F56="Historical", IF(AO56&lt;&gt;INDEX('Historical BMP Records'!AO:AO, MATCH($C56, 'Historical BMP Records'!$C:$C, 0)), 1, 0), IF(AO56&lt;&gt;INDEX('Planned and Progress BMPs'!AO:AO, MATCH($C56, 'Planned and Progress BMPs'!$C:$C, 0)), 1, 0)), "")</f>
        <v/>
      </c>
      <c r="DG56" s="87" t="str">
        <f>IFERROR(IF($F56="Historical", IF(AP56&lt;&gt;INDEX('Historical BMP Records'!AP:AP, MATCH($C56, 'Historical BMP Records'!$C:$C, 0)), 1, 0), IF(AP56&lt;&gt;INDEX('Planned and Progress BMPs'!AP:AP, MATCH($C56, 'Planned and Progress BMPs'!$C:$C, 0)), 1, 0)), "")</f>
        <v/>
      </c>
      <c r="DH56" s="87" t="str">
        <f>IFERROR(IF($F56="Historical", IF(AQ56&lt;&gt;INDEX('Historical BMP Records'!AQ:AQ, MATCH($C56, 'Historical BMP Records'!$C:$C, 0)), 1, 0), IF(AQ56&lt;&gt;INDEX('Planned and Progress BMPs'!AQ:AQ, MATCH($C56, 'Planned and Progress BMPs'!$C:$C, 0)), 1, 0)), "")</f>
        <v/>
      </c>
      <c r="DI56" s="87" t="str">
        <f>IFERROR(IF($F56="Historical", IF(AR56&lt;&gt;INDEX('Historical BMP Records'!AR:AR, MATCH($C56, 'Historical BMP Records'!$C:$C, 0)), 1, 0), IF(AR56&lt;&gt;INDEX('Planned and Progress BMPs'!AR:AR, MATCH($C56, 'Planned and Progress BMPs'!$C:$C, 0)), 1, 0)), "")</f>
        <v/>
      </c>
      <c r="DJ56" s="87" t="str">
        <f>IFERROR(IF($F56="Historical", IF(AS56&lt;&gt;INDEX('Historical BMP Records'!AS:AS, MATCH($C56, 'Historical BMP Records'!$C:$C, 0)), 1, 0), IF(AS56&lt;&gt;INDEX('Planned and Progress BMPs'!AS:AS, MATCH($C56, 'Planned and Progress BMPs'!$C:$C, 0)), 1, 0)), "")</f>
        <v/>
      </c>
      <c r="DK56" s="87" t="str">
        <f>IFERROR(IF($F56="Historical", IF(AT56&lt;&gt;INDEX('Historical BMP Records'!AT:AT, MATCH($C56, 'Historical BMP Records'!$C:$C, 0)), 1, 0), IF(AT56&lt;&gt;INDEX('Planned and Progress BMPs'!AT:AT, MATCH($C56, 'Planned and Progress BMPs'!$C:$C, 0)), 1, 0)), "")</f>
        <v/>
      </c>
      <c r="DL56" s="87" t="str">
        <f>IFERROR(IF($F56="Historical", IF(AU56&lt;&gt;INDEX('Historical BMP Records'!AU:AU, MATCH($C56, 'Historical BMP Records'!$C:$C, 0)), 1, 0), IF(AU56&lt;&gt;INDEX('Planned and Progress BMPs'!AU:AU, MATCH($C56, 'Planned and Progress BMPs'!$C:$C, 0)), 1, 0)), "")</f>
        <v/>
      </c>
      <c r="DM56" s="87" t="str">
        <f>IFERROR(IF($F56="Historical", IF(AV56&lt;&gt;INDEX('Historical BMP Records'!AV:AV, MATCH($C56, 'Historical BMP Records'!$C:$C, 0)), 1, 0), IF(AV56&lt;&gt;INDEX('Planned and Progress BMPs'!AV:AV, MATCH($C56, 'Planned and Progress BMPs'!$C:$C, 0)), 1, 0)), "")</f>
        <v/>
      </c>
      <c r="DN56" s="87" t="str">
        <f>IFERROR(IF($F56="Historical", IF(AW56&lt;&gt;INDEX('Historical BMP Records'!AW:AW, MATCH($C56, 'Historical BMP Records'!$C:$C, 0)), 1, 0), IF(AW56&lt;&gt;INDEX('Planned and Progress BMPs'!AW:AW, MATCH($C56, 'Planned and Progress BMPs'!$C:$C, 0)), 1, 0)), "")</f>
        <v/>
      </c>
      <c r="DO56" s="87" t="str">
        <f>IFERROR(IF($F56="Historical", IF(AX56&lt;&gt;INDEX('Historical BMP Records'!AX:AX, MATCH($C56, 'Historical BMP Records'!$C:$C, 0)), 1, 0), IF(AX56&lt;&gt;INDEX('Planned and Progress BMPs'!AX:AX, MATCH($C56, 'Planned and Progress BMPs'!$C:$C, 0)), 1, 0)), "")</f>
        <v/>
      </c>
      <c r="DP56" s="87" t="str">
        <f>IFERROR(IF($F56="Historical", IF(AY56&lt;&gt;INDEX('Historical BMP Records'!AY:AY, MATCH($C56, 'Historical BMP Records'!$C:$C, 0)), 1, 0), IF(AY56&lt;&gt;INDEX('Planned and Progress BMPs'!AY:AY, MATCH($C56, 'Planned and Progress BMPs'!$C:$C, 0)), 1, 0)), "")</f>
        <v/>
      </c>
      <c r="DQ56" s="87" t="str">
        <f>IFERROR(IF($F56="Historical", IF(AZ56&lt;&gt;INDEX('Historical BMP Records'!AZ:AZ, MATCH($C56, 'Historical BMP Records'!$C:$C, 0)), 1, 0), IF(AZ56&lt;&gt;INDEX('Planned and Progress BMPs'!AZ:AZ, MATCH($C56, 'Planned and Progress BMPs'!$C:$C, 0)), 1, 0)), "")</f>
        <v/>
      </c>
      <c r="DR56" s="87" t="str">
        <f>IFERROR(IF($F56="Historical", IF(BA56&lt;&gt;INDEX('Historical BMP Records'!BA:BA, MATCH($C56, 'Historical BMP Records'!$C:$C, 0)), 1, 0), IF(BA56&lt;&gt;INDEX('Planned and Progress BMPs'!BA:BA, MATCH($C56, 'Planned and Progress BMPs'!$C:$C, 0)), 1, 0)), "")</f>
        <v/>
      </c>
      <c r="DS56" s="87" t="str">
        <f>IFERROR(IF($F56="Historical", IF(BB56&lt;&gt;INDEX('Historical BMP Records'!BB:BB, MATCH($C56, 'Historical BMP Records'!$C:$C, 0)), 1, 0), IF(BB56&lt;&gt;INDEX('Planned and Progress BMPs'!BB:BB, MATCH($C56, 'Planned and Progress BMPs'!$C:$C, 0)), 1, 0)), "")</f>
        <v/>
      </c>
      <c r="DT56" s="87" t="str">
        <f>IFERROR(IF($F56="Historical", IF(BC56&lt;&gt;INDEX('Historical BMP Records'!BC:BC, MATCH($C56, 'Historical BMP Records'!$C:$C, 0)), 1, 0), IF(BC56&lt;&gt;INDEX('Planned and Progress BMPs'!BC:BC, MATCH($C56, 'Planned and Progress BMPs'!$C:$C, 0)), 1, 0)), "")</f>
        <v/>
      </c>
      <c r="DU56" s="87" t="str">
        <f>IFERROR(IF($F56="Historical", IF(BD56&lt;&gt;INDEX('Historical BMP Records'!BD:BD, MATCH($C56, 'Historical BMP Records'!$C:$C, 0)), 1, 0), IF(BD56&lt;&gt;INDEX('Planned and Progress BMPs'!BD:BD, MATCH($C56, 'Planned and Progress BMPs'!$C:$C, 0)), 1, 0)), "")</f>
        <v/>
      </c>
      <c r="DV56" s="87" t="str">
        <f>IFERROR(IF($F56="Historical", IF(BE56&lt;&gt;INDEX('Historical BMP Records'!BE:BE, MATCH($C56, 'Historical BMP Records'!$C:$C, 0)), 1, 0), IF(BE56&lt;&gt;INDEX('Planned and Progress BMPs'!BE:BE, MATCH($C56, 'Planned and Progress BMPs'!$C:$C, 0)), 1, 0)), "")</f>
        <v/>
      </c>
      <c r="DW56" s="87" t="str">
        <f>IFERROR(IF($F56="Historical", IF(BF56&lt;&gt;INDEX('Historical BMP Records'!BF:BF, MATCH($C56, 'Historical BMP Records'!$C:$C, 0)), 1, 0), IF(BF56&lt;&gt;INDEX('Planned and Progress BMPs'!BF:BF, MATCH($C56, 'Planned and Progress BMPs'!$C:$C, 0)), 1, 0)), "")</f>
        <v/>
      </c>
      <c r="DX56" s="87" t="str">
        <f>IFERROR(IF($F56="Historical", IF(BG56&lt;&gt;INDEX('Historical BMP Records'!BG:BG, MATCH($C56, 'Historical BMP Records'!$C:$C, 0)), 1, 0), IF(BG56&lt;&gt;INDEX('Planned and Progress BMPs'!BG:BG, MATCH($C56, 'Planned and Progress BMPs'!$C:$C, 0)), 1, 0)), "")</f>
        <v/>
      </c>
      <c r="DY56" s="87" t="str">
        <f>IFERROR(IF($F56="Historical", IF(BH56&lt;&gt;INDEX('Historical BMP Records'!BH:BH, MATCH($C56, 'Historical BMP Records'!$C:$C, 0)), 1, 0), IF(BH56&lt;&gt;INDEX('Planned and Progress BMPs'!BH:BH, MATCH($C56, 'Planned and Progress BMPs'!$C:$C, 0)), 1, 0)), "")</f>
        <v/>
      </c>
      <c r="DZ56" s="87" t="str">
        <f>IFERROR(IF($F56="Historical", IF(BI56&lt;&gt;INDEX('Historical BMP Records'!BI:BI, MATCH($C56, 'Historical BMP Records'!$C:$C, 0)), 1, 0), IF(BI56&lt;&gt;INDEX('Planned and Progress BMPs'!BI:BI, MATCH($C56, 'Planned and Progress BMPs'!$C:$C, 0)), 1, 0)), "")</f>
        <v/>
      </c>
      <c r="EA56" s="87" t="str">
        <f>IFERROR(IF($F56="Historical", IF(BJ56&lt;&gt;INDEX('Historical BMP Records'!BJ:BJ, MATCH($C56, 'Historical BMP Records'!$C:$C, 0)), 1, 0), IF(BJ56&lt;&gt;INDEX('Planned and Progress BMPs'!BJ:BJ, MATCH($C56, 'Planned and Progress BMPs'!$C:$C, 0)), 1, 0)), "")</f>
        <v/>
      </c>
      <c r="EB56" s="87" t="str">
        <f>IFERROR(IF($F56="Historical", IF(BK56&lt;&gt;INDEX('Historical BMP Records'!BK:BK, MATCH($C56, 'Historical BMP Records'!$C:$C, 0)), 1, 0), IF(BK56&lt;&gt;INDEX('Planned and Progress BMPs'!BK:BK, MATCH($C56, 'Planned and Progress BMPs'!$C:$C, 0)), 1, 0)), "")</f>
        <v/>
      </c>
      <c r="EC56" s="87" t="str">
        <f>IFERROR(IF($F56="Historical", IF(BL56&lt;&gt;INDEX('Historical BMP Records'!BL:BL, MATCH($C56, 'Historical BMP Records'!$C:$C, 0)), 1, 0), IF(BL56&lt;&gt;INDEX('Planned and Progress BMPs'!BL:BL, MATCH($C56, 'Planned and Progress BMPs'!$C:$C, 0)), 1, 0)), "")</f>
        <v/>
      </c>
      <c r="ED56" s="87" t="str">
        <f>IFERROR(IF($F56="Historical", IF(BM56&lt;&gt;INDEX('Historical BMP Records'!BM:BM, MATCH($C56, 'Historical BMP Records'!$C:$C, 0)), 1, 0), IF(BM56&lt;&gt;INDEX('Planned and Progress BMPs'!BM:BM, MATCH($C56, 'Planned and Progress BMPs'!$C:$C, 0)), 1, 0)), "")</f>
        <v/>
      </c>
      <c r="EE56" s="87" t="str">
        <f>IFERROR(IF($F56="Historical", IF(BN56&lt;&gt;INDEX('Historical BMP Records'!BN:BN, MATCH($C56, 'Historical BMP Records'!$C:$C, 0)), 1, 0), IF(BN56&lt;&gt;INDEX('Planned and Progress BMPs'!BN:BN, MATCH($C56, 'Planned and Progress BMPs'!$C:$C, 0)), 1, 0)), "")</f>
        <v/>
      </c>
      <c r="EF56" s="87" t="str">
        <f>IFERROR(IF($F56="Historical", IF(BO56&lt;&gt;INDEX('Historical BMP Records'!BO:BO, MATCH($C56, 'Historical BMP Records'!$C:$C, 0)), 1, 0), IF(BO56&lt;&gt;INDEX('Planned and Progress BMPs'!BO:BO, MATCH($C56, 'Planned and Progress BMPs'!$C:$C, 0)), 1, 0)), "")</f>
        <v/>
      </c>
      <c r="EG56" s="87" t="str">
        <f>IFERROR(IF($F56="Historical", IF(BP56&lt;&gt;INDEX('Historical BMP Records'!BP:BP, MATCH($C56, 'Historical BMP Records'!$C:$C, 0)), 1, 0), IF(BP56&lt;&gt;INDEX('Planned and Progress BMPs'!BP:BP, MATCH($C56, 'Planned and Progress BMPs'!$C:$C, 0)), 1, 0)), "")</f>
        <v/>
      </c>
      <c r="EH56" s="87">
        <f>SUM(DC_SW152[[#This Row],[FY17 Status Change]:[GIS ID Change]])</f>
        <v>0</v>
      </c>
    </row>
    <row r="57" spans="1:138" x14ac:dyDescent="0.25">
      <c r="A57" s="5" t="s">
        <v>388</v>
      </c>
      <c r="B57" s="5" t="s">
        <v>389</v>
      </c>
      <c r="C57" s="15" t="s">
        <v>701</v>
      </c>
      <c r="D57" s="15" t="s">
        <v>405</v>
      </c>
      <c r="E57" s="15" t="s">
        <v>209</v>
      </c>
      <c r="F57" s="32" t="s">
        <v>49</v>
      </c>
      <c r="G57" s="41"/>
      <c r="H57" s="36"/>
      <c r="I57" s="21">
        <f>INDEX(Table3[Site ID], MATCH(DC_SW152[[#This Row],[Facility Name]], Table3[Site Name], 0))</f>
        <v>2</v>
      </c>
      <c r="J57" s="21" t="s">
        <v>7</v>
      </c>
      <c r="K57" s="21" t="str">
        <f>INDEX(Table3[Site Address], MATCH(DC_SW152[[#This Row],[Facility Name]], Table3[Site Name], 0))</f>
        <v>1013 O Street SE</v>
      </c>
      <c r="L57" s="21" t="str">
        <f>INDEX(Table3[Site X Coordinate], MATCH(DC_SW152[[#This Row],[Facility Name]], Table3[Site Name], 0))</f>
        <v>400682.49</v>
      </c>
      <c r="M57" s="21" t="str">
        <f>INDEX(Table3[Site Y Coordinate], MATCH(DC_SW152[[#This Row],[Facility Name]], Table3[Site Name], 0))</f>
        <v>133916.52</v>
      </c>
      <c r="N57" s="21" t="str">
        <f>INDEX(Table3[Owner/Manager], MATCH(DC_SW152[[#This Row],[Facility Name]], Table3[Site Name], 0))</f>
        <v>Department of Defense</v>
      </c>
      <c r="O57" s="21" t="s">
        <v>699</v>
      </c>
      <c r="P57" s="21" t="s">
        <v>115</v>
      </c>
      <c r="Q57" s="21" t="s">
        <v>116</v>
      </c>
      <c r="R57" s="21" t="s">
        <v>84</v>
      </c>
      <c r="S57" s="21">
        <v>20374</v>
      </c>
      <c r="T57" s="28">
        <v>2024330415</v>
      </c>
      <c r="U57" s="21" t="s">
        <v>117</v>
      </c>
      <c r="V57" s="77">
        <v>4</v>
      </c>
      <c r="W57" s="32">
        <v>37257</v>
      </c>
      <c r="X57" s="21" t="s">
        <v>209</v>
      </c>
      <c r="Y57" s="83" t="s">
        <v>209</v>
      </c>
      <c r="Z57" s="83" t="s">
        <v>31</v>
      </c>
      <c r="AA57" s="83" t="s">
        <v>780</v>
      </c>
      <c r="AB57" s="83" t="s">
        <v>781</v>
      </c>
      <c r="AC57" s="21" t="s">
        <v>94</v>
      </c>
      <c r="AD57" s="21" t="s">
        <v>31</v>
      </c>
      <c r="AE57" s="21">
        <v>400425.29470700002</v>
      </c>
      <c r="AF57" s="21">
        <v>133868.695848</v>
      </c>
      <c r="AG57" s="21">
        <v>38.872644999999999</v>
      </c>
      <c r="AH57" s="21">
        <v>-76.995098999999996</v>
      </c>
      <c r="AI57" s="21" t="s">
        <v>202</v>
      </c>
      <c r="AJ57" s="21" t="s">
        <v>84</v>
      </c>
      <c r="AK57" s="21">
        <v>20374</v>
      </c>
      <c r="AL57" s="17" t="s">
        <v>11</v>
      </c>
      <c r="AM57" s="21" t="s">
        <v>21</v>
      </c>
      <c r="AN57" s="21" t="s">
        <v>8</v>
      </c>
      <c r="AO57" s="63"/>
      <c r="AP57" s="63"/>
      <c r="AQ57" s="63"/>
      <c r="AR57" s="63">
        <f>IF(ISBLANK(DC_SW152[[#This Row],[Urban Acres]]), "", DC_SW152[[#This Row],[Urban Acres]]-DC_SW152[[#This Row],[Impervious Acres]]-DC_SW152[[#This Row],[Natural Acres]])</f>
        <v>0</v>
      </c>
      <c r="AS57" s="63">
        <v>2.5000000000000001E-2</v>
      </c>
      <c r="AT57" s="63">
        <v>2.5000000000000001E-2</v>
      </c>
      <c r="AU57" s="63" t="str">
        <f>IF(ISBLANK(DC_SW152[[#This Row],[Natural Acres]]), "", DC_SW152[[#This Row],[Natural Acres]]*43560)</f>
        <v/>
      </c>
      <c r="AV57" s="63">
        <f>IFERROR(IF(ISBLANK(DC_SW152[[#This Row],[Compacted Acres]]), "", DC_SW152[[#This Row],[Compacted Acres]]*43560),"")</f>
        <v>0</v>
      </c>
      <c r="AW57" s="63">
        <f>IF(ISBLANK(DC_SW152[[#This Row],[Impervious Acres]]), "", DC_SW152[[#This Row],[Impervious Acres]]*43560)</f>
        <v>1089</v>
      </c>
      <c r="AX57" s="63">
        <f>IF(ISBLANK(DC_SW152[[#This Row],[Urban Acres]]), "", DC_SW152[[#This Row],[Urban Acres]]*43560)</f>
        <v>1089</v>
      </c>
      <c r="AY57" s="68"/>
      <c r="AZ57" s="32">
        <v>42941</v>
      </c>
      <c r="BA57" s="24">
        <v>2017</v>
      </c>
      <c r="BB57" s="24"/>
      <c r="BC57" s="24"/>
      <c r="BD57" s="24"/>
      <c r="BE57" s="24"/>
      <c r="BF57" s="24"/>
      <c r="BG57" s="24"/>
      <c r="BH57" s="23" t="s">
        <v>9</v>
      </c>
      <c r="BI57" s="23">
        <v>42927</v>
      </c>
      <c r="BJ57" s="23"/>
      <c r="BK57" s="21" t="s">
        <v>8</v>
      </c>
      <c r="BL57" s="23"/>
      <c r="BM57" s="73"/>
      <c r="BN57" s="21"/>
      <c r="BO57" s="14" t="s">
        <v>8</v>
      </c>
      <c r="BP57" s="14" t="s">
        <v>210</v>
      </c>
      <c r="BQ57" s="15" t="s">
        <v>536</v>
      </c>
      <c r="BR57" s="87" t="str">
        <f>IFERROR(IF($F57="Historical", IF(A57&lt;&gt;INDEX('Historical BMP Records'!A:A, MATCH($C57, 'Historical BMP Records'!$C:$C, 0)), 1, 0), IF(A57&lt;&gt;INDEX('Planned and Progress BMPs'!A:A, MATCH($C57, 'Planned and Progress BMPs'!$C:$C, 0)), 1, 0)), "")</f>
        <v/>
      </c>
      <c r="BS57" s="87" t="str">
        <f>IFERROR(IF($F57="Historical", IF(B57&lt;&gt;INDEX('Historical BMP Records'!B:B, MATCH($C57, 'Historical BMP Records'!$C:$C, 0)), 1, 0), IF(B57&lt;&gt;INDEX('Planned and Progress BMPs'!B:B, MATCH($C57, 'Planned and Progress BMPs'!$C:$C, 0)), 1, 0)), "")</f>
        <v/>
      </c>
      <c r="BT57" s="87" t="str">
        <f>IFERROR(IF($F57="Historical", IF(C57&lt;&gt;INDEX('Historical BMP Records'!C:C, MATCH($C57, 'Historical BMP Records'!$C:$C, 0)), 1, 0), IF(C57&lt;&gt;INDEX('Planned and Progress BMPs'!C:C, MATCH($C57, 'Planned and Progress BMPs'!$C:$C, 0)), 1, 0)), "")</f>
        <v/>
      </c>
      <c r="BU57" s="87" t="str">
        <f>IFERROR(IF($F57="Historical", IF(D57&lt;&gt;INDEX('Historical BMP Records'!D:D, MATCH($C57, 'Historical BMP Records'!$C:$C, 0)), 1, 0), IF(D57&lt;&gt;INDEX('Planned and Progress BMPs'!D:D, MATCH($C57, 'Planned and Progress BMPs'!$C:$C, 0)), 1, 0)), "")</f>
        <v/>
      </c>
      <c r="BV57" s="87" t="str">
        <f>IFERROR(IF($F57="Historical", IF(E57&lt;&gt;INDEX('Historical BMP Records'!E:E, MATCH($C57, 'Historical BMP Records'!$C:$C, 0)), 1, 0), IF(E57&lt;&gt;INDEX('Planned and Progress BMPs'!E:E, MATCH($C57, 'Planned and Progress BMPs'!$C:$C, 0)), 1, 0)), "")</f>
        <v/>
      </c>
      <c r="BW57" s="87" t="str">
        <f>IFERROR(IF($F57="Historical", IF(F57&lt;&gt;INDEX('Historical BMP Records'!F:F, MATCH($C57, 'Historical BMP Records'!$C:$C, 0)), 1, 0), IF(F57&lt;&gt;INDEX('Planned and Progress BMPs'!F:F, MATCH($C57, 'Planned and Progress BMPs'!$C:$C, 0)), 1, 0)), "")</f>
        <v/>
      </c>
      <c r="BX57" s="87" t="str">
        <f>IFERROR(IF($F57="Historical", IF(G57&lt;&gt;INDEX('Historical BMP Records'!G:G, MATCH($C57, 'Historical BMP Records'!$C:$C, 0)), 1, 0), IF(G57&lt;&gt;INDEX('Planned and Progress BMPs'!G:G, MATCH($C57, 'Planned and Progress BMPs'!$C:$C, 0)), 1, 0)), "")</f>
        <v/>
      </c>
      <c r="BY57" s="87" t="str">
        <f>IFERROR(IF($F57="Historical", IF(H57&lt;&gt;INDEX('Historical BMP Records'!H:H, MATCH($C57, 'Historical BMP Records'!$C:$C, 0)), 1, 0), IF(H57&lt;&gt;INDEX('Planned and Progress BMPs'!H:H, MATCH($C57, 'Planned and Progress BMPs'!$C:$C, 0)), 1, 0)), "")</f>
        <v/>
      </c>
      <c r="BZ57" s="87" t="str">
        <f>IFERROR(IF($F57="Historical", IF(I57&lt;&gt;INDEX('Historical BMP Records'!I:I, MATCH($C57, 'Historical BMP Records'!$C:$C, 0)), 1, 0), IF(I57&lt;&gt;INDEX('Planned and Progress BMPs'!I:I, MATCH($C57, 'Planned and Progress BMPs'!$C:$C, 0)), 1, 0)), "")</f>
        <v/>
      </c>
      <c r="CA57" s="87" t="str">
        <f>IFERROR(IF($F57="Historical", IF(J57&lt;&gt;INDEX('Historical BMP Records'!J:J, MATCH($C57, 'Historical BMP Records'!$C:$C, 0)), 1, 0), IF(J57&lt;&gt;INDEX('Planned and Progress BMPs'!J:J, MATCH($C57, 'Planned and Progress BMPs'!$C:$C, 0)), 1, 0)), "")</f>
        <v/>
      </c>
      <c r="CB57" s="87" t="str">
        <f>IFERROR(IF($F57="Historical", IF(K57&lt;&gt;INDEX('Historical BMP Records'!K:K, MATCH($C57, 'Historical BMP Records'!$C:$C, 0)), 1, 0), IF(K57&lt;&gt;INDEX('Planned and Progress BMPs'!K:K, MATCH($C57, 'Planned and Progress BMPs'!$C:$C, 0)), 1, 0)), "")</f>
        <v/>
      </c>
      <c r="CC57" s="87" t="str">
        <f>IFERROR(IF($F57="Historical", IF(L57&lt;&gt;INDEX('Historical BMP Records'!L:L, MATCH($C57, 'Historical BMP Records'!$C:$C, 0)), 1, 0), IF(L57&lt;&gt;INDEX('Planned and Progress BMPs'!L:L, MATCH($C57, 'Planned and Progress BMPs'!$C:$C, 0)), 1, 0)), "")</f>
        <v/>
      </c>
      <c r="CD57" s="87" t="str">
        <f>IFERROR(IF($F57="Historical", IF(M57&lt;&gt;INDEX('Historical BMP Records'!M:M, MATCH($C57, 'Historical BMP Records'!$C:$C, 0)), 1, 0), IF(M57&lt;&gt;INDEX('Planned and Progress BMPs'!M:M, MATCH($C57, 'Planned and Progress BMPs'!$C:$C, 0)), 1, 0)), "")</f>
        <v/>
      </c>
      <c r="CE57" s="87" t="str">
        <f>IFERROR(IF($F57="Historical", IF(N57&lt;&gt;INDEX('Historical BMP Records'!N:N, MATCH($C57, 'Historical BMP Records'!$C:$C, 0)), 1, 0), IF(N57&lt;&gt;INDEX('Planned and Progress BMPs'!N:N, MATCH($C57, 'Planned and Progress BMPs'!$C:$C, 0)), 1, 0)), "")</f>
        <v/>
      </c>
      <c r="CF57" s="87" t="str">
        <f>IFERROR(IF($F57="Historical", IF(O57&lt;&gt;INDEX('Historical BMP Records'!O:O, MATCH($C57, 'Historical BMP Records'!$C:$C, 0)), 1, 0), IF(O57&lt;&gt;INDEX('Planned and Progress BMPs'!O:O, MATCH($C57, 'Planned and Progress BMPs'!$C:$C, 0)), 1, 0)), "")</f>
        <v/>
      </c>
      <c r="CG57" s="87" t="str">
        <f>IFERROR(IF($F57="Historical", IF(P57&lt;&gt;INDEX('Historical BMP Records'!P:P, MATCH($C57, 'Historical BMP Records'!$C:$C, 0)), 1, 0), IF(P57&lt;&gt;INDEX('Planned and Progress BMPs'!P:P, MATCH($C57, 'Planned and Progress BMPs'!$C:$C, 0)), 1, 0)), "")</f>
        <v/>
      </c>
      <c r="CH57" s="87" t="str">
        <f>IFERROR(IF($F57="Historical", IF(Q57&lt;&gt;INDEX('Historical BMP Records'!Q:Q, MATCH($C57, 'Historical BMP Records'!$C:$C, 0)), 1, 0), IF(Q57&lt;&gt;INDEX('Planned and Progress BMPs'!Q:Q, MATCH($C57, 'Planned and Progress BMPs'!$C:$C, 0)), 1, 0)), "")</f>
        <v/>
      </c>
      <c r="CI57" s="87" t="str">
        <f>IFERROR(IF($F57="Historical", IF(R57&lt;&gt;INDEX('Historical BMP Records'!R:R, MATCH($C57, 'Historical BMP Records'!$C:$C, 0)), 1, 0), IF(R57&lt;&gt;INDEX('Planned and Progress BMPs'!R:R, MATCH($C57, 'Planned and Progress BMPs'!$C:$C, 0)), 1, 0)), "")</f>
        <v/>
      </c>
      <c r="CJ57" s="87" t="str">
        <f>IFERROR(IF($F57="Historical", IF(S57&lt;&gt;INDEX('Historical BMP Records'!S:S, MATCH($C57, 'Historical BMP Records'!$C:$C, 0)), 1, 0), IF(S57&lt;&gt;INDEX('Planned and Progress BMPs'!S:S, MATCH($C57, 'Planned and Progress BMPs'!$C:$C, 0)), 1, 0)), "")</f>
        <v/>
      </c>
      <c r="CK57" s="87" t="str">
        <f>IFERROR(IF($F57="Historical", IF(T57&lt;&gt;INDEX('Historical BMP Records'!T:T, MATCH($C57, 'Historical BMP Records'!$C:$C, 0)), 1, 0), IF(T57&lt;&gt;INDEX('Planned and Progress BMPs'!T:T, MATCH($C57, 'Planned and Progress BMPs'!$C:$C, 0)), 1, 0)), "")</f>
        <v/>
      </c>
      <c r="CL57" s="87" t="str">
        <f>IFERROR(IF($F57="Historical", IF(U57&lt;&gt;INDEX('Historical BMP Records'!U:U, MATCH($C57, 'Historical BMP Records'!$C:$C, 0)), 1, 0), IF(U57&lt;&gt;INDEX('Planned and Progress BMPs'!U:U, MATCH($C57, 'Planned and Progress BMPs'!$C:$C, 0)), 1, 0)), "")</f>
        <v/>
      </c>
      <c r="CM57" s="87" t="str">
        <f>IFERROR(IF($F57="Historical", IF(V57&lt;&gt;INDEX('Historical BMP Records'!V:V, MATCH($C57, 'Historical BMP Records'!$C:$C, 0)), 1, 0), IF(V57&lt;&gt;INDEX('Planned and Progress BMPs'!V:V, MATCH($C57, 'Planned and Progress BMPs'!$C:$C, 0)), 1, 0)), "")</f>
        <v/>
      </c>
      <c r="CN57" s="87" t="str">
        <f>IFERROR(IF($F57="Historical", IF(W57&lt;&gt;INDEX('Historical BMP Records'!W:W, MATCH($C57, 'Historical BMP Records'!$C:$C, 0)), 1, 0), IF(W57&lt;&gt;INDEX('Planned and Progress BMPs'!W:W, MATCH($C57, 'Planned and Progress BMPs'!$C:$C, 0)), 1, 0)), "")</f>
        <v/>
      </c>
      <c r="CO57" s="87" t="str">
        <f>IFERROR(IF($F57="Historical", IF(X57&lt;&gt;INDEX('Historical BMP Records'!X:X, MATCH($C57, 'Historical BMP Records'!$C:$C, 0)), 1, 0), IF(X57&lt;&gt;INDEX('Planned and Progress BMPs'!X:X, MATCH($C57, 'Planned and Progress BMPs'!$C:$C, 0)), 1, 0)), "")</f>
        <v/>
      </c>
      <c r="CP57" s="87" t="str">
        <f>IFERROR(IF($F57="Historical", IF(Y57&lt;&gt;INDEX('Historical BMP Records'!Y:Y, MATCH($C57, 'Historical BMP Records'!$C:$C, 0)), 1, 0), IF(Y57&lt;&gt;INDEX('Planned and Progress BMPs'!Y:Y, MATCH($C57, 'Planned and Progress BMPs'!$C:$C, 0)), 1, 0)), "")</f>
        <v/>
      </c>
      <c r="CQ57" s="87" t="str">
        <f>IFERROR(IF($F57="Historical", IF(Z57&lt;&gt;INDEX('Historical BMP Records'!Z:Z, MATCH($C57, 'Historical BMP Records'!$C:$C, 0)), 1, 0), IF(Z57&lt;&gt;INDEX('Planned and Progress BMPs'!Z:Z, MATCH($C57, 'Planned and Progress BMPs'!$C:$C, 0)), 1, 0)), "")</f>
        <v/>
      </c>
      <c r="CR57" s="87" t="str">
        <f>IFERROR(IF($F57="Historical", IF(AA57&lt;&gt;INDEX('Historical BMP Records'!AA:AA, MATCH($C57, 'Historical BMP Records'!$C:$C, 0)), 1, 0), IF(AA57&lt;&gt;INDEX('Planned and Progress BMPs'!AA:AA, MATCH($C57, 'Planned and Progress BMPs'!$C:$C, 0)), 1, 0)), "")</f>
        <v/>
      </c>
      <c r="CS57" s="87" t="str">
        <f>IFERROR(IF($F57="Historical", IF(AB57&lt;&gt;INDEX('Historical BMP Records'!AB:AB, MATCH($C57, 'Historical BMP Records'!$C:$C, 0)), 1, 0), IF(AB57&lt;&gt;INDEX('Planned and Progress BMPs'!AB:AB, MATCH($C57, 'Planned and Progress BMPs'!$C:$C, 0)), 1, 0)), "")</f>
        <v/>
      </c>
      <c r="CT57" s="87" t="str">
        <f>IFERROR(IF($F57="Historical", IF(AC57&lt;&gt;INDEX('Historical BMP Records'!AC:AC, MATCH($C57, 'Historical BMP Records'!$C:$C, 0)), 1, 0), IF(AC57&lt;&gt;INDEX('Planned and Progress BMPs'!AC:AC, MATCH($C57, 'Planned and Progress BMPs'!$C:$C, 0)), 1, 0)), "")</f>
        <v/>
      </c>
      <c r="CU57" s="87" t="str">
        <f>IFERROR(IF($F57="Historical", IF(AD57&lt;&gt;INDEX('Historical BMP Records'!AD:AD, MATCH($C57, 'Historical BMP Records'!$C:$C, 0)), 1, 0), IF(AD57&lt;&gt;INDEX('Planned and Progress BMPs'!AD:AD, MATCH($C57, 'Planned and Progress BMPs'!$C:$C, 0)), 1, 0)), "")</f>
        <v/>
      </c>
      <c r="CV57" s="87" t="str">
        <f>IFERROR(IF($F57="Historical", IF(AE57&lt;&gt;INDEX('Historical BMP Records'!AE:AE, MATCH($C57, 'Historical BMP Records'!$C:$C, 0)), 1, 0), IF(AE57&lt;&gt;INDEX('Planned and Progress BMPs'!AE:AE, MATCH($C57, 'Planned and Progress BMPs'!$C:$C, 0)), 1, 0)), "")</f>
        <v/>
      </c>
      <c r="CW57" s="87" t="str">
        <f>IFERROR(IF($F57="Historical", IF(AF57&lt;&gt;INDEX('Historical BMP Records'!AF:AF, MATCH($C57, 'Historical BMP Records'!$C:$C, 0)), 1, 0), IF(AF57&lt;&gt;INDEX('Planned and Progress BMPs'!AF:AF, MATCH($C57, 'Planned and Progress BMPs'!$C:$C, 0)), 1, 0)), "")</f>
        <v/>
      </c>
      <c r="CX57" s="87" t="str">
        <f>IFERROR(IF($F57="Historical", IF(AG57&lt;&gt;INDEX('Historical BMP Records'!AG:AG, MATCH($C57, 'Historical BMP Records'!$C:$C, 0)), 1, 0), IF(AG57&lt;&gt;INDEX('Planned and Progress BMPs'!AG:AG, MATCH($C57, 'Planned and Progress BMPs'!$C:$C, 0)), 1, 0)), "")</f>
        <v/>
      </c>
      <c r="CY57" s="87" t="str">
        <f>IFERROR(IF($F57="Historical", IF(AH57&lt;&gt;INDEX('Historical BMP Records'!AH:AH, MATCH($C57, 'Historical BMP Records'!$C:$C, 0)), 1, 0), IF(AH57&lt;&gt;INDEX('Planned and Progress BMPs'!AH:AH, MATCH($C57, 'Planned and Progress BMPs'!$C:$C, 0)), 1, 0)), "")</f>
        <v/>
      </c>
      <c r="CZ57" s="87" t="str">
        <f>IFERROR(IF($F57="Historical", IF(AI57&lt;&gt;INDEX('Historical BMP Records'!AI:AI, MATCH($C57, 'Historical BMP Records'!$C:$C, 0)), 1, 0), IF(AI57&lt;&gt;INDEX('Planned and Progress BMPs'!AI:AI, MATCH($C57, 'Planned and Progress BMPs'!$C:$C, 0)), 1, 0)), "")</f>
        <v/>
      </c>
      <c r="DA57" s="87" t="str">
        <f>IFERROR(IF($F57="Historical", IF(AJ57&lt;&gt;INDEX('Historical BMP Records'!AJ:AJ, MATCH($C57, 'Historical BMP Records'!$C:$C, 0)), 1, 0), IF(AJ57&lt;&gt;INDEX('Planned and Progress BMPs'!AJ:AJ, MATCH($C57, 'Planned and Progress BMPs'!$C:$C, 0)), 1, 0)), "")</f>
        <v/>
      </c>
      <c r="DB57" s="87" t="str">
        <f>IFERROR(IF($F57="Historical", IF(AK57&lt;&gt;INDEX('Historical BMP Records'!AK:AK, MATCH($C57, 'Historical BMP Records'!$C:$C, 0)), 1, 0), IF(AK57&lt;&gt;INDEX('Planned and Progress BMPs'!AK:AK, MATCH($C57, 'Planned and Progress BMPs'!$C:$C, 0)), 1, 0)), "")</f>
        <v/>
      </c>
      <c r="DC57" s="87" t="str">
        <f>IFERROR(IF($F57="Historical", IF(AL57&lt;&gt;INDEX('Historical BMP Records'!AL:AL, MATCH($C57, 'Historical BMP Records'!$C:$C, 0)), 1, 0), IF(AL57&lt;&gt;INDEX('Planned and Progress BMPs'!AL:AL, MATCH($C57, 'Planned and Progress BMPs'!$C:$C, 0)), 1, 0)), "")</f>
        <v/>
      </c>
      <c r="DD57" s="87" t="str">
        <f>IFERROR(IF($F57="Historical", IF(AM57&lt;&gt;INDEX('Historical BMP Records'!AM:AM, MATCH($C57, 'Historical BMP Records'!$C:$C, 0)), 1, 0), IF(AM57&lt;&gt;INDEX('Planned and Progress BMPs'!AM:AM, MATCH($C57, 'Planned and Progress BMPs'!$C:$C, 0)), 1, 0)), "")</f>
        <v/>
      </c>
      <c r="DE57" s="87" t="str">
        <f>IFERROR(IF($F57="Historical", IF(AN57&lt;&gt;INDEX('Historical BMP Records'!AN:AN, MATCH($C57, 'Historical BMP Records'!$C:$C, 0)), 1, 0), IF(AN57&lt;&gt;INDEX('Planned and Progress BMPs'!AN:AN, MATCH($C57, 'Planned and Progress BMPs'!$C:$C, 0)), 1, 0)), "")</f>
        <v/>
      </c>
      <c r="DF57" s="87" t="str">
        <f>IFERROR(IF($F57="Historical", IF(AO57&lt;&gt;INDEX('Historical BMP Records'!AO:AO, MATCH($C57, 'Historical BMP Records'!$C:$C, 0)), 1, 0), IF(AO57&lt;&gt;INDEX('Planned and Progress BMPs'!AO:AO, MATCH($C57, 'Planned and Progress BMPs'!$C:$C, 0)), 1, 0)), "")</f>
        <v/>
      </c>
      <c r="DG57" s="87" t="str">
        <f>IFERROR(IF($F57="Historical", IF(AP57&lt;&gt;INDEX('Historical BMP Records'!AP:AP, MATCH($C57, 'Historical BMP Records'!$C:$C, 0)), 1, 0), IF(AP57&lt;&gt;INDEX('Planned and Progress BMPs'!AP:AP, MATCH($C57, 'Planned and Progress BMPs'!$C:$C, 0)), 1, 0)), "")</f>
        <v/>
      </c>
      <c r="DH57" s="87" t="str">
        <f>IFERROR(IF($F57="Historical", IF(AQ57&lt;&gt;INDEX('Historical BMP Records'!AQ:AQ, MATCH($C57, 'Historical BMP Records'!$C:$C, 0)), 1, 0), IF(AQ57&lt;&gt;INDEX('Planned and Progress BMPs'!AQ:AQ, MATCH($C57, 'Planned and Progress BMPs'!$C:$C, 0)), 1, 0)), "")</f>
        <v/>
      </c>
      <c r="DI57" s="87" t="str">
        <f>IFERROR(IF($F57="Historical", IF(AR57&lt;&gt;INDEX('Historical BMP Records'!AR:AR, MATCH($C57, 'Historical BMP Records'!$C:$C, 0)), 1, 0), IF(AR57&lt;&gt;INDEX('Planned and Progress BMPs'!AR:AR, MATCH($C57, 'Planned and Progress BMPs'!$C:$C, 0)), 1, 0)), "")</f>
        <v/>
      </c>
      <c r="DJ57" s="87" t="str">
        <f>IFERROR(IF($F57="Historical", IF(AS57&lt;&gt;INDEX('Historical BMP Records'!AS:AS, MATCH($C57, 'Historical BMP Records'!$C:$C, 0)), 1, 0), IF(AS57&lt;&gt;INDEX('Planned and Progress BMPs'!AS:AS, MATCH($C57, 'Planned and Progress BMPs'!$C:$C, 0)), 1, 0)), "")</f>
        <v/>
      </c>
      <c r="DK57" s="87" t="str">
        <f>IFERROR(IF($F57="Historical", IF(AT57&lt;&gt;INDEX('Historical BMP Records'!AT:AT, MATCH($C57, 'Historical BMP Records'!$C:$C, 0)), 1, 0), IF(AT57&lt;&gt;INDEX('Planned and Progress BMPs'!AT:AT, MATCH($C57, 'Planned and Progress BMPs'!$C:$C, 0)), 1, 0)), "")</f>
        <v/>
      </c>
      <c r="DL57" s="87" t="str">
        <f>IFERROR(IF($F57="Historical", IF(AU57&lt;&gt;INDEX('Historical BMP Records'!AU:AU, MATCH($C57, 'Historical BMP Records'!$C:$C, 0)), 1, 0), IF(AU57&lt;&gt;INDEX('Planned and Progress BMPs'!AU:AU, MATCH($C57, 'Planned and Progress BMPs'!$C:$C, 0)), 1, 0)), "")</f>
        <v/>
      </c>
      <c r="DM57" s="87" t="str">
        <f>IFERROR(IF($F57="Historical", IF(AV57&lt;&gt;INDEX('Historical BMP Records'!AV:AV, MATCH($C57, 'Historical BMP Records'!$C:$C, 0)), 1, 0), IF(AV57&lt;&gt;INDEX('Planned and Progress BMPs'!AV:AV, MATCH($C57, 'Planned and Progress BMPs'!$C:$C, 0)), 1, 0)), "")</f>
        <v/>
      </c>
      <c r="DN57" s="87" t="str">
        <f>IFERROR(IF($F57="Historical", IF(AW57&lt;&gt;INDEX('Historical BMP Records'!AW:AW, MATCH($C57, 'Historical BMP Records'!$C:$C, 0)), 1, 0), IF(AW57&lt;&gt;INDEX('Planned and Progress BMPs'!AW:AW, MATCH($C57, 'Planned and Progress BMPs'!$C:$C, 0)), 1, 0)), "")</f>
        <v/>
      </c>
      <c r="DO57" s="87" t="str">
        <f>IFERROR(IF($F57="Historical", IF(AX57&lt;&gt;INDEX('Historical BMP Records'!AX:AX, MATCH($C57, 'Historical BMP Records'!$C:$C, 0)), 1, 0), IF(AX57&lt;&gt;INDEX('Planned and Progress BMPs'!AX:AX, MATCH($C57, 'Planned and Progress BMPs'!$C:$C, 0)), 1, 0)), "")</f>
        <v/>
      </c>
      <c r="DP57" s="87" t="str">
        <f>IFERROR(IF($F57="Historical", IF(AY57&lt;&gt;INDEX('Historical BMP Records'!AY:AY, MATCH($C57, 'Historical BMP Records'!$C:$C, 0)), 1, 0), IF(AY57&lt;&gt;INDEX('Planned and Progress BMPs'!AY:AY, MATCH($C57, 'Planned and Progress BMPs'!$C:$C, 0)), 1, 0)), "")</f>
        <v/>
      </c>
      <c r="DQ57" s="87" t="str">
        <f>IFERROR(IF($F57="Historical", IF(AZ57&lt;&gt;INDEX('Historical BMP Records'!AZ:AZ, MATCH($C57, 'Historical BMP Records'!$C:$C, 0)), 1, 0), IF(AZ57&lt;&gt;INDEX('Planned and Progress BMPs'!AZ:AZ, MATCH($C57, 'Planned and Progress BMPs'!$C:$C, 0)), 1, 0)), "")</f>
        <v/>
      </c>
      <c r="DR57" s="87" t="str">
        <f>IFERROR(IF($F57="Historical", IF(BA57&lt;&gt;INDEX('Historical BMP Records'!BA:BA, MATCH($C57, 'Historical BMP Records'!$C:$C, 0)), 1, 0), IF(BA57&lt;&gt;INDEX('Planned and Progress BMPs'!BA:BA, MATCH($C57, 'Planned and Progress BMPs'!$C:$C, 0)), 1, 0)), "")</f>
        <v/>
      </c>
      <c r="DS57" s="87" t="str">
        <f>IFERROR(IF($F57="Historical", IF(BB57&lt;&gt;INDEX('Historical BMP Records'!BB:BB, MATCH($C57, 'Historical BMP Records'!$C:$C, 0)), 1, 0), IF(BB57&lt;&gt;INDEX('Planned and Progress BMPs'!BB:BB, MATCH($C57, 'Planned and Progress BMPs'!$C:$C, 0)), 1, 0)), "")</f>
        <v/>
      </c>
      <c r="DT57" s="87" t="str">
        <f>IFERROR(IF($F57="Historical", IF(BC57&lt;&gt;INDEX('Historical BMP Records'!BC:BC, MATCH($C57, 'Historical BMP Records'!$C:$C, 0)), 1, 0), IF(BC57&lt;&gt;INDEX('Planned and Progress BMPs'!BC:BC, MATCH($C57, 'Planned and Progress BMPs'!$C:$C, 0)), 1, 0)), "")</f>
        <v/>
      </c>
      <c r="DU57" s="87" t="str">
        <f>IFERROR(IF($F57="Historical", IF(BD57&lt;&gt;INDEX('Historical BMP Records'!BD:BD, MATCH($C57, 'Historical BMP Records'!$C:$C, 0)), 1, 0), IF(BD57&lt;&gt;INDEX('Planned and Progress BMPs'!BD:BD, MATCH($C57, 'Planned and Progress BMPs'!$C:$C, 0)), 1, 0)), "")</f>
        <v/>
      </c>
      <c r="DV57" s="87" t="str">
        <f>IFERROR(IF($F57="Historical", IF(BE57&lt;&gt;INDEX('Historical BMP Records'!BE:BE, MATCH($C57, 'Historical BMP Records'!$C:$C, 0)), 1, 0), IF(BE57&lt;&gt;INDEX('Planned and Progress BMPs'!BE:BE, MATCH($C57, 'Planned and Progress BMPs'!$C:$C, 0)), 1, 0)), "")</f>
        <v/>
      </c>
      <c r="DW57" s="87" t="str">
        <f>IFERROR(IF($F57="Historical", IF(BF57&lt;&gt;INDEX('Historical BMP Records'!BF:BF, MATCH($C57, 'Historical BMP Records'!$C:$C, 0)), 1, 0), IF(BF57&lt;&gt;INDEX('Planned and Progress BMPs'!BF:BF, MATCH($C57, 'Planned and Progress BMPs'!$C:$C, 0)), 1, 0)), "")</f>
        <v/>
      </c>
      <c r="DX57" s="87" t="str">
        <f>IFERROR(IF($F57="Historical", IF(BG57&lt;&gt;INDEX('Historical BMP Records'!BG:BG, MATCH($C57, 'Historical BMP Records'!$C:$C, 0)), 1, 0), IF(BG57&lt;&gt;INDEX('Planned and Progress BMPs'!BG:BG, MATCH($C57, 'Planned and Progress BMPs'!$C:$C, 0)), 1, 0)), "")</f>
        <v/>
      </c>
      <c r="DY57" s="87" t="str">
        <f>IFERROR(IF($F57="Historical", IF(BH57&lt;&gt;INDEX('Historical BMP Records'!BH:BH, MATCH($C57, 'Historical BMP Records'!$C:$C, 0)), 1, 0), IF(BH57&lt;&gt;INDEX('Planned and Progress BMPs'!BH:BH, MATCH($C57, 'Planned and Progress BMPs'!$C:$C, 0)), 1, 0)), "")</f>
        <v/>
      </c>
      <c r="DZ57" s="87" t="str">
        <f>IFERROR(IF($F57="Historical", IF(BI57&lt;&gt;INDEX('Historical BMP Records'!BI:BI, MATCH($C57, 'Historical BMP Records'!$C:$C, 0)), 1, 0), IF(BI57&lt;&gt;INDEX('Planned and Progress BMPs'!BI:BI, MATCH($C57, 'Planned and Progress BMPs'!$C:$C, 0)), 1, 0)), "")</f>
        <v/>
      </c>
      <c r="EA57" s="87" t="str">
        <f>IFERROR(IF($F57="Historical", IF(BJ57&lt;&gt;INDEX('Historical BMP Records'!BJ:BJ, MATCH($C57, 'Historical BMP Records'!$C:$C, 0)), 1, 0), IF(BJ57&lt;&gt;INDEX('Planned and Progress BMPs'!BJ:BJ, MATCH($C57, 'Planned and Progress BMPs'!$C:$C, 0)), 1, 0)), "")</f>
        <v/>
      </c>
      <c r="EB57" s="87" t="str">
        <f>IFERROR(IF($F57="Historical", IF(BK57&lt;&gt;INDEX('Historical BMP Records'!BK:BK, MATCH($C57, 'Historical BMP Records'!$C:$C, 0)), 1, 0), IF(BK57&lt;&gt;INDEX('Planned and Progress BMPs'!BK:BK, MATCH($C57, 'Planned and Progress BMPs'!$C:$C, 0)), 1, 0)), "")</f>
        <v/>
      </c>
      <c r="EC57" s="87" t="str">
        <f>IFERROR(IF($F57="Historical", IF(BL57&lt;&gt;INDEX('Historical BMP Records'!BL:BL, MATCH($C57, 'Historical BMP Records'!$C:$C, 0)), 1, 0), IF(BL57&lt;&gt;INDEX('Planned and Progress BMPs'!BL:BL, MATCH($C57, 'Planned and Progress BMPs'!$C:$C, 0)), 1, 0)), "")</f>
        <v/>
      </c>
      <c r="ED57" s="87" t="str">
        <f>IFERROR(IF($F57="Historical", IF(BM57&lt;&gt;INDEX('Historical BMP Records'!BM:BM, MATCH($C57, 'Historical BMP Records'!$C:$C, 0)), 1, 0), IF(BM57&lt;&gt;INDEX('Planned and Progress BMPs'!BM:BM, MATCH($C57, 'Planned and Progress BMPs'!$C:$C, 0)), 1, 0)), "")</f>
        <v/>
      </c>
      <c r="EE57" s="87" t="str">
        <f>IFERROR(IF($F57="Historical", IF(BN57&lt;&gt;INDEX('Historical BMP Records'!BN:BN, MATCH($C57, 'Historical BMP Records'!$C:$C, 0)), 1, 0), IF(BN57&lt;&gt;INDEX('Planned and Progress BMPs'!BN:BN, MATCH($C57, 'Planned and Progress BMPs'!$C:$C, 0)), 1, 0)), "")</f>
        <v/>
      </c>
      <c r="EF57" s="87" t="str">
        <f>IFERROR(IF($F57="Historical", IF(BO57&lt;&gt;INDEX('Historical BMP Records'!BO:BO, MATCH($C57, 'Historical BMP Records'!$C:$C, 0)), 1, 0), IF(BO57&lt;&gt;INDEX('Planned and Progress BMPs'!BO:BO, MATCH($C57, 'Planned and Progress BMPs'!$C:$C, 0)), 1, 0)), "")</f>
        <v/>
      </c>
      <c r="EG57" s="87" t="str">
        <f>IFERROR(IF($F57="Historical", IF(BP57&lt;&gt;INDEX('Historical BMP Records'!BP:BP, MATCH($C57, 'Historical BMP Records'!$C:$C, 0)), 1, 0), IF(BP57&lt;&gt;INDEX('Planned and Progress BMPs'!BP:BP, MATCH($C57, 'Planned and Progress BMPs'!$C:$C, 0)), 1, 0)), "")</f>
        <v/>
      </c>
      <c r="EH57" s="87">
        <f>SUM(DC_SW152[[#This Row],[FY17 Status Change]:[GIS ID Change]])</f>
        <v>0</v>
      </c>
    </row>
    <row r="58" spans="1:138" x14ac:dyDescent="0.25">
      <c r="A58" s="5" t="s">
        <v>388</v>
      </c>
      <c r="B58" s="5" t="s">
        <v>389</v>
      </c>
      <c r="C58" s="15" t="s">
        <v>702</v>
      </c>
      <c r="D58" s="15" t="s">
        <v>406</v>
      </c>
      <c r="E58" s="15" t="s">
        <v>211</v>
      </c>
      <c r="F58" s="32" t="s">
        <v>49</v>
      </c>
      <c r="G58" s="41"/>
      <c r="H58" s="36"/>
      <c r="I58" s="21">
        <f>INDEX(Table3[Site ID], MATCH(DC_SW152[[#This Row],[Facility Name]], Table3[Site Name], 0))</f>
        <v>2</v>
      </c>
      <c r="J58" s="21" t="s">
        <v>7</v>
      </c>
      <c r="K58" s="21" t="str">
        <f>INDEX(Table3[Site Address], MATCH(DC_SW152[[#This Row],[Facility Name]], Table3[Site Name], 0))</f>
        <v>1013 O Street SE</v>
      </c>
      <c r="L58" s="21" t="str">
        <f>INDEX(Table3[Site X Coordinate], MATCH(DC_SW152[[#This Row],[Facility Name]], Table3[Site Name], 0))</f>
        <v>400682.49</v>
      </c>
      <c r="M58" s="21" t="str">
        <f>INDEX(Table3[Site Y Coordinate], MATCH(DC_SW152[[#This Row],[Facility Name]], Table3[Site Name], 0))</f>
        <v>133916.52</v>
      </c>
      <c r="N58" s="21" t="str">
        <f>INDEX(Table3[Owner/Manager], MATCH(DC_SW152[[#This Row],[Facility Name]], Table3[Site Name], 0))</f>
        <v>Department of Defense</v>
      </c>
      <c r="O58" s="21" t="s">
        <v>699</v>
      </c>
      <c r="P58" s="21" t="s">
        <v>115</v>
      </c>
      <c r="Q58" s="21" t="s">
        <v>116</v>
      </c>
      <c r="R58" s="21" t="s">
        <v>84</v>
      </c>
      <c r="S58" s="21">
        <v>20374</v>
      </c>
      <c r="T58" s="28">
        <v>2024330415</v>
      </c>
      <c r="U58" s="21" t="s">
        <v>117</v>
      </c>
      <c r="V58" s="77">
        <v>5</v>
      </c>
      <c r="W58" s="32">
        <v>37257</v>
      </c>
      <c r="X58" s="21" t="s">
        <v>211</v>
      </c>
      <c r="Y58" s="83" t="s">
        <v>211</v>
      </c>
      <c r="Z58" s="83" t="s">
        <v>774</v>
      </c>
      <c r="AA58" s="83" t="s">
        <v>770</v>
      </c>
      <c r="AB58" s="83" t="s">
        <v>774</v>
      </c>
      <c r="AC58" s="21" t="s">
        <v>94</v>
      </c>
      <c r="AD58" s="21" t="s">
        <v>75</v>
      </c>
      <c r="AE58" s="21">
        <v>400385.29096999898</v>
      </c>
      <c r="AF58" s="21">
        <v>133858.037082</v>
      </c>
      <c r="AG58" s="21">
        <v>38.872548999999999</v>
      </c>
      <c r="AH58" s="21">
        <v>-76.995559999999998</v>
      </c>
      <c r="AI58" s="21" t="s">
        <v>212</v>
      </c>
      <c r="AJ58" s="21" t="s">
        <v>84</v>
      </c>
      <c r="AK58" s="21">
        <v>20374</v>
      </c>
      <c r="AL58" s="17" t="s">
        <v>11</v>
      </c>
      <c r="AM58" s="21" t="s">
        <v>21</v>
      </c>
      <c r="AN58" s="21" t="s">
        <v>8</v>
      </c>
      <c r="AO58" s="63"/>
      <c r="AP58" s="63"/>
      <c r="AQ58" s="63"/>
      <c r="AR58" s="63">
        <f>IF(ISBLANK(DC_SW152[[#This Row],[Urban Acres]]), "", DC_SW152[[#This Row],[Urban Acres]]-DC_SW152[[#This Row],[Impervious Acres]]-DC_SW152[[#This Row],[Natural Acres]])</f>
        <v>0</v>
      </c>
      <c r="AS58" s="63">
        <v>0.33</v>
      </c>
      <c r="AT58" s="63">
        <v>0.33</v>
      </c>
      <c r="AU58" s="63" t="str">
        <f>IF(ISBLANK(DC_SW152[[#This Row],[Natural Acres]]), "", DC_SW152[[#This Row],[Natural Acres]]*43560)</f>
        <v/>
      </c>
      <c r="AV58" s="63">
        <f>IFERROR(IF(ISBLANK(DC_SW152[[#This Row],[Compacted Acres]]), "", DC_SW152[[#This Row],[Compacted Acres]]*43560),"")</f>
        <v>0</v>
      </c>
      <c r="AW58" s="63">
        <f>IF(ISBLANK(DC_SW152[[#This Row],[Impervious Acres]]), "", DC_SW152[[#This Row],[Impervious Acres]]*43560)</f>
        <v>14374.800000000001</v>
      </c>
      <c r="AX58" s="63">
        <f>IF(ISBLANK(DC_SW152[[#This Row],[Urban Acres]]), "", DC_SW152[[#This Row],[Urban Acres]]*43560)</f>
        <v>14374.800000000001</v>
      </c>
      <c r="AY58" s="68"/>
      <c r="AZ58" s="32">
        <v>42941</v>
      </c>
      <c r="BA58" s="24">
        <v>2017</v>
      </c>
      <c r="BB58" s="24"/>
      <c r="BC58" s="24"/>
      <c r="BD58" s="24"/>
      <c r="BE58" s="24"/>
      <c r="BF58" s="24"/>
      <c r="BG58" s="24"/>
      <c r="BH58" s="23" t="s">
        <v>9</v>
      </c>
      <c r="BI58" s="23">
        <v>42927</v>
      </c>
      <c r="BJ58" s="23"/>
      <c r="BK58" s="21" t="s">
        <v>8</v>
      </c>
      <c r="BL58" s="23"/>
      <c r="BM58" s="73" t="s">
        <v>213</v>
      </c>
      <c r="BN58" s="21"/>
      <c r="BO58" s="14" t="s">
        <v>8</v>
      </c>
      <c r="BP58" s="14" t="s">
        <v>214</v>
      </c>
      <c r="BQ58" s="15" t="s">
        <v>536</v>
      </c>
      <c r="BR58" s="87" t="str">
        <f>IFERROR(IF($F58="Historical", IF(A58&lt;&gt;INDEX('Historical BMP Records'!A:A, MATCH($C58, 'Historical BMP Records'!$C:$C, 0)), 1, 0), IF(A58&lt;&gt;INDEX('Planned and Progress BMPs'!A:A, MATCH($C58, 'Planned and Progress BMPs'!$C:$C, 0)), 1, 0)), "")</f>
        <v/>
      </c>
      <c r="BS58" s="87" t="str">
        <f>IFERROR(IF($F58="Historical", IF(B58&lt;&gt;INDEX('Historical BMP Records'!B:B, MATCH($C58, 'Historical BMP Records'!$C:$C, 0)), 1, 0), IF(B58&lt;&gt;INDEX('Planned and Progress BMPs'!B:B, MATCH($C58, 'Planned and Progress BMPs'!$C:$C, 0)), 1, 0)), "")</f>
        <v/>
      </c>
      <c r="BT58" s="87" t="str">
        <f>IFERROR(IF($F58="Historical", IF(C58&lt;&gt;INDEX('Historical BMP Records'!C:C, MATCH($C58, 'Historical BMP Records'!$C:$C, 0)), 1, 0), IF(C58&lt;&gt;INDEX('Planned and Progress BMPs'!C:C, MATCH($C58, 'Planned and Progress BMPs'!$C:$C, 0)), 1, 0)), "")</f>
        <v/>
      </c>
      <c r="BU58" s="87" t="str">
        <f>IFERROR(IF($F58="Historical", IF(D58&lt;&gt;INDEX('Historical BMP Records'!D:D, MATCH($C58, 'Historical BMP Records'!$C:$C, 0)), 1, 0), IF(D58&lt;&gt;INDEX('Planned and Progress BMPs'!D:D, MATCH($C58, 'Planned and Progress BMPs'!$C:$C, 0)), 1, 0)), "")</f>
        <v/>
      </c>
      <c r="BV58" s="87" t="str">
        <f>IFERROR(IF($F58="Historical", IF(E58&lt;&gt;INDEX('Historical BMP Records'!E:E, MATCH($C58, 'Historical BMP Records'!$C:$C, 0)), 1, 0), IF(E58&lt;&gt;INDEX('Planned and Progress BMPs'!E:E, MATCH($C58, 'Planned and Progress BMPs'!$C:$C, 0)), 1, 0)), "")</f>
        <v/>
      </c>
      <c r="BW58" s="87" t="str">
        <f>IFERROR(IF($F58="Historical", IF(F58&lt;&gt;INDEX('Historical BMP Records'!F:F, MATCH($C58, 'Historical BMP Records'!$C:$C, 0)), 1, 0), IF(F58&lt;&gt;INDEX('Planned and Progress BMPs'!F:F, MATCH($C58, 'Planned and Progress BMPs'!$C:$C, 0)), 1, 0)), "")</f>
        <v/>
      </c>
      <c r="BX58" s="87" t="str">
        <f>IFERROR(IF($F58="Historical", IF(G58&lt;&gt;INDEX('Historical BMP Records'!G:G, MATCH($C58, 'Historical BMP Records'!$C:$C, 0)), 1, 0), IF(G58&lt;&gt;INDEX('Planned and Progress BMPs'!G:G, MATCH($C58, 'Planned and Progress BMPs'!$C:$C, 0)), 1, 0)), "")</f>
        <v/>
      </c>
      <c r="BY58" s="87" t="str">
        <f>IFERROR(IF($F58="Historical", IF(H58&lt;&gt;INDEX('Historical BMP Records'!H:H, MATCH($C58, 'Historical BMP Records'!$C:$C, 0)), 1, 0), IF(H58&lt;&gt;INDEX('Planned and Progress BMPs'!H:H, MATCH($C58, 'Planned and Progress BMPs'!$C:$C, 0)), 1, 0)), "")</f>
        <v/>
      </c>
      <c r="BZ58" s="87" t="str">
        <f>IFERROR(IF($F58="Historical", IF(I58&lt;&gt;INDEX('Historical BMP Records'!I:I, MATCH($C58, 'Historical BMP Records'!$C:$C, 0)), 1, 0), IF(I58&lt;&gt;INDEX('Planned and Progress BMPs'!I:I, MATCH($C58, 'Planned and Progress BMPs'!$C:$C, 0)), 1, 0)), "")</f>
        <v/>
      </c>
      <c r="CA58" s="87" t="str">
        <f>IFERROR(IF($F58="Historical", IF(J58&lt;&gt;INDEX('Historical BMP Records'!J:J, MATCH($C58, 'Historical BMP Records'!$C:$C, 0)), 1, 0), IF(J58&lt;&gt;INDEX('Planned and Progress BMPs'!J:J, MATCH($C58, 'Planned and Progress BMPs'!$C:$C, 0)), 1, 0)), "")</f>
        <v/>
      </c>
      <c r="CB58" s="87" t="str">
        <f>IFERROR(IF($F58="Historical", IF(K58&lt;&gt;INDEX('Historical BMP Records'!K:K, MATCH($C58, 'Historical BMP Records'!$C:$C, 0)), 1, 0), IF(K58&lt;&gt;INDEX('Planned and Progress BMPs'!K:K, MATCH($C58, 'Planned and Progress BMPs'!$C:$C, 0)), 1, 0)), "")</f>
        <v/>
      </c>
      <c r="CC58" s="87" t="str">
        <f>IFERROR(IF($F58="Historical", IF(L58&lt;&gt;INDEX('Historical BMP Records'!L:L, MATCH($C58, 'Historical BMP Records'!$C:$C, 0)), 1, 0), IF(L58&lt;&gt;INDEX('Planned and Progress BMPs'!L:L, MATCH($C58, 'Planned and Progress BMPs'!$C:$C, 0)), 1, 0)), "")</f>
        <v/>
      </c>
      <c r="CD58" s="87" t="str">
        <f>IFERROR(IF($F58="Historical", IF(M58&lt;&gt;INDEX('Historical BMP Records'!M:M, MATCH($C58, 'Historical BMP Records'!$C:$C, 0)), 1, 0), IF(M58&lt;&gt;INDEX('Planned and Progress BMPs'!M:M, MATCH($C58, 'Planned and Progress BMPs'!$C:$C, 0)), 1, 0)), "")</f>
        <v/>
      </c>
      <c r="CE58" s="87" t="str">
        <f>IFERROR(IF($F58="Historical", IF(N58&lt;&gt;INDEX('Historical BMP Records'!N:N, MATCH($C58, 'Historical BMP Records'!$C:$C, 0)), 1, 0), IF(N58&lt;&gt;INDEX('Planned and Progress BMPs'!N:N, MATCH($C58, 'Planned and Progress BMPs'!$C:$C, 0)), 1, 0)), "")</f>
        <v/>
      </c>
      <c r="CF58" s="87" t="str">
        <f>IFERROR(IF($F58="Historical", IF(O58&lt;&gt;INDEX('Historical BMP Records'!O:O, MATCH($C58, 'Historical BMP Records'!$C:$C, 0)), 1, 0), IF(O58&lt;&gt;INDEX('Planned and Progress BMPs'!O:O, MATCH($C58, 'Planned and Progress BMPs'!$C:$C, 0)), 1, 0)), "")</f>
        <v/>
      </c>
      <c r="CG58" s="87" t="str">
        <f>IFERROR(IF($F58="Historical", IF(P58&lt;&gt;INDEX('Historical BMP Records'!P:P, MATCH($C58, 'Historical BMP Records'!$C:$C, 0)), 1, 0), IF(P58&lt;&gt;INDEX('Planned and Progress BMPs'!P:P, MATCH($C58, 'Planned and Progress BMPs'!$C:$C, 0)), 1, 0)), "")</f>
        <v/>
      </c>
      <c r="CH58" s="87" t="str">
        <f>IFERROR(IF($F58="Historical", IF(Q58&lt;&gt;INDEX('Historical BMP Records'!Q:Q, MATCH($C58, 'Historical BMP Records'!$C:$C, 0)), 1, 0), IF(Q58&lt;&gt;INDEX('Planned and Progress BMPs'!Q:Q, MATCH($C58, 'Planned and Progress BMPs'!$C:$C, 0)), 1, 0)), "")</f>
        <v/>
      </c>
      <c r="CI58" s="87" t="str">
        <f>IFERROR(IF($F58="Historical", IF(R58&lt;&gt;INDEX('Historical BMP Records'!R:R, MATCH($C58, 'Historical BMP Records'!$C:$C, 0)), 1, 0), IF(R58&lt;&gt;INDEX('Planned and Progress BMPs'!R:R, MATCH($C58, 'Planned and Progress BMPs'!$C:$C, 0)), 1, 0)), "")</f>
        <v/>
      </c>
      <c r="CJ58" s="87" t="str">
        <f>IFERROR(IF($F58="Historical", IF(S58&lt;&gt;INDEX('Historical BMP Records'!S:S, MATCH($C58, 'Historical BMP Records'!$C:$C, 0)), 1, 0), IF(S58&lt;&gt;INDEX('Planned and Progress BMPs'!S:S, MATCH($C58, 'Planned and Progress BMPs'!$C:$C, 0)), 1, 0)), "")</f>
        <v/>
      </c>
      <c r="CK58" s="87" t="str">
        <f>IFERROR(IF($F58="Historical", IF(T58&lt;&gt;INDEX('Historical BMP Records'!T:T, MATCH($C58, 'Historical BMP Records'!$C:$C, 0)), 1, 0), IF(T58&lt;&gt;INDEX('Planned and Progress BMPs'!T:T, MATCH($C58, 'Planned and Progress BMPs'!$C:$C, 0)), 1, 0)), "")</f>
        <v/>
      </c>
      <c r="CL58" s="87" t="str">
        <f>IFERROR(IF($F58="Historical", IF(U58&lt;&gt;INDEX('Historical BMP Records'!U:U, MATCH($C58, 'Historical BMP Records'!$C:$C, 0)), 1, 0), IF(U58&lt;&gt;INDEX('Planned and Progress BMPs'!U:U, MATCH($C58, 'Planned and Progress BMPs'!$C:$C, 0)), 1, 0)), "")</f>
        <v/>
      </c>
      <c r="CM58" s="87" t="str">
        <f>IFERROR(IF($F58="Historical", IF(V58&lt;&gt;INDEX('Historical BMP Records'!V:V, MATCH($C58, 'Historical BMP Records'!$C:$C, 0)), 1, 0), IF(V58&lt;&gt;INDEX('Planned and Progress BMPs'!V:V, MATCH($C58, 'Planned and Progress BMPs'!$C:$C, 0)), 1, 0)), "")</f>
        <v/>
      </c>
      <c r="CN58" s="87" t="str">
        <f>IFERROR(IF($F58="Historical", IF(W58&lt;&gt;INDEX('Historical BMP Records'!W:W, MATCH($C58, 'Historical BMP Records'!$C:$C, 0)), 1, 0), IF(W58&lt;&gt;INDEX('Planned and Progress BMPs'!W:W, MATCH($C58, 'Planned and Progress BMPs'!$C:$C, 0)), 1, 0)), "")</f>
        <v/>
      </c>
      <c r="CO58" s="87" t="str">
        <f>IFERROR(IF($F58="Historical", IF(X58&lt;&gt;INDEX('Historical BMP Records'!X:X, MATCH($C58, 'Historical BMP Records'!$C:$C, 0)), 1, 0), IF(X58&lt;&gt;INDEX('Planned and Progress BMPs'!X:X, MATCH($C58, 'Planned and Progress BMPs'!$C:$C, 0)), 1, 0)), "")</f>
        <v/>
      </c>
      <c r="CP58" s="87" t="str">
        <f>IFERROR(IF($F58="Historical", IF(Y58&lt;&gt;INDEX('Historical BMP Records'!Y:Y, MATCH($C58, 'Historical BMP Records'!$C:$C, 0)), 1, 0), IF(Y58&lt;&gt;INDEX('Planned and Progress BMPs'!Y:Y, MATCH($C58, 'Planned and Progress BMPs'!$C:$C, 0)), 1, 0)), "")</f>
        <v/>
      </c>
      <c r="CQ58" s="87" t="str">
        <f>IFERROR(IF($F58="Historical", IF(Z58&lt;&gt;INDEX('Historical BMP Records'!Z:Z, MATCH($C58, 'Historical BMP Records'!$C:$C, 0)), 1, 0), IF(Z58&lt;&gt;INDEX('Planned and Progress BMPs'!Z:Z, MATCH($C58, 'Planned and Progress BMPs'!$C:$C, 0)), 1, 0)), "")</f>
        <v/>
      </c>
      <c r="CR58" s="87" t="str">
        <f>IFERROR(IF($F58="Historical", IF(AA58&lt;&gt;INDEX('Historical BMP Records'!AA:AA, MATCH($C58, 'Historical BMP Records'!$C:$C, 0)), 1, 0), IF(AA58&lt;&gt;INDEX('Planned and Progress BMPs'!AA:AA, MATCH($C58, 'Planned and Progress BMPs'!$C:$C, 0)), 1, 0)), "")</f>
        <v/>
      </c>
      <c r="CS58" s="87" t="str">
        <f>IFERROR(IF($F58="Historical", IF(AB58&lt;&gt;INDEX('Historical BMP Records'!AB:AB, MATCH($C58, 'Historical BMP Records'!$C:$C, 0)), 1, 0), IF(AB58&lt;&gt;INDEX('Planned and Progress BMPs'!AB:AB, MATCH($C58, 'Planned and Progress BMPs'!$C:$C, 0)), 1, 0)), "")</f>
        <v/>
      </c>
      <c r="CT58" s="87" t="str">
        <f>IFERROR(IF($F58="Historical", IF(AC58&lt;&gt;INDEX('Historical BMP Records'!AC:AC, MATCH($C58, 'Historical BMP Records'!$C:$C, 0)), 1, 0), IF(AC58&lt;&gt;INDEX('Planned and Progress BMPs'!AC:AC, MATCH($C58, 'Planned and Progress BMPs'!$C:$C, 0)), 1, 0)), "")</f>
        <v/>
      </c>
      <c r="CU58" s="87" t="str">
        <f>IFERROR(IF($F58="Historical", IF(AD58&lt;&gt;INDEX('Historical BMP Records'!AD:AD, MATCH($C58, 'Historical BMP Records'!$C:$C, 0)), 1, 0), IF(AD58&lt;&gt;INDEX('Planned and Progress BMPs'!AD:AD, MATCH($C58, 'Planned and Progress BMPs'!$C:$C, 0)), 1, 0)), "")</f>
        <v/>
      </c>
      <c r="CV58" s="87" t="str">
        <f>IFERROR(IF($F58="Historical", IF(AE58&lt;&gt;INDEX('Historical BMP Records'!AE:AE, MATCH($C58, 'Historical BMP Records'!$C:$C, 0)), 1, 0), IF(AE58&lt;&gt;INDEX('Planned and Progress BMPs'!AE:AE, MATCH($C58, 'Planned and Progress BMPs'!$C:$C, 0)), 1, 0)), "")</f>
        <v/>
      </c>
      <c r="CW58" s="87" t="str">
        <f>IFERROR(IF($F58="Historical", IF(AF58&lt;&gt;INDEX('Historical BMP Records'!AF:AF, MATCH($C58, 'Historical BMP Records'!$C:$C, 0)), 1, 0), IF(AF58&lt;&gt;INDEX('Planned and Progress BMPs'!AF:AF, MATCH($C58, 'Planned and Progress BMPs'!$C:$C, 0)), 1, 0)), "")</f>
        <v/>
      </c>
      <c r="CX58" s="87" t="str">
        <f>IFERROR(IF($F58="Historical", IF(AG58&lt;&gt;INDEX('Historical BMP Records'!AG:AG, MATCH($C58, 'Historical BMP Records'!$C:$C, 0)), 1, 0), IF(AG58&lt;&gt;INDEX('Planned and Progress BMPs'!AG:AG, MATCH($C58, 'Planned and Progress BMPs'!$C:$C, 0)), 1, 0)), "")</f>
        <v/>
      </c>
      <c r="CY58" s="87" t="str">
        <f>IFERROR(IF($F58="Historical", IF(AH58&lt;&gt;INDEX('Historical BMP Records'!AH:AH, MATCH($C58, 'Historical BMP Records'!$C:$C, 0)), 1, 0), IF(AH58&lt;&gt;INDEX('Planned and Progress BMPs'!AH:AH, MATCH($C58, 'Planned and Progress BMPs'!$C:$C, 0)), 1, 0)), "")</f>
        <v/>
      </c>
      <c r="CZ58" s="87" t="str">
        <f>IFERROR(IF($F58="Historical", IF(AI58&lt;&gt;INDEX('Historical BMP Records'!AI:AI, MATCH($C58, 'Historical BMP Records'!$C:$C, 0)), 1, 0), IF(AI58&lt;&gt;INDEX('Planned and Progress BMPs'!AI:AI, MATCH($C58, 'Planned and Progress BMPs'!$C:$C, 0)), 1, 0)), "")</f>
        <v/>
      </c>
      <c r="DA58" s="87" t="str">
        <f>IFERROR(IF($F58="Historical", IF(AJ58&lt;&gt;INDEX('Historical BMP Records'!AJ:AJ, MATCH($C58, 'Historical BMP Records'!$C:$C, 0)), 1, 0), IF(AJ58&lt;&gt;INDEX('Planned and Progress BMPs'!AJ:AJ, MATCH($C58, 'Planned and Progress BMPs'!$C:$C, 0)), 1, 0)), "")</f>
        <v/>
      </c>
      <c r="DB58" s="87" t="str">
        <f>IFERROR(IF($F58="Historical", IF(AK58&lt;&gt;INDEX('Historical BMP Records'!AK:AK, MATCH($C58, 'Historical BMP Records'!$C:$C, 0)), 1, 0), IF(AK58&lt;&gt;INDEX('Planned and Progress BMPs'!AK:AK, MATCH($C58, 'Planned and Progress BMPs'!$C:$C, 0)), 1, 0)), "")</f>
        <v/>
      </c>
      <c r="DC58" s="87" t="str">
        <f>IFERROR(IF($F58="Historical", IF(AL58&lt;&gt;INDEX('Historical BMP Records'!AL:AL, MATCH($C58, 'Historical BMP Records'!$C:$C, 0)), 1, 0), IF(AL58&lt;&gt;INDEX('Planned and Progress BMPs'!AL:AL, MATCH($C58, 'Planned and Progress BMPs'!$C:$C, 0)), 1, 0)), "")</f>
        <v/>
      </c>
      <c r="DD58" s="87" t="str">
        <f>IFERROR(IF($F58="Historical", IF(AM58&lt;&gt;INDEX('Historical BMP Records'!AM:AM, MATCH($C58, 'Historical BMP Records'!$C:$C, 0)), 1, 0), IF(AM58&lt;&gt;INDEX('Planned and Progress BMPs'!AM:AM, MATCH($C58, 'Planned and Progress BMPs'!$C:$C, 0)), 1, 0)), "")</f>
        <v/>
      </c>
      <c r="DE58" s="87" t="str">
        <f>IFERROR(IF($F58="Historical", IF(AN58&lt;&gt;INDEX('Historical BMP Records'!AN:AN, MATCH($C58, 'Historical BMP Records'!$C:$C, 0)), 1, 0), IF(AN58&lt;&gt;INDEX('Planned and Progress BMPs'!AN:AN, MATCH($C58, 'Planned and Progress BMPs'!$C:$C, 0)), 1, 0)), "")</f>
        <v/>
      </c>
      <c r="DF58" s="87" t="str">
        <f>IFERROR(IF($F58="Historical", IF(AO58&lt;&gt;INDEX('Historical BMP Records'!AO:AO, MATCH($C58, 'Historical BMP Records'!$C:$C, 0)), 1, 0), IF(AO58&lt;&gt;INDEX('Planned and Progress BMPs'!AO:AO, MATCH($C58, 'Planned and Progress BMPs'!$C:$C, 0)), 1, 0)), "")</f>
        <v/>
      </c>
      <c r="DG58" s="87" t="str">
        <f>IFERROR(IF($F58="Historical", IF(AP58&lt;&gt;INDEX('Historical BMP Records'!AP:AP, MATCH($C58, 'Historical BMP Records'!$C:$C, 0)), 1, 0), IF(AP58&lt;&gt;INDEX('Planned and Progress BMPs'!AP:AP, MATCH($C58, 'Planned and Progress BMPs'!$C:$C, 0)), 1, 0)), "")</f>
        <v/>
      </c>
      <c r="DH58" s="87" t="str">
        <f>IFERROR(IF($F58="Historical", IF(AQ58&lt;&gt;INDEX('Historical BMP Records'!AQ:AQ, MATCH($C58, 'Historical BMP Records'!$C:$C, 0)), 1, 0), IF(AQ58&lt;&gt;INDEX('Planned and Progress BMPs'!AQ:AQ, MATCH($C58, 'Planned and Progress BMPs'!$C:$C, 0)), 1, 0)), "")</f>
        <v/>
      </c>
      <c r="DI58" s="87" t="str">
        <f>IFERROR(IF($F58="Historical", IF(AR58&lt;&gt;INDEX('Historical BMP Records'!AR:AR, MATCH($C58, 'Historical BMP Records'!$C:$C, 0)), 1, 0), IF(AR58&lt;&gt;INDEX('Planned and Progress BMPs'!AR:AR, MATCH($C58, 'Planned and Progress BMPs'!$C:$C, 0)), 1, 0)), "")</f>
        <v/>
      </c>
      <c r="DJ58" s="87" t="str">
        <f>IFERROR(IF($F58="Historical", IF(AS58&lt;&gt;INDEX('Historical BMP Records'!AS:AS, MATCH($C58, 'Historical BMP Records'!$C:$C, 0)), 1, 0), IF(AS58&lt;&gt;INDEX('Planned and Progress BMPs'!AS:AS, MATCH($C58, 'Planned and Progress BMPs'!$C:$C, 0)), 1, 0)), "")</f>
        <v/>
      </c>
      <c r="DK58" s="87" t="str">
        <f>IFERROR(IF($F58="Historical", IF(AT58&lt;&gt;INDEX('Historical BMP Records'!AT:AT, MATCH($C58, 'Historical BMP Records'!$C:$C, 0)), 1, 0), IF(AT58&lt;&gt;INDEX('Planned and Progress BMPs'!AT:AT, MATCH($C58, 'Planned and Progress BMPs'!$C:$C, 0)), 1, 0)), "")</f>
        <v/>
      </c>
      <c r="DL58" s="87" t="str">
        <f>IFERROR(IF($F58="Historical", IF(AU58&lt;&gt;INDEX('Historical BMP Records'!AU:AU, MATCH($C58, 'Historical BMP Records'!$C:$C, 0)), 1, 0), IF(AU58&lt;&gt;INDEX('Planned and Progress BMPs'!AU:AU, MATCH($C58, 'Planned and Progress BMPs'!$C:$C, 0)), 1, 0)), "")</f>
        <v/>
      </c>
      <c r="DM58" s="87" t="str">
        <f>IFERROR(IF($F58="Historical", IF(AV58&lt;&gt;INDEX('Historical BMP Records'!AV:AV, MATCH($C58, 'Historical BMP Records'!$C:$C, 0)), 1, 0), IF(AV58&lt;&gt;INDEX('Planned and Progress BMPs'!AV:AV, MATCH($C58, 'Planned and Progress BMPs'!$C:$C, 0)), 1, 0)), "")</f>
        <v/>
      </c>
      <c r="DN58" s="87" t="str">
        <f>IFERROR(IF($F58="Historical", IF(AW58&lt;&gt;INDEX('Historical BMP Records'!AW:AW, MATCH($C58, 'Historical BMP Records'!$C:$C, 0)), 1, 0), IF(AW58&lt;&gt;INDEX('Planned and Progress BMPs'!AW:AW, MATCH($C58, 'Planned and Progress BMPs'!$C:$C, 0)), 1, 0)), "")</f>
        <v/>
      </c>
      <c r="DO58" s="87" t="str">
        <f>IFERROR(IF($F58="Historical", IF(AX58&lt;&gt;INDEX('Historical BMP Records'!AX:AX, MATCH($C58, 'Historical BMP Records'!$C:$C, 0)), 1, 0), IF(AX58&lt;&gt;INDEX('Planned and Progress BMPs'!AX:AX, MATCH($C58, 'Planned and Progress BMPs'!$C:$C, 0)), 1, 0)), "")</f>
        <v/>
      </c>
      <c r="DP58" s="87" t="str">
        <f>IFERROR(IF($F58="Historical", IF(AY58&lt;&gt;INDEX('Historical BMP Records'!AY:AY, MATCH($C58, 'Historical BMP Records'!$C:$C, 0)), 1, 0), IF(AY58&lt;&gt;INDEX('Planned and Progress BMPs'!AY:AY, MATCH($C58, 'Planned and Progress BMPs'!$C:$C, 0)), 1, 0)), "")</f>
        <v/>
      </c>
      <c r="DQ58" s="87" t="str">
        <f>IFERROR(IF($F58="Historical", IF(AZ58&lt;&gt;INDEX('Historical BMP Records'!AZ:AZ, MATCH($C58, 'Historical BMP Records'!$C:$C, 0)), 1, 0), IF(AZ58&lt;&gt;INDEX('Planned and Progress BMPs'!AZ:AZ, MATCH($C58, 'Planned and Progress BMPs'!$C:$C, 0)), 1, 0)), "")</f>
        <v/>
      </c>
      <c r="DR58" s="87" t="str">
        <f>IFERROR(IF($F58="Historical", IF(BA58&lt;&gt;INDEX('Historical BMP Records'!BA:BA, MATCH($C58, 'Historical BMP Records'!$C:$C, 0)), 1, 0), IF(BA58&lt;&gt;INDEX('Planned and Progress BMPs'!BA:BA, MATCH($C58, 'Planned and Progress BMPs'!$C:$C, 0)), 1, 0)), "")</f>
        <v/>
      </c>
      <c r="DS58" s="87" t="str">
        <f>IFERROR(IF($F58="Historical", IF(BB58&lt;&gt;INDEX('Historical BMP Records'!BB:BB, MATCH($C58, 'Historical BMP Records'!$C:$C, 0)), 1, 0), IF(BB58&lt;&gt;INDEX('Planned and Progress BMPs'!BB:BB, MATCH($C58, 'Planned and Progress BMPs'!$C:$C, 0)), 1, 0)), "")</f>
        <v/>
      </c>
      <c r="DT58" s="87" t="str">
        <f>IFERROR(IF($F58="Historical", IF(BC58&lt;&gt;INDEX('Historical BMP Records'!BC:BC, MATCH($C58, 'Historical BMP Records'!$C:$C, 0)), 1, 0), IF(BC58&lt;&gt;INDEX('Planned and Progress BMPs'!BC:BC, MATCH($C58, 'Planned and Progress BMPs'!$C:$C, 0)), 1, 0)), "")</f>
        <v/>
      </c>
      <c r="DU58" s="87" t="str">
        <f>IFERROR(IF($F58="Historical", IF(BD58&lt;&gt;INDEX('Historical BMP Records'!BD:BD, MATCH($C58, 'Historical BMP Records'!$C:$C, 0)), 1, 0), IF(BD58&lt;&gt;INDEX('Planned and Progress BMPs'!BD:BD, MATCH($C58, 'Planned and Progress BMPs'!$C:$C, 0)), 1, 0)), "")</f>
        <v/>
      </c>
      <c r="DV58" s="87" t="str">
        <f>IFERROR(IF($F58="Historical", IF(BE58&lt;&gt;INDEX('Historical BMP Records'!BE:BE, MATCH($C58, 'Historical BMP Records'!$C:$C, 0)), 1, 0), IF(BE58&lt;&gt;INDEX('Planned and Progress BMPs'!BE:BE, MATCH($C58, 'Planned and Progress BMPs'!$C:$C, 0)), 1, 0)), "")</f>
        <v/>
      </c>
      <c r="DW58" s="87" t="str">
        <f>IFERROR(IF($F58="Historical", IF(BF58&lt;&gt;INDEX('Historical BMP Records'!BF:BF, MATCH($C58, 'Historical BMP Records'!$C:$C, 0)), 1, 0), IF(BF58&lt;&gt;INDEX('Planned and Progress BMPs'!BF:BF, MATCH($C58, 'Planned and Progress BMPs'!$C:$C, 0)), 1, 0)), "")</f>
        <v/>
      </c>
      <c r="DX58" s="87" t="str">
        <f>IFERROR(IF($F58="Historical", IF(BG58&lt;&gt;INDEX('Historical BMP Records'!BG:BG, MATCH($C58, 'Historical BMP Records'!$C:$C, 0)), 1, 0), IF(BG58&lt;&gt;INDEX('Planned and Progress BMPs'!BG:BG, MATCH($C58, 'Planned and Progress BMPs'!$C:$C, 0)), 1, 0)), "")</f>
        <v/>
      </c>
      <c r="DY58" s="87" t="str">
        <f>IFERROR(IF($F58="Historical", IF(BH58&lt;&gt;INDEX('Historical BMP Records'!BH:BH, MATCH($C58, 'Historical BMP Records'!$C:$C, 0)), 1, 0), IF(BH58&lt;&gt;INDEX('Planned and Progress BMPs'!BH:BH, MATCH($C58, 'Planned and Progress BMPs'!$C:$C, 0)), 1, 0)), "")</f>
        <v/>
      </c>
      <c r="DZ58" s="87" t="str">
        <f>IFERROR(IF($F58="Historical", IF(BI58&lt;&gt;INDEX('Historical BMP Records'!BI:BI, MATCH($C58, 'Historical BMP Records'!$C:$C, 0)), 1, 0), IF(BI58&lt;&gt;INDEX('Planned and Progress BMPs'!BI:BI, MATCH($C58, 'Planned and Progress BMPs'!$C:$C, 0)), 1, 0)), "")</f>
        <v/>
      </c>
      <c r="EA58" s="87" t="str">
        <f>IFERROR(IF($F58="Historical", IF(BJ58&lt;&gt;INDEX('Historical BMP Records'!BJ:BJ, MATCH($C58, 'Historical BMP Records'!$C:$C, 0)), 1, 0), IF(BJ58&lt;&gt;INDEX('Planned and Progress BMPs'!BJ:BJ, MATCH($C58, 'Planned and Progress BMPs'!$C:$C, 0)), 1, 0)), "")</f>
        <v/>
      </c>
      <c r="EB58" s="87" t="str">
        <f>IFERROR(IF($F58="Historical", IF(BK58&lt;&gt;INDEX('Historical BMP Records'!BK:BK, MATCH($C58, 'Historical BMP Records'!$C:$C, 0)), 1, 0), IF(BK58&lt;&gt;INDEX('Planned and Progress BMPs'!BK:BK, MATCH($C58, 'Planned and Progress BMPs'!$C:$C, 0)), 1, 0)), "")</f>
        <v/>
      </c>
      <c r="EC58" s="87" t="str">
        <f>IFERROR(IF($F58="Historical", IF(BL58&lt;&gt;INDEX('Historical BMP Records'!BL:BL, MATCH($C58, 'Historical BMP Records'!$C:$C, 0)), 1, 0), IF(BL58&lt;&gt;INDEX('Planned and Progress BMPs'!BL:BL, MATCH($C58, 'Planned and Progress BMPs'!$C:$C, 0)), 1, 0)), "")</f>
        <v/>
      </c>
      <c r="ED58" s="87" t="str">
        <f>IFERROR(IF($F58="Historical", IF(BM58&lt;&gt;INDEX('Historical BMP Records'!BM:BM, MATCH($C58, 'Historical BMP Records'!$C:$C, 0)), 1, 0), IF(BM58&lt;&gt;INDEX('Planned and Progress BMPs'!BM:BM, MATCH($C58, 'Planned and Progress BMPs'!$C:$C, 0)), 1, 0)), "")</f>
        <v/>
      </c>
      <c r="EE58" s="87" t="str">
        <f>IFERROR(IF($F58="Historical", IF(BN58&lt;&gt;INDEX('Historical BMP Records'!BN:BN, MATCH($C58, 'Historical BMP Records'!$C:$C, 0)), 1, 0), IF(BN58&lt;&gt;INDEX('Planned and Progress BMPs'!BN:BN, MATCH($C58, 'Planned and Progress BMPs'!$C:$C, 0)), 1, 0)), "")</f>
        <v/>
      </c>
      <c r="EF58" s="87" t="str">
        <f>IFERROR(IF($F58="Historical", IF(BO58&lt;&gt;INDEX('Historical BMP Records'!BO:BO, MATCH($C58, 'Historical BMP Records'!$C:$C, 0)), 1, 0), IF(BO58&lt;&gt;INDEX('Planned and Progress BMPs'!BO:BO, MATCH($C58, 'Planned and Progress BMPs'!$C:$C, 0)), 1, 0)), "")</f>
        <v/>
      </c>
      <c r="EG58" s="87" t="str">
        <f>IFERROR(IF($F58="Historical", IF(BP58&lt;&gt;INDEX('Historical BMP Records'!BP:BP, MATCH($C58, 'Historical BMP Records'!$C:$C, 0)), 1, 0), IF(BP58&lt;&gt;INDEX('Planned and Progress BMPs'!BP:BP, MATCH($C58, 'Planned and Progress BMPs'!$C:$C, 0)), 1, 0)), "")</f>
        <v/>
      </c>
      <c r="EH58" s="87">
        <f>SUM(DC_SW152[[#This Row],[FY17 Status Change]:[GIS ID Change]])</f>
        <v>0</v>
      </c>
    </row>
    <row r="59" spans="1:138" x14ac:dyDescent="0.25">
      <c r="A59" s="5" t="s">
        <v>388</v>
      </c>
      <c r="B59" s="5" t="s">
        <v>389</v>
      </c>
      <c r="C59" s="15" t="s">
        <v>703</v>
      </c>
      <c r="D59" s="15" t="s">
        <v>407</v>
      </c>
      <c r="E59" s="15" t="s">
        <v>215</v>
      </c>
      <c r="F59" s="32" t="s">
        <v>49</v>
      </c>
      <c r="G59" s="41"/>
      <c r="H59" s="36"/>
      <c r="I59" s="21">
        <f>INDEX(Table3[Site ID], MATCH(DC_SW152[[#This Row],[Facility Name]], Table3[Site Name], 0))</f>
        <v>2</v>
      </c>
      <c r="J59" s="21" t="s">
        <v>7</v>
      </c>
      <c r="K59" s="21" t="str">
        <f>INDEX(Table3[Site Address], MATCH(DC_SW152[[#This Row],[Facility Name]], Table3[Site Name], 0))</f>
        <v>1013 O Street SE</v>
      </c>
      <c r="L59" s="21" t="str">
        <f>INDEX(Table3[Site X Coordinate], MATCH(DC_SW152[[#This Row],[Facility Name]], Table3[Site Name], 0))</f>
        <v>400682.49</v>
      </c>
      <c r="M59" s="21" t="str">
        <f>INDEX(Table3[Site Y Coordinate], MATCH(DC_SW152[[#This Row],[Facility Name]], Table3[Site Name], 0))</f>
        <v>133916.52</v>
      </c>
      <c r="N59" s="21" t="str">
        <f>INDEX(Table3[Owner/Manager], MATCH(DC_SW152[[#This Row],[Facility Name]], Table3[Site Name], 0))</f>
        <v>Department of Defense</v>
      </c>
      <c r="O59" s="21" t="s">
        <v>699</v>
      </c>
      <c r="P59" s="21" t="s">
        <v>115</v>
      </c>
      <c r="Q59" s="21" t="s">
        <v>116</v>
      </c>
      <c r="R59" s="21" t="s">
        <v>84</v>
      </c>
      <c r="S59" s="21">
        <v>20374</v>
      </c>
      <c r="T59" s="28">
        <v>2024330415</v>
      </c>
      <c r="U59" s="21" t="s">
        <v>117</v>
      </c>
      <c r="V59" s="77">
        <v>6</v>
      </c>
      <c r="W59" s="32">
        <v>37257</v>
      </c>
      <c r="X59" s="21" t="s">
        <v>215</v>
      </c>
      <c r="Y59" s="83" t="s">
        <v>215</v>
      </c>
      <c r="Z59" s="83" t="s">
        <v>774</v>
      </c>
      <c r="AA59" s="83" t="s">
        <v>770</v>
      </c>
      <c r="AB59" s="83" t="s">
        <v>774</v>
      </c>
      <c r="AC59" s="21" t="s">
        <v>94</v>
      </c>
      <c r="AD59" s="21" t="s">
        <v>75</v>
      </c>
      <c r="AE59" s="21">
        <v>400378.163189999</v>
      </c>
      <c r="AF59" s="21">
        <v>134110.356796999</v>
      </c>
      <c r="AG59" s="21">
        <v>38.874822000000002</v>
      </c>
      <c r="AH59" s="21">
        <v>-76.995642000000004</v>
      </c>
      <c r="AI59" s="21" t="s">
        <v>121</v>
      </c>
      <c r="AJ59" s="21" t="s">
        <v>84</v>
      </c>
      <c r="AK59" s="21">
        <v>20374</v>
      </c>
      <c r="AL59" s="17" t="s">
        <v>11</v>
      </c>
      <c r="AM59" s="21" t="s">
        <v>21</v>
      </c>
      <c r="AN59" s="21" t="s">
        <v>8</v>
      </c>
      <c r="AO59" s="63"/>
      <c r="AP59" s="63"/>
      <c r="AQ59" s="63"/>
      <c r="AR59" s="63">
        <f>IF(ISBLANK(DC_SW152[[#This Row],[Urban Acres]]), "", DC_SW152[[#This Row],[Urban Acres]]-DC_SW152[[#This Row],[Impervious Acres]]-DC_SW152[[#This Row],[Natural Acres]])</f>
        <v>0</v>
      </c>
      <c r="AS59" s="63">
        <v>0.04</v>
      </c>
      <c r="AT59" s="63">
        <v>0.04</v>
      </c>
      <c r="AU59" s="63" t="str">
        <f>IF(ISBLANK(DC_SW152[[#This Row],[Natural Acres]]), "", DC_SW152[[#This Row],[Natural Acres]]*43560)</f>
        <v/>
      </c>
      <c r="AV59" s="63">
        <f>IFERROR(IF(ISBLANK(DC_SW152[[#This Row],[Compacted Acres]]), "", DC_SW152[[#This Row],[Compacted Acres]]*43560),"")</f>
        <v>0</v>
      </c>
      <c r="AW59" s="63">
        <f>IF(ISBLANK(DC_SW152[[#This Row],[Impervious Acres]]), "", DC_SW152[[#This Row],[Impervious Acres]]*43560)</f>
        <v>1742.4</v>
      </c>
      <c r="AX59" s="63">
        <f>IF(ISBLANK(DC_SW152[[#This Row],[Urban Acres]]), "", DC_SW152[[#This Row],[Urban Acres]]*43560)</f>
        <v>1742.4</v>
      </c>
      <c r="AY59" s="68"/>
      <c r="AZ59" s="32">
        <v>42941</v>
      </c>
      <c r="BA59" s="24">
        <v>2017</v>
      </c>
      <c r="BB59" s="24"/>
      <c r="BC59" s="24"/>
      <c r="BD59" s="24"/>
      <c r="BE59" s="24"/>
      <c r="BF59" s="24"/>
      <c r="BG59" s="24"/>
      <c r="BH59" s="23" t="s">
        <v>9</v>
      </c>
      <c r="BI59" s="23">
        <v>42927</v>
      </c>
      <c r="BJ59" s="23"/>
      <c r="BK59" s="21" t="s">
        <v>8</v>
      </c>
      <c r="BL59" s="23"/>
      <c r="BM59" s="73"/>
      <c r="BN59" s="21"/>
      <c r="BO59" s="14" t="s">
        <v>8</v>
      </c>
      <c r="BP59" s="14" t="s">
        <v>216</v>
      </c>
      <c r="BQ59" s="15" t="s">
        <v>536</v>
      </c>
      <c r="BR59" s="87" t="str">
        <f>IFERROR(IF($F59="Historical", IF(A59&lt;&gt;INDEX('Historical BMP Records'!A:A, MATCH($C59, 'Historical BMP Records'!$C:$C, 0)), 1, 0), IF(A59&lt;&gt;INDEX('Planned and Progress BMPs'!A:A, MATCH($C59, 'Planned and Progress BMPs'!$C:$C, 0)), 1, 0)), "")</f>
        <v/>
      </c>
      <c r="BS59" s="87" t="str">
        <f>IFERROR(IF($F59="Historical", IF(B59&lt;&gt;INDEX('Historical BMP Records'!B:B, MATCH($C59, 'Historical BMP Records'!$C:$C, 0)), 1, 0), IF(B59&lt;&gt;INDEX('Planned and Progress BMPs'!B:B, MATCH($C59, 'Planned and Progress BMPs'!$C:$C, 0)), 1, 0)), "")</f>
        <v/>
      </c>
      <c r="BT59" s="87" t="str">
        <f>IFERROR(IF($F59="Historical", IF(C59&lt;&gt;INDEX('Historical BMP Records'!C:C, MATCH($C59, 'Historical BMP Records'!$C:$C, 0)), 1, 0), IF(C59&lt;&gt;INDEX('Planned and Progress BMPs'!C:C, MATCH($C59, 'Planned and Progress BMPs'!$C:$C, 0)), 1, 0)), "")</f>
        <v/>
      </c>
      <c r="BU59" s="87" t="str">
        <f>IFERROR(IF($F59="Historical", IF(D59&lt;&gt;INDEX('Historical BMP Records'!D:D, MATCH($C59, 'Historical BMP Records'!$C:$C, 0)), 1, 0), IF(D59&lt;&gt;INDEX('Planned and Progress BMPs'!D:D, MATCH($C59, 'Planned and Progress BMPs'!$C:$C, 0)), 1, 0)), "")</f>
        <v/>
      </c>
      <c r="BV59" s="87" t="str">
        <f>IFERROR(IF($F59="Historical", IF(E59&lt;&gt;INDEX('Historical BMP Records'!E:E, MATCH($C59, 'Historical BMP Records'!$C:$C, 0)), 1, 0), IF(E59&lt;&gt;INDEX('Planned and Progress BMPs'!E:E, MATCH($C59, 'Planned and Progress BMPs'!$C:$C, 0)), 1, 0)), "")</f>
        <v/>
      </c>
      <c r="BW59" s="87" t="str">
        <f>IFERROR(IF($F59="Historical", IF(F59&lt;&gt;INDEX('Historical BMP Records'!F:F, MATCH($C59, 'Historical BMP Records'!$C:$C, 0)), 1, 0), IF(F59&lt;&gt;INDEX('Planned and Progress BMPs'!F:F, MATCH($C59, 'Planned and Progress BMPs'!$C:$C, 0)), 1, 0)), "")</f>
        <v/>
      </c>
      <c r="BX59" s="87" t="str">
        <f>IFERROR(IF($F59="Historical", IF(G59&lt;&gt;INDEX('Historical BMP Records'!G:G, MATCH($C59, 'Historical BMP Records'!$C:$C, 0)), 1, 0), IF(G59&lt;&gt;INDEX('Planned and Progress BMPs'!G:G, MATCH($C59, 'Planned and Progress BMPs'!$C:$C, 0)), 1, 0)), "")</f>
        <v/>
      </c>
      <c r="BY59" s="87" t="str">
        <f>IFERROR(IF($F59="Historical", IF(H59&lt;&gt;INDEX('Historical BMP Records'!H:H, MATCH($C59, 'Historical BMP Records'!$C:$C, 0)), 1, 0), IF(H59&lt;&gt;INDEX('Planned and Progress BMPs'!H:H, MATCH($C59, 'Planned and Progress BMPs'!$C:$C, 0)), 1, 0)), "")</f>
        <v/>
      </c>
      <c r="BZ59" s="87" t="str">
        <f>IFERROR(IF($F59="Historical", IF(I59&lt;&gt;INDEX('Historical BMP Records'!I:I, MATCH($C59, 'Historical BMP Records'!$C:$C, 0)), 1, 0), IF(I59&lt;&gt;INDEX('Planned and Progress BMPs'!I:I, MATCH($C59, 'Planned and Progress BMPs'!$C:$C, 0)), 1, 0)), "")</f>
        <v/>
      </c>
      <c r="CA59" s="87" t="str">
        <f>IFERROR(IF($F59="Historical", IF(J59&lt;&gt;INDEX('Historical BMP Records'!J:J, MATCH($C59, 'Historical BMP Records'!$C:$C, 0)), 1, 0), IF(J59&lt;&gt;INDEX('Planned and Progress BMPs'!J:J, MATCH($C59, 'Planned and Progress BMPs'!$C:$C, 0)), 1, 0)), "")</f>
        <v/>
      </c>
      <c r="CB59" s="87" t="str">
        <f>IFERROR(IF($F59="Historical", IF(K59&lt;&gt;INDEX('Historical BMP Records'!K:K, MATCH($C59, 'Historical BMP Records'!$C:$C, 0)), 1, 0), IF(K59&lt;&gt;INDEX('Planned and Progress BMPs'!K:K, MATCH($C59, 'Planned and Progress BMPs'!$C:$C, 0)), 1, 0)), "")</f>
        <v/>
      </c>
      <c r="CC59" s="87" t="str">
        <f>IFERROR(IF($F59="Historical", IF(L59&lt;&gt;INDEX('Historical BMP Records'!L:L, MATCH($C59, 'Historical BMP Records'!$C:$C, 0)), 1, 0), IF(L59&lt;&gt;INDEX('Planned and Progress BMPs'!L:L, MATCH($C59, 'Planned and Progress BMPs'!$C:$C, 0)), 1, 0)), "")</f>
        <v/>
      </c>
      <c r="CD59" s="87" t="str">
        <f>IFERROR(IF($F59="Historical", IF(M59&lt;&gt;INDEX('Historical BMP Records'!M:M, MATCH($C59, 'Historical BMP Records'!$C:$C, 0)), 1, 0), IF(M59&lt;&gt;INDEX('Planned and Progress BMPs'!M:M, MATCH($C59, 'Planned and Progress BMPs'!$C:$C, 0)), 1, 0)), "")</f>
        <v/>
      </c>
      <c r="CE59" s="87" t="str">
        <f>IFERROR(IF($F59="Historical", IF(N59&lt;&gt;INDEX('Historical BMP Records'!N:N, MATCH($C59, 'Historical BMP Records'!$C:$C, 0)), 1, 0), IF(N59&lt;&gt;INDEX('Planned and Progress BMPs'!N:N, MATCH($C59, 'Planned and Progress BMPs'!$C:$C, 0)), 1, 0)), "")</f>
        <v/>
      </c>
      <c r="CF59" s="87" t="str">
        <f>IFERROR(IF($F59="Historical", IF(O59&lt;&gt;INDEX('Historical BMP Records'!O:O, MATCH($C59, 'Historical BMP Records'!$C:$C, 0)), 1, 0), IF(O59&lt;&gt;INDEX('Planned and Progress BMPs'!O:O, MATCH($C59, 'Planned and Progress BMPs'!$C:$C, 0)), 1, 0)), "")</f>
        <v/>
      </c>
      <c r="CG59" s="87" t="str">
        <f>IFERROR(IF($F59="Historical", IF(P59&lt;&gt;INDEX('Historical BMP Records'!P:P, MATCH($C59, 'Historical BMP Records'!$C:$C, 0)), 1, 0), IF(P59&lt;&gt;INDEX('Planned and Progress BMPs'!P:P, MATCH($C59, 'Planned and Progress BMPs'!$C:$C, 0)), 1, 0)), "")</f>
        <v/>
      </c>
      <c r="CH59" s="87" t="str">
        <f>IFERROR(IF($F59="Historical", IF(Q59&lt;&gt;INDEX('Historical BMP Records'!Q:Q, MATCH($C59, 'Historical BMP Records'!$C:$C, 0)), 1, 0), IF(Q59&lt;&gt;INDEX('Planned and Progress BMPs'!Q:Q, MATCH($C59, 'Planned and Progress BMPs'!$C:$C, 0)), 1, 0)), "")</f>
        <v/>
      </c>
      <c r="CI59" s="87" t="str">
        <f>IFERROR(IF($F59="Historical", IF(R59&lt;&gt;INDEX('Historical BMP Records'!R:R, MATCH($C59, 'Historical BMP Records'!$C:$C, 0)), 1, 0), IF(R59&lt;&gt;INDEX('Planned and Progress BMPs'!R:R, MATCH($C59, 'Planned and Progress BMPs'!$C:$C, 0)), 1, 0)), "")</f>
        <v/>
      </c>
      <c r="CJ59" s="87" t="str">
        <f>IFERROR(IF($F59="Historical", IF(S59&lt;&gt;INDEX('Historical BMP Records'!S:S, MATCH($C59, 'Historical BMP Records'!$C:$C, 0)), 1, 0), IF(S59&lt;&gt;INDEX('Planned and Progress BMPs'!S:S, MATCH($C59, 'Planned and Progress BMPs'!$C:$C, 0)), 1, 0)), "")</f>
        <v/>
      </c>
      <c r="CK59" s="87" t="str">
        <f>IFERROR(IF($F59="Historical", IF(T59&lt;&gt;INDEX('Historical BMP Records'!T:T, MATCH($C59, 'Historical BMP Records'!$C:$C, 0)), 1, 0), IF(T59&lt;&gt;INDEX('Planned and Progress BMPs'!T:T, MATCH($C59, 'Planned and Progress BMPs'!$C:$C, 0)), 1, 0)), "")</f>
        <v/>
      </c>
      <c r="CL59" s="87" t="str">
        <f>IFERROR(IF($F59="Historical", IF(U59&lt;&gt;INDEX('Historical BMP Records'!U:U, MATCH($C59, 'Historical BMP Records'!$C:$C, 0)), 1, 0), IF(U59&lt;&gt;INDEX('Planned and Progress BMPs'!U:U, MATCH($C59, 'Planned and Progress BMPs'!$C:$C, 0)), 1, 0)), "")</f>
        <v/>
      </c>
      <c r="CM59" s="87" t="str">
        <f>IFERROR(IF($F59="Historical", IF(V59&lt;&gt;INDEX('Historical BMP Records'!V:V, MATCH($C59, 'Historical BMP Records'!$C:$C, 0)), 1, 0), IF(V59&lt;&gt;INDEX('Planned and Progress BMPs'!V:V, MATCH($C59, 'Planned and Progress BMPs'!$C:$C, 0)), 1, 0)), "")</f>
        <v/>
      </c>
      <c r="CN59" s="87" t="str">
        <f>IFERROR(IF($F59="Historical", IF(W59&lt;&gt;INDEX('Historical BMP Records'!W:W, MATCH($C59, 'Historical BMP Records'!$C:$C, 0)), 1, 0), IF(W59&lt;&gt;INDEX('Planned and Progress BMPs'!W:W, MATCH($C59, 'Planned and Progress BMPs'!$C:$C, 0)), 1, 0)), "")</f>
        <v/>
      </c>
      <c r="CO59" s="87" t="str">
        <f>IFERROR(IF($F59="Historical", IF(X59&lt;&gt;INDEX('Historical BMP Records'!X:X, MATCH($C59, 'Historical BMP Records'!$C:$C, 0)), 1, 0), IF(X59&lt;&gt;INDEX('Planned and Progress BMPs'!X:X, MATCH($C59, 'Planned and Progress BMPs'!$C:$C, 0)), 1, 0)), "")</f>
        <v/>
      </c>
      <c r="CP59" s="87" t="str">
        <f>IFERROR(IF($F59="Historical", IF(Y59&lt;&gt;INDEX('Historical BMP Records'!Y:Y, MATCH($C59, 'Historical BMP Records'!$C:$C, 0)), 1, 0), IF(Y59&lt;&gt;INDEX('Planned and Progress BMPs'!Y:Y, MATCH($C59, 'Planned and Progress BMPs'!$C:$C, 0)), 1, 0)), "")</f>
        <v/>
      </c>
      <c r="CQ59" s="87" t="str">
        <f>IFERROR(IF($F59="Historical", IF(Z59&lt;&gt;INDEX('Historical BMP Records'!Z:Z, MATCH($C59, 'Historical BMP Records'!$C:$C, 0)), 1, 0), IF(Z59&lt;&gt;INDEX('Planned and Progress BMPs'!Z:Z, MATCH($C59, 'Planned and Progress BMPs'!$C:$C, 0)), 1, 0)), "")</f>
        <v/>
      </c>
      <c r="CR59" s="87" t="str">
        <f>IFERROR(IF($F59="Historical", IF(AA59&lt;&gt;INDEX('Historical BMP Records'!AA:AA, MATCH($C59, 'Historical BMP Records'!$C:$C, 0)), 1, 0), IF(AA59&lt;&gt;INDEX('Planned and Progress BMPs'!AA:AA, MATCH($C59, 'Planned and Progress BMPs'!$C:$C, 0)), 1, 0)), "")</f>
        <v/>
      </c>
      <c r="CS59" s="87" t="str">
        <f>IFERROR(IF($F59="Historical", IF(AB59&lt;&gt;INDEX('Historical BMP Records'!AB:AB, MATCH($C59, 'Historical BMP Records'!$C:$C, 0)), 1, 0), IF(AB59&lt;&gt;INDEX('Planned and Progress BMPs'!AB:AB, MATCH($C59, 'Planned and Progress BMPs'!$C:$C, 0)), 1, 0)), "")</f>
        <v/>
      </c>
      <c r="CT59" s="87" t="str">
        <f>IFERROR(IF($F59="Historical", IF(AC59&lt;&gt;INDEX('Historical BMP Records'!AC:AC, MATCH($C59, 'Historical BMP Records'!$C:$C, 0)), 1, 0), IF(AC59&lt;&gt;INDEX('Planned and Progress BMPs'!AC:AC, MATCH($C59, 'Planned and Progress BMPs'!$C:$C, 0)), 1, 0)), "")</f>
        <v/>
      </c>
      <c r="CU59" s="87" t="str">
        <f>IFERROR(IF($F59="Historical", IF(AD59&lt;&gt;INDEX('Historical BMP Records'!AD:AD, MATCH($C59, 'Historical BMP Records'!$C:$C, 0)), 1, 0), IF(AD59&lt;&gt;INDEX('Planned and Progress BMPs'!AD:AD, MATCH($C59, 'Planned and Progress BMPs'!$C:$C, 0)), 1, 0)), "")</f>
        <v/>
      </c>
      <c r="CV59" s="87" t="str">
        <f>IFERROR(IF($F59="Historical", IF(AE59&lt;&gt;INDEX('Historical BMP Records'!AE:AE, MATCH($C59, 'Historical BMP Records'!$C:$C, 0)), 1, 0), IF(AE59&lt;&gt;INDEX('Planned and Progress BMPs'!AE:AE, MATCH($C59, 'Planned and Progress BMPs'!$C:$C, 0)), 1, 0)), "")</f>
        <v/>
      </c>
      <c r="CW59" s="87" t="str">
        <f>IFERROR(IF($F59="Historical", IF(AF59&lt;&gt;INDEX('Historical BMP Records'!AF:AF, MATCH($C59, 'Historical BMP Records'!$C:$C, 0)), 1, 0), IF(AF59&lt;&gt;INDEX('Planned and Progress BMPs'!AF:AF, MATCH($C59, 'Planned and Progress BMPs'!$C:$C, 0)), 1, 0)), "")</f>
        <v/>
      </c>
      <c r="CX59" s="87" t="str">
        <f>IFERROR(IF($F59="Historical", IF(AG59&lt;&gt;INDEX('Historical BMP Records'!AG:AG, MATCH($C59, 'Historical BMP Records'!$C:$C, 0)), 1, 0), IF(AG59&lt;&gt;INDEX('Planned and Progress BMPs'!AG:AG, MATCH($C59, 'Planned and Progress BMPs'!$C:$C, 0)), 1, 0)), "")</f>
        <v/>
      </c>
      <c r="CY59" s="87" t="str">
        <f>IFERROR(IF($F59="Historical", IF(AH59&lt;&gt;INDEX('Historical BMP Records'!AH:AH, MATCH($C59, 'Historical BMP Records'!$C:$C, 0)), 1, 0), IF(AH59&lt;&gt;INDEX('Planned and Progress BMPs'!AH:AH, MATCH($C59, 'Planned and Progress BMPs'!$C:$C, 0)), 1, 0)), "")</f>
        <v/>
      </c>
      <c r="CZ59" s="87" t="str">
        <f>IFERROR(IF($F59="Historical", IF(AI59&lt;&gt;INDEX('Historical BMP Records'!AI:AI, MATCH($C59, 'Historical BMP Records'!$C:$C, 0)), 1, 0), IF(AI59&lt;&gt;INDEX('Planned and Progress BMPs'!AI:AI, MATCH($C59, 'Planned and Progress BMPs'!$C:$C, 0)), 1, 0)), "")</f>
        <v/>
      </c>
      <c r="DA59" s="87" t="str">
        <f>IFERROR(IF($F59="Historical", IF(AJ59&lt;&gt;INDEX('Historical BMP Records'!AJ:AJ, MATCH($C59, 'Historical BMP Records'!$C:$C, 0)), 1, 0), IF(AJ59&lt;&gt;INDEX('Planned and Progress BMPs'!AJ:AJ, MATCH($C59, 'Planned and Progress BMPs'!$C:$C, 0)), 1, 0)), "")</f>
        <v/>
      </c>
      <c r="DB59" s="87" t="str">
        <f>IFERROR(IF($F59="Historical", IF(AK59&lt;&gt;INDEX('Historical BMP Records'!AK:AK, MATCH($C59, 'Historical BMP Records'!$C:$C, 0)), 1, 0), IF(AK59&lt;&gt;INDEX('Planned and Progress BMPs'!AK:AK, MATCH($C59, 'Planned and Progress BMPs'!$C:$C, 0)), 1, 0)), "")</f>
        <v/>
      </c>
      <c r="DC59" s="87" t="str">
        <f>IFERROR(IF($F59="Historical", IF(AL59&lt;&gt;INDEX('Historical BMP Records'!AL:AL, MATCH($C59, 'Historical BMP Records'!$C:$C, 0)), 1, 0), IF(AL59&lt;&gt;INDEX('Planned and Progress BMPs'!AL:AL, MATCH($C59, 'Planned and Progress BMPs'!$C:$C, 0)), 1, 0)), "")</f>
        <v/>
      </c>
      <c r="DD59" s="87" t="str">
        <f>IFERROR(IF($F59="Historical", IF(AM59&lt;&gt;INDEX('Historical BMP Records'!AM:AM, MATCH($C59, 'Historical BMP Records'!$C:$C, 0)), 1, 0), IF(AM59&lt;&gt;INDEX('Planned and Progress BMPs'!AM:AM, MATCH($C59, 'Planned and Progress BMPs'!$C:$C, 0)), 1, 0)), "")</f>
        <v/>
      </c>
      <c r="DE59" s="87" t="str">
        <f>IFERROR(IF($F59="Historical", IF(AN59&lt;&gt;INDEX('Historical BMP Records'!AN:AN, MATCH($C59, 'Historical BMP Records'!$C:$C, 0)), 1, 0), IF(AN59&lt;&gt;INDEX('Planned and Progress BMPs'!AN:AN, MATCH($C59, 'Planned and Progress BMPs'!$C:$C, 0)), 1, 0)), "")</f>
        <v/>
      </c>
      <c r="DF59" s="87" t="str">
        <f>IFERROR(IF($F59="Historical", IF(AO59&lt;&gt;INDEX('Historical BMP Records'!AO:AO, MATCH($C59, 'Historical BMP Records'!$C:$C, 0)), 1, 0), IF(AO59&lt;&gt;INDEX('Planned and Progress BMPs'!AO:AO, MATCH($C59, 'Planned and Progress BMPs'!$C:$C, 0)), 1, 0)), "")</f>
        <v/>
      </c>
      <c r="DG59" s="87" t="str">
        <f>IFERROR(IF($F59="Historical", IF(AP59&lt;&gt;INDEX('Historical BMP Records'!AP:AP, MATCH($C59, 'Historical BMP Records'!$C:$C, 0)), 1, 0), IF(AP59&lt;&gt;INDEX('Planned and Progress BMPs'!AP:AP, MATCH($C59, 'Planned and Progress BMPs'!$C:$C, 0)), 1, 0)), "")</f>
        <v/>
      </c>
      <c r="DH59" s="87" t="str">
        <f>IFERROR(IF($F59="Historical", IF(AQ59&lt;&gt;INDEX('Historical BMP Records'!AQ:AQ, MATCH($C59, 'Historical BMP Records'!$C:$C, 0)), 1, 0), IF(AQ59&lt;&gt;INDEX('Planned and Progress BMPs'!AQ:AQ, MATCH($C59, 'Planned and Progress BMPs'!$C:$C, 0)), 1, 0)), "")</f>
        <v/>
      </c>
      <c r="DI59" s="87" t="str">
        <f>IFERROR(IF($F59="Historical", IF(AR59&lt;&gt;INDEX('Historical BMP Records'!AR:AR, MATCH($C59, 'Historical BMP Records'!$C:$C, 0)), 1, 0), IF(AR59&lt;&gt;INDEX('Planned and Progress BMPs'!AR:AR, MATCH($C59, 'Planned and Progress BMPs'!$C:$C, 0)), 1, 0)), "")</f>
        <v/>
      </c>
      <c r="DJ59" s="87" t="str">
        <f>IFERROR(IF($F59="Historical", IF(AS59&lt;&gt;INDEX('Historical BMP Records'!AS:AS, MATCH($C59, 'Historical BMP Records'!$C:$C, 0)), 1, 0), IF(AS59&lt;&gt;INDEX('Planned and Progress BMPs'!AS:AS, MATCH($C59, 'Planned and Progress BMPs'!$C:$C, 0)), 1, 0)), "")</f>
        <v/>
      </c>
      <c r="DK59" s="87" t="str">
        <f>IFERROR(IF($F59="Historical", IF(AT59&lt;&gt;INDEX('Historical BMP Records'!AT:AT, MATCH($C59, 'Historical BMP Records'!$C:$C, 0)), 1, 0), IF(AT59&lt;&gt;INDEX('Planned and Progress BMPs'!AT:AT, MATCH($C59, 'Planned and Progress BMPs'!$C:$C, 0)), 1, 0)), "")</f>
        <v/>
      </c>
      <c r="DL59" s="87" t="str">
        <f>IFERROR(IF($F59="Historical", IF(AU59&lt;&gt;INDEX('Historical BMP Records'!AU:AU, MATCH($C59, 'Historical BMP Records'!$C:$C, 0)), 1, 0), IF(AU59&lt;&gt;INDEX('Planned and Progress BMPs'!AU:AU, MATCH($C59, 'Planned and Progress BMPs'!$C:$C, 0)), 1, 0)), "")</f>
        <v/>
      </c>
      <c r="DM59" s="87" t="str">
        <f>IFERROR(IF($F59="Historical", IF(AV59&lt;&gt;INDEX('Historical BMP Records'!AV:AV, MATCH($C59, 'Historical BMP Records'!$C:$C, 0)), 1, 0), IF(AV59&lt;&gt;INDEX('Planned and Progress BMPs'!AV:AV, MATCH($C59, 'Planned and Progress BMPs'!$C:$C, 0)), 1, 0)), "")</f>
        <v/>
      </c>
      <c r="DN59" s="87" t="str">
        <f>IFERROR(IF($F59="Historical", IF(AW59&lt;&gt;INDEX('Historical BMP Records'!AW:AW, MATCH($C59, 'Historical BMP Records'!$C:$C, 0)), 1, 0), IF(AW59&lt;&gt;INDEX('Planned and Progress BMPs'!AW:AW, MATCH($C59, 'Planned and Progress BMPs'!$C:$C, 0)), 1, 0)), "")</f>
        <v/>
      </c>
      <c r="DO59" s="87" t="str">
        <f>IFERROR(IF($F59="Historical", IF(AX59&lt;&gt;INDEX('Historical BMP Records'!AX:AX, MATCH($C59, 'Historical BMP Records'!$C:$C, 0)), 1, 0), IF(AX59&lt;&gt;INDEX('Planned and Progress BMPs'!AX:AX, MATCH($C59, 'Planned and Progress BMPs'!$C:$C, 0)), 1, 0)), "")</f>
        <v/>
      </c>
      <c r="DP59" s="87" t="str">
        <f>IFERROR(IF($F59="Historical", IF(AY59&lt;&gt;INDEX('Historical BMP Records'!AY:AY, MATCH($C59, 'Historical BMP Records'!$C:$C, 0)), 1, 0), IF(AY59&lt;&gt;INDEX('Planned and Progress BMPs'!AY:AY, MATCH($C59, 'Planned and Progress BMPs'!$C:$C, 0)), 1, 0)), "")</f>
        <v/>
      </c>
      <c r="DQ59" s="87" t="str">
        <f>IFERROR(IF($F59="Historical", IF(AZ59&lt;&gt;INDEX('Historical BMP Records'!AZ:AZ, MATCH($C59, 'Historical BMP Records'!$C:$C, 0)), 1, 0), IF(AZ59&lt;&gt;INDEX('Planned and Progress BMPs'!AZ:AZ, MATCH($C59, 'Planned and Progress BMPs'!$C:$C, 0)), 1, 0)), "")</f>
        <v/>
      </c>
      <c r="DR59" s="87" t="str">
        <f>IFERROR(IF($F59="Historical", IF(BA59&lt;&gt;INDEX('Historical BMP Records'!BA:BA, MATCH($C59, 'Historical BMP Records'!$C:$C, 0)), 1, 0), IF(BA59&lt;&gt;INDEX('Planned and Progress BMPs'!BA:BA, MATCH($C59, 'Planned and Progress BMPs'!$C:$C, 0)), 1, 0)), "")</f>
        <v/>
      </c>
      <c r="DS59" s="87" t="str">
        <f>IFERROR(IF($F59="Historical", IF(BB59&lt;&gt;INDEX('Historical BMP Records'!BB:BB, MATCH($C59, 'Historical BMP Records'!$C:$C, 0)), 1, 0), IF(BB59&lt;&gt;INDEX('Planned and Progress BMPs'!BB:BB, MATCH($C59, 'Planned and Progress BMPs'!$C:$C, 0)), 1, 0)), "")</f>
        <v/>
      </c>
      <c r="DT59" s="87" t="str">
        <f>IFERROR(IF($F59="Historical", IF(BC59&lt;&gt;INDEX('Historical BMP Records'!BC:BC, MATCH($C59, 'Historical BMP Records'!$C:$C, 0)), 1, 0), IF(BC59&lt;&gt;INDEX('Planned and Progress BMPs'!BC:BC, MATCH($C59, 'Planned and Progress BMPs'!$C:$C, 0)), 1, 0)), "")</f>
        <v/>
      </c>
      <c r="DU59" s="87" t="str">
        <f>IFERROR(IF($F59="Historical", IF(BD59&lt;&gt;INDEX('Historical BMP Records'!BD:BD, MATCH($C59, 'Historical BMP Records'!$C:$C, 0)), 1, 0), IF(BD59&lt;&gt;INDEX('Planned and Progress BMPs'!BD:BD, MATCH($C59, 'Planned and Progress BMPs'!$C:$C, 0)), 1, 0)), "")</f>
        <v/>
      </c>
      <c r="DV59" s="87" t="str">
        <f>IFERROR(IF($F59="Historical", IF(BE59&lt;&gt;INDEX('Historical BMP Records'!BE:BE, MATCH($C59, 'Historical BMP Records'!$C:$C, 0)), 1, 0), IF(BE59&lt;&gt;INDEX('Planned and Progress BMPs'!BE:BE, MATCH($C59, 'Planned and Progress BMPs'!$C:$C, 0)), 1, 0)), "")</f>
        <v/>
      </c>
      <c r="DW59" s="87" t="str">
        <f>IFERROR(IF($F59="Historical", IF(BF59&lt;&gt;INDEX('Historical BMP Records'!BF:BF, MATCH($C59, 'Historical BMP Records'!$C:$C, 0)), 1, 0), IF(BF59&lt;&gt;INDEX('Planned and Progress BMPs'!BF:BF, MATCH($C59, 'Planned and Progress BMPs'!$C:$C, 0)), 1, 0)), "")</f>
        <v/>
      </c>
      <c r="DX59" s="87" t="str">
        <f>IFERROR(IF($F59="Historical", IF(BG59&lt;&gt;INDEX('Historical BMP Records'!BG:BG, MATCH($C59, 'Historical BMP Records'!$C:$C, 0)), 1, 0), IF(BG59&lt;&gt;INDEX('Planned and Progress BMPs'!BG:BG, MATCH($C59, 'Planned and Progress BMPs'!$C:$C, 0)), 1, 0)), "")</f>
        <v/>
      </c>
      <c r="DY59" s="87" t="str">
        <f>IFERROR(IF($F59="Historical", IF(BH59&lt;&gt;INDEX('Historical BMP Records'!BH:BH, MATCH($C59, 'Historical BMP Records'!$C:$C, 0)), 1, 0), IF(BH59&lt;&gt;INDEX('Planned and Progress BMPs'!BH:BH, MATCH($C59, 'Planned and Progress BMPs'!$C:$C, 0)), 1, 0)), "")</f>
        <v/>
      </c>
      <c r="DZ59" s="87" t="str">
        <f>IFERROR(IF($F59="Historical", IF(BI59&lt;&gt;INDEX('Historical BMP Records'!BI:BI, MATCH($C59, 'Historical BMP Records'!$C:$C, 0)), 1, 0), IF(BI59&lt;&gt;INDEX('Planned and Progress BMPs'!BI:BI, MATCH($C59, 'Planned and Progress BMPs'!$C:$C, 0)), 1, 0)), "")</f>
        <v/>
      </c>
      <c r="EA59" s="87" t="str">
        <f>IFERROR(IF($F59="Historical", IF(BJ59&lt;&gt;INDEX('Historical BMP Records'!BJ:BJ, MATCH($C59, 'Historical BMP Records'!$C:$C, 0)), 1, 0), IF(BJ59&lt;&gt;INDEX('Planned and Progress BMPs'!BJ:BJ, MATCH($C59, 'Planned and Progress BMPs'!$C:$C, 0)), 1, 0)), "")</f>
        <v/>
      </c>
      <c r="EB59" s="87" t="str">
        <f>IFERROR(IF($F59="Historical", IF(BK59&lt;&gt;INDEX('Historical BMP Records'!BK:BK, MATCH($C59, 'Historical BMP Records'!$C:$C, 0)), 1, 0), IF(BK59&lt;&gt;INDEX('Planned and Progress BMPs'!BK:BK, MATCH($C59, 'Planned and Progress BMPs'!$C:$C, 0)), 1, 0)), "")</f>
        <v/>
      </c>
      <c r="EC59" s="87" t="str">
        <f>IFERROR(IF($F59="Historical", IF(BL59&lt;&gt;INDEX('Historical BMP Records'!BL:BL, MATCH($C59, 'Historical BMP Records'!$C:$C, 0)), 1, 0), IF(BL59&lt;&gt;INDEX('Planned and Progress BMPs'!BL:BL, MATCH($C59, 'Planned and Progress BMPs'!$C:$C, 0)), 1, 0)), "")</f>
        <v/>
      </c>
      <c r="ED59" s="87" t="str">
        <f>IFERROR(IF($F59="Historical", IF(BM59&lt;&gt;INDEX('Historical BMP Records'!BM:BM, MATCH($C59, 'Historical BMP Records'!$C:$C, 0)), 1, 0), IF(BM59&lt;&gt;INDEX('Planned and Progress BMPs'!BM:BM, MATCH($C59, 'Planned and Progress BMPs'!$C:$C, 0)), 1, 0)), "")</f>
        <v/>
      </c>
      <c r="EE59" s="87" t="str">
        <f>IFERROR(IF($F59="Historical", IF(BN59&lt;&gt;INDEX('Historical BMP Records'!BN:BN, MATCH($C59, 'Historical BMP Records'!$C:$C, 0)), 1, 0), IF(BN59&lt;&gt;INDEX('Planned and Progress BMPs'!BN:BN, MATCH($C59, 'Planned and Progress BMPs'!$C:$C, 0)), 1, 0)), "")</f>
        <v/>
      </c>
      <c r="EF59" s="87" t="str">
        <f>IFERROR(IF($F59="Historical", IF(BO59&lt;&gt;INDEX('Historical BMP Records'!BO:BO, MATCH($C59, 'Historical BMP Records'!$C:$C, 0)), 1, 0), IF(BO59&lt;&gt;INDEX('Planned and Progress BMPs'!BO:BO, MATCH($C59, 'Planned and Progress BMPs'!$C:$C, 0)), 1, 0)), "")</f>
        <v/>
      </c>
      <c r="EG59" s="87" t="str">
        <f>IFERROR(IF($F59="Historical", IF(BP59&lt;&gt;INDEX('Historical BMP Records'!BP:BP, MATCH($C59, 'Historical BMP Records'!$C:$C, 0)), 1, 0), IF(BP59&lt;&gt;INDEX('Planned and Progress BMPs'!BP:BP, MATCH($C59, 'Planned and Progress BMPs'!$C:$C, 0)), 1, 0)), "")</f>
        <v/>
      </c>
      <c r="EH59" s="87">
        <f>SUM(DC_SW152[[#This Row],[FY17 Status Change]:[GIS ID Change]])</f>
        <v>0</v>
      </c>
    </row>
    <row r="60" spans="1:138" x14ac:dyDescent="0.25">
      <c r="A60" s="5" t="s">
        <v>388</v>
      </c>
      <c r="B60" s="5" t="s">
        <v>389</v>
      </c>
      <c r="C60" s="15" t="s">
        <v>704</v>
      </c>
      <c r="D60" s="15" t="s">
        <v>408</v>
      </c>
      <c r="E60" s="15" t="s">
        <v>120</v>
      </c>
      <c r="F60" s="32" t="s">
        <v>49</v>
      </c>
      <c r="G60" s="41"/>
      <c r="H60" s="36"/>
      <c r="I60" s="21">
        <f>INDEX(Table3[Site ID], MATCH(DC_SW152[[#This Row],[Facility Name]], Table3[Site Name], 0))</f>
        <v>2</v>
      </c>
      <c r="J60" s="21" t="s">
        <v>7</v>
      </c>
      <c r="K60" s="21" t="str">
        <f>INDEX(Table3[Site Address], MATCH(DC_SW152[[#This Row],[Facility Name]], Table3[Site Name], 0))</f>
        <v>1013 O Street SE</v>
      </c>
      <c r="L60" s="21" t="str">
        <f>INDEX(Table3[Site X Coordinate], MATCH(DC_SW152[[#This Row],[Facility Name]], Table3[Site Name], 0))</f>
        <v>400682.49</v>
      </c>
      <c r="M60" s="21" t="str">
        <f>INDEX(Table3[Site Y Coordinate], MATCH(DC_SW152[[#This Row],[Facility Name]], Table3[Site Name], 0))</f>
        <v>133916.52</v>
      </c>
      <c r="N60" s="21" t="str">
        <f>INDEX(Table3[Owner/Manager], MATCH(DC_SW152[[#This Row],[Facility Name]], Table3[Site Name], 0))</f>
        <v>Department of Defense</v>
      </c>
      <c r="O60" s="21" t="s">
        <v>699</v>
      </c>
      <c r="P60" s="21" t="s">
        <v>115</v>
      </c>
      <c r="Q60" s="21" t="s">
        <v>116</v>
      </c>
      <c r="R60" s="21" t="s">
        <v>84</v>
      </c>
      <c r="S60" s="21">
        <v>20374</v>
      </c>
      <c r="T60" s="28">
        <v>2024330415</v>
      </c>
      <c r="U60" s="21" t="s">
        <v>117</v>
      </c>
      <c r="V60" s="77">
        <v>7</v>
      </c>
      <c r="W60" s="32">
        <v>37257</v>
      </c>
      <c r="X60" s="21" t="s">
        <v>120</v>
      </c>
      <c r="Y60" s="83" t="s">
        <v>120</v>
      </c>
      <c r="Z60" s="83" t="s">
        <v>774</v>
      </c>
      <c r="AA60" s="83" t="s">
        <v>770</v>
      </c>
      <c r="AB60" s="83" t="s">
        <v>774</v>
      </c>
      <c r="AC60" s="21" t="s">
        <v>94</v>
      </c>
      <c r="AD60" s="21" t="s">
        <v>75</v>
      </c>
      <c r="AE60" s="21">
        <v>400391.613235</v>
      </c>
      <c r="AF60" s="21">
        <v>134110.357450999</v>
      </c>
      <c r="AG60" s="21">
        <v>38.874822000000002</v>
      </c>
      <c r="AH60" s="21">
        <v>-76.995486999999997</v>
      </c>
      <c r="AI60" s="21" t="s">
        <v>121</v>
      </c>
      <c r="AJ60" s="21" t="s">
        <v>84</v>
      </c>
      <c r="AK60" s="21">
        <v>20374</v>
      </c>
      <c r="AL60" s="17" t="s">
        <v>11</v>
      </c>
      <c r="AM60" s="21" t="s">
        <v>21</v>
      </c>
      <c r="AN60" s="21" t="s">
        <v>8</v>
      </c>
      <c r="AO60" s="63"/>
      <c r="AP60" s="63"/>
      <c r="AQ60" s="63"/>
      <c r="AR60" s="63">
        <f>IF(ISBLANK(DC_SW152[[#This Row],[Urban Acres]]), "", DC_SW152[[#This Row],[Urban Acres]]-DC_SW152[[#This Row],[Impervious Acres]]-DC_SW152[[#This Row],[Natural Acres]])</f>
        <v>0</v>
      </c>
      <c r="AS60" s="63">
        <v>0.04</v>
      </c>
      <c r="AT60" s="63">
        <v>0.04</v>
      </c>
      <c r="AU60" s="63" t="str">
        <f>IF(ISBLANK(DC_SW152[[#This Row],[Natural Acres]]), "", DC_SW152[[#This Row],[Natural Acres]]*43560)</f>
        <v/>
      </c>
      <c r="AV60" s="63">
        <f>IFERROR(IF(ISBLANK(DC_SW152[[#This Row],[Compacted Acres]]), "", DC_SW152[[#This Row],[Compacted Acres]]*43560),"")</f>
        <v>0</v>
      </c>
      <c r="AW60" s="63">
        <f>IF(ISBLANK(DC_SW152[[#This Row],[Impervious Acres]]), "", DC_SW152[[#This Row],[Impervious Acres]]*43560)</f>
        <v>1742.4</v>
      </c>
      <c r="AX60" s="63">
        <f>IF(ISBLANK(DC_SW152[[#This Row],[Urban Acres]]), "", DC_SW152[[#This Row],[Urban Acres]]*43560)</f>
        <v>1742.4</v>
      </c>
      <c r="AY60" s="68"/>
      <c r="AZ60" s="32">
        <v>42941</v>
      </c>
      <c r="BA60" s="24">
        <v>2017</v>
      </c>
      <c r="BB60" s="24"/>
      <c r="BC60" s="24"/>
      <c r="BD60" s="24"/>
      <c r="BE60" s="24"/>
      <c r="BF60" s="24"/>
      <c r="BG60" s="24"/>
      <c r="BH60" s="23" t="s">
        <v>9</v>
      </c>
      <c r="BI60" s="23">
        <v>42927</v>
      </c>
      <c r="BJ60" s="23"/>
      <c r="BK60" s="21" t="s">
        <v>8</v>
      </c>
      <c r="BL60" s="23"/>
      <c r="BM60" s="73"/>
      <c r="BN60" s="21"/>
      <c r="BO60" s="14" t="s">
        <v>8</v>
      </c>
      <c r="BP60" s="14" t="s">
        <v>122</v>
      </c>
      <c r="BQ60" s="15" t="s">
        <v>536</v>
      </c>
      <c r="BR60" s="87" t="str">
        <f>IFERROR(IF($F60="Historical", IF(A60&lt;&gt;INDEX('Historical BMP Records'!A:A, MATCH($C60, 'Historical BMP Records'!$C:$C, 0)), 1, 0), IF(A60&lt;&gt;INDEX('Planned and Progress BMPs'!A:A, MATCH($C60, 'Planned and Progress BMPs'!$C:$C, 0)), 1, 0)), "")</f>
        <v/>
      </c>
      <c r="BS60" s="87" t="str">
        <f>IFERROR(IF($F60="Historical", IF(B60&lt;&gt;INDEX('Historical BMP Records'!B:B, MATCH($C60, 'Historical BMP Records'!$C:$C, 0)), 1, 0), IF(B60&lt;&gt;INDEX('Planned and Progress BMPs'!B:B, MATCH($C60, 'Planned and Progress BMPs'!$C:$C, 0)), 1, 0)), "")</f>
        <v/>
      </c>
      <c r="BT60" s="87" t="str">
        <f>IFERROR(IF($F60="Historical", IF(C60&lt;&gt;INDEX('Historical BMP Records'!C:C, MATCH($C60, 'Historical BMP Records'!$C:$C, 0)), 1, 0), IF(C60&lt;&gt;INDEX('Planned and Progress BMPs'!C:C, MATCH($C60, 'Planned and Progress BMPs'!$C:$C, 0)), 1, 0)), "")</f>
        <v/>
      </c>
      <c r="BU60" s="87" t="str">
        <f>IFERROR(IF($F60="Historical", IF(D60&lt;&gt;INDEX('Historical BMP Records'!D:D, MATCH($C60, 'Historical BMP Records'!$C:$C, 0)), 1, 0), IF(D60&lt;&gt;INDEX('Planned and Progress BMPs'!D:D, MATCH($C60, 'Planned and Progress BMPs'!$C:$C, 0)), 1, 0)), "")</f>
        <v/>
      </c>
      <c r="BV60" s="87" t="str">
        <f>IFERROR(IF($F60="Historical", IF(E60&lt;&gt;INDEX('Historical BMP Records'!E:E, MATCH($C60, 'Historical BMP Records'!$C:$C, 0)), 1, 0), IF(E60&lt;&gt;INDEX('Planned and Progress BMPs'!E:E, MATCH($C60, 'Planned and Progress BMPs'!$C:$C, 0)), 1, 0)), "")</f>
        <v/>
      </c>
      <c r="BW60" s="87" t="str">
        <f>IFERROR(IF($F60="Historical", IF(F60&lt;&gt;INDEX('Historical BMP Records'!F:F, MATCH($C60, 'Historical BMP Records'!$C:$C, 0)), 1, 0), IF(F60&lt;&gt;INDEX('Planned and Progress BMPs'!F:F, MATCH($C60, 'Planned and Progress BMPs'!$C:$C, 0)), 1, 0)), "")</f>
        <v/>
      </c>
      <c r="BX60" s="87" t="str">
        <f>IFERROR(IF($F60="Historical", IF(G60&lt;&gt;INDEX('Historical BMP Records'!G:G, MATCH($C60, 'Historical BMP Records'!$C:$C, 0)), 1, 0), IF(G60&lt;&gt;INDEX('Planned and Progress BMPs'!G:G, MATCH($C60, 'Planned and Progress BMPs'!$C:$C, 0)), 1, 0)), "")</f>
        <v/>
      </c>
      <c r="BY60" s="87" t="str">
        <f>IFERROR(IF($F60="Historical", IF(H60&lt;&gt;INDEX('Historical BMP Records'!H:H, MATCH($C60, 'Historical BMP Records'!$C:$C, 0)), 1, 0), IF(H60&lt;&gt;INDEX('Planned and Progress BMPs'!H:H, MATCH($C60, 'Planned and Progress BMPs'!$C:$C, 0)), 1, 0)), "")</f>
        <v/>
      </c>
      <c r="BZ60" s="87" t="str">
        <f>IFERROR(IF($F60="Historical", IF(I60&lt;&gt;INDEX('Historical BMP Records'!I:I, MATCH($C60, 'Historical BMP Records'!$C:$C, 0)), 1, 0), IF(I60&lt;&gt;INDEX('Planned and Progress BMPs'!I:I, MATCH($C60, 'Planned and Progress BMPs'!$C:$C, 0)), 1, 0)), "")</f>
        <v/>
      </c>
      <c r="CA60" s="87" t="str">
        <f>IFERROR(IF($F60="Historical", IF(J60&lt;&gt;INDEX('Historical BMP Records'!J:J, MATCH($C60, 'Historical BMP Records'!$C:$C, 0)), 1, 0), IF(J60&lt;&gt;INDEX('Planned and Progress BMPs'!J:J, MATCH($C60, 'Planned and Progress BMPs'!$C:$C, 0)), 1, 0)), "")</f>
        <v/>
      </c>
      <c r="CB60" s="87" t="str">
        <f>IFERROR(IF($F60="Historical", IF(K60&lt;&gt;INDEX('Historical BMP Records'!K:K, MATCH($C60, 'Historical BMP Records'!$C:$C, 0)), 1, 0), IF(K60&lt;&gt;INDEX('Planned and Progress BMPs'!K:K, MATCH($C60, 'Planned and Progress BMPs'!$C:$C, 0)), 1, 0)), "")</f>
        <v/>
      </c>
      <c r="CC60" s="87" t="str">
        <f>IFERROR(IF($F60="Historical", IF(L60&lt;&gt;INDEX('Historical BMP Records'!L:L, MATCH($C60, 'Historical BMP Records'!$C:$C, 0)), 1, 0), IF(L60&lt;&gt;INDEX('Planned and Progress BMPs'!L:L, MATCH($C60, 'Planned and Progress BMPs'!$C:$C, 0)), 1, 0)), "")</f>
        <v/>
      </c>
      <c r="CD60" s="87" t="str">
        <f>IFERROR(IF($F60="Historical", IF(M60&lt;&gt;INDEX('Historical BMP Records'!M:M, MATCH($C60, 'Historical BMP Records'!$C:$C, 0)), 1, 0), IF(M60&lt;&gt;INDEX('Planned and Progress BMPs'!M:M, MATCH($C60, 'Planned and Progress BMPs'!$C:$C, 0)), 1, 0)), "")</f>
        <v/>
      </c>
      <c r="CE60" s="87" t="str">
        <f>IFERROR(IF($F60="Historical", IF(N60&lt;&gt;INDEX('Historical BMP Records'!N:N, MATCH($C60, 'Historical BMP Records'!$C:$C, 0)), 1, 0), IF(N60&lt;&gt;INDEX('Planned and Progress BMPs'!N:N, MATCH($C60, 'Planned and Progress BMPs'!$C:$C, 0)), 1, 0)), "")</f>
        <v/>
      </c>
      <c r="CF60" s="87" t="str">
        <f>IFERROR(IF($F60="Historical", IF(O60&lt;&gt;INDEX('Historical BMP Records'!O:O, MATCH($C60, 'Historical BMP Records'!$C:$C, 0)), 1, 0), IF(O60&lt;&gt;INDEX('Planned and Progress BMPs'!O:O, MATCH($C60, 'Planned and Progress BMPs'!$C:$C, 0)), 1, 0)), "")</f>
        <v/>
      </c>
      <c r="CG60" s="87" t="str">
        <f>IFERROR(IF($F60="Historical", IF(P60&lt;&gt;INDEX('Historical BMP Records'!P:P, MATCH($C60, 'Historical BMP Records'!$C:$C, 0)), 1, 0), IF(P60&lt;&gt;INDEX('Planned and Progress BMPs'!P:P, MATCH($C60, 'Planned and Progress BMPs'!$C:$C, 0)), 1, 0)), "")</f>
        <v/>
      </c>
      <c r="CH60" s="87" t="str">
        <f>IFERROR(IF($F60="Historical", IF(Q60&lt;&gt;INDEX('Historical BMP Records'!Q:Q, MATCH($C60, 'Historical BMP Records'!$C:$C, 0)), 1, 0), IF(Q60&lt;&gt;INDEX('Planned and Progress BMPs'!Q:Q, MATCH($C60, 'Planned and Progress BMPs'!$C:$C, 0)), 1, 0)), "")</f>
        <v/>
      </c>
      <c r="CI60" s="87" t="str">
        <f>IFERROR(IF($F60="Historical", IF(R60&lt;&gt;INDEX('Historical BMP Records'!R:R, MATCH($C60, 'Historical BMP Records'!$C:$C, 0)), 1, 0), IF(R60&lt;&gt;INDEX('Planned and Progress BMPs'!R:R, MATCH($C60, 'Planned and Progress BMPs'!$C:$C, 0)), 1, 0)), "")</f>
        <v/>
      </c>
      <c r="CJ60" s="87" t="str">
        <f>IFERROR(IF($F60="Historical", IF(S60&lt;&gt;INDEX('Historical BMP Records'!S:S, MATCH($C60, 'Historical BMP Records'!$C:$C, 0)), 1, 0), IF(S60&lt;&gt;INDEX('Planned and Progress BMPs'!S:S, MATCH($C60, 'Planned and Progress BMPs'!$C:$C, 0)), 1, 0)), "")</f>
        <v/>
      </c>
      <c r="CK60" s="87" t="str">
        <f>IFERROR(IF($F60="Historical", IF(T60&lt;&gt;INDEX('Historical BMP Records'!T:T, MATCH($C60, 'Historical BMP Records'!$C:$C, 0)), 1, 0), IF(T60&lt;&gt;INDEX('Planned and Progress BMPs'!T:T, MATCH($C60, 'Planned and Progress BMPs'!$C:$C, 0)), 1, 0)), "")</f>
        <v/>
      </c>
      <c r="CL60" s="87" t="str">
        <f>IFERROR(IF($F60="Historical", IF(U60&lt;&gt;INDEX('Historical BMP Records'!U:U, MATCH($C60, 'Historical BMP Records'!$C:$C, 0)), 1, 0), IF(U60&lt;&gt;INDEX('Planned and Progress BMPs'!U:U, MATCH($C60, 'Planned and Progress BMPs'!$C:$C, 0)), 1, 0)), "")</f>
        <v/>
      </c>
      <c r="CM60" s="87" t="str">
        <f>IFERROR(IF($F60="Historical", IF(V60&lt;&gt;INDEX('Historical BMP Records'!V:V, MATCH($C60, 'Historical BMP Records'!$C:$C, 0)), 1, 0), IF(V60&lt;&gt;INDEX('Planned and Progress BMPs'!V:V, MATCH($C60, 'Planned and Progress BMPs'!$C:$C, 0)), 1, 0)), "")</f>
        <v/>
      </c>
      <c r="CN60" s="87" t="str">
        <f>IFERROR(IF($F60="Historical", IF(W60&lt;&gt;INDEX('Historical BMP Records'!W:W, MATCH($C60, 'Historical BMP Records'!$C:$C, 0)), 1, 0), IF(W60&lt;&gt;INDEX('Planned and Progress BMPs'!W:W, MATCH($C60, 'Planned and Progress BMPs'!$C:$C, 0)), 1, 0)), "")</f>
        <v/>
      </c>
      <c r="CO60" s="87" t="str">
        <f>IFERROR(IF($F60="Historical", IF(X60&lt;&gt;INDEX('Historical BMP Records'!X:X, MATCH($C60, 'Historical BMP Records'!$C:$C, 0)), 1, 0), IF(X60&lt;&gt;INDEX('Planned and Progress BMPs'!X:X, MATCH($C60, 'Planned and Progress BMPs'!$C:$C, 0)), 1, 0)), "")</f>
        <v/>
      </c>
      <c r="CP60" s="87" t="str">
        <f>IFERROR(IF($F60="Historical", IF(Y60&lt;&gt;INDEX('Historical BMP Records'!Y:Y, MATCH($C60, 'Historical BMP Records'!$C:$C, 0)), 1, 0), IF(Y60&lt;&gt;INDEX('Planned and Progress BMPs'!Y:Y, MATCH($C60, 'Planned and Progress BMPs'!$C:$C, 0)), 1, 0)), "")</f>
        <v/>
      </c>
      <c r="CQ60" s="87" t="str">
        <f>IFERROR(IF($F60="Historical", IF(Z60&lt;&gt;INDEX('Historical BMP Records'!Z:Z, MATCH($C60, 'Historical BMP Records'!$C:$C, 0)), 1, 0), IF(Z60&lt;&gt;INDEX('Planned and Progress BMPs'!Z:Z, MATCH($C60, 'Planned and Progress BMPs'!$C:$C, 0)), 1, 0)), "")</f>
        <v/>
      </c>
      <c r="CR60" s="87" t="str">
        <f>IFERROR(IF($F60="Historical", IF(AA60&lt;&gt;INDEX('Historical BMP Records'!AA:AA, MATCH($C60, 'Historical BMP Records'!$C:$C, 0)), 1, 0), IF(AA60&lt;&gt;INDEX('Planned and Progress BMPs'!AA:AA, MATCH($C60, 'Planned and Progress BMPs'!$C:$C, 0)), 1, 0)), "")</f>
        <v/>
      </c>
      <c r="CS60" s="87" t="str">
        <f>IFERROR(IF($F60="Historical", IF(AB60&lt;&gt;INDEX('Historical BMP Records'!AB:AB, MATCH($C60, 'Historical BMP Records'!$C:$C, 0)), 1, 0), IF(AB60&lt;&gt;INDEX('Planned and Progress BMPs'!AB:AB, MATCH($C60, 'Planned and Progress BMPs'!$C:$C, 0)), 1, 0)), "")</f>
        <v/>
      </c>
      <c r="CT60" s="87" t="str">
        <f>IFERROR(IF($F60="Historical", IF(AC60&lt;&gt;INDEX('Historical BMP Records'!AC:AC, MATCH($C60, 'Historical BMP Records'!$C:$C, 0)), 1, 0), IF(AC60&lt;&gt;INDEX('Planned and Progress BMPs'!AC:AC, MATCH($C60, 'Planned and Progress BMPs'!$C:$C, 0)), 1, 0)), "")</f>
        <v/>
      </c>
      <c r="CU60" s="87" t="str">
        <f>IFERROR(IF($F60="Historical", IF(AD60&lt;&gt;INDEX('Historical BMP Records'!AD:AD, MATCH($C60, 'Historical BMP Records'!$C:$C, 0)), 1, 0), IF(AD60&lt;&gt;INDEX('Planned and Progress BMPs'!AD:AD, MATCH($C60, 'Planned and Progress BMPs'!$C:$C, 0)), 1, 0)), "")</f>
        <v/>
      </c>
      <c r="CV60" s="87" t="str">
        <f>IFERROR(IF($F60="Historical", IF(AE60&lt;&gt;INDEX('Historical BMP Records'!AE:AE, MATCH($C60, 'Historical BMP Records'!$C:$C, 0)), 1, 0), IF(AE60&lt;&gt;INDEX('Planned and Progress BMPs'!AE:AE, MATCH($C60, 'Planned and Progress BMPs'!$C:$C, 0)), 1, 0)), "")</f>
        <v/>
      </c>
      <c r="CW60" s="87" t="str">
        <f>IFERROR(IF($F60="Historical", IF(AF60&lt;&gt;INDEX('Historical BMP Records'!AF:AF, MATCH($C60, 'Historical BMP Records'!$C:$C, 0)), 1, 0), IF(AF60&lt;&gt;INDEX('Planned and Progress BMPs'!AF:AF, MATCH($C60, 'Planned and Progress BMPs'!$C:$C, 0)), 1, 0)), "")</f>
        <v/>
      </c>
      <c r="CX60" s="87" t="str">
        <f>IFERROR(IF($F60="Historical", IF(AG60&lt;&gt;INDEX('Historical BMP Records'!AG:AG, MATCH($C60, 'Historical BMP Records'!$C:$C, 0)), 1, 0), IF(AG60&lt;&gt;INDEX('Planned and Progress BMPs'!AG:AG, MATCH($C60, 'Planned and Progress BMPs'!$C:$C, 0)), 1, 0)), "")</f>
        <v/>
      </c>
      <c r="CY60" s="87" t="str">
        <f>IFERROR(IF($F60="Historical", IF(AH60&lt;&gt;INDEX('Historical BMP Records'!AH:AH, MATCH($C60, 'Historical BMP Records'!$C:$C, 0)), 1, 0), IF(AH60&lt;&gt;INDEX('Planned and Progress BMPs'!AH:AH, MATCH($C60, 'Planned and Progress BMPs'!$C:$C, 0)), 1, 0)), "")</f>
        <v/>
      </c>
      <c r="CZ60" s="87" t="str">
        <f>IFERROR(IF($F60="Historical", IF(AI60&lt;&gt;INDEX('Historical BMP Records'!AI:AI, MATCH($C60, 'Historical BMP Records'!$C:$C, 0)), 1, 0), IF(AI60&lt;&gt;INDEX('Planned and Progress BMPs'!AI:AI, MATCH($C60, 'Planned and Progress BMPs'!$C:$C, 0)), 1, 0)), "")</f>
        <v/>
      </c>
      <c r="DA60" s="87" t="str">
        <f>IFERROR(IF($F60="Historical", IF(AJ60&lt;&gt;INDEX('Historical BMP Records'!AJ:AJ, MATCH($C60, 'Historical BMP Records'!$C:$C, 0)), 1, 0), IF(AJ60&lt;&gt;INDEX('Planned and Progress BMPs'!AJ:AJ, MATCH($C60, 'Planned and Progress BMPs'!$C:$C, 0)), 1, 0)), "")</f>
        <v/>
      </c>
      <c r="DB60" s="87" t="str">
        <f>IFERROR(IF($F60="Historical", IF(AK60&lt;&gt;INDEX('Historical BMP Records'!AK:AK, MATCH($C60, 'Historical BMP Records'!$C:$C, 0)), 1, 0), IF(AK60&lt;&gt;INDEX('Planned and Progress BMPs'!AK:AK, MATCH($C60, 'Planned and Progress BMPs'!$C:$C, 0)), 1, 0)), "")</f>
        <v/>
      </c>
      <c r="DC60" s="87" t="str">
        <f>IFERROR(IF($F60="Historical", IF(AL60&lt;&gt;INDEX('Historical BMP Records'!AL:AL, MATCH($C60, 'Historical BMP Records'!$C:$C, 0)), 1, 0), IF(AL60&lt;&gt;INDEX('Planned and Progress BMPs'!AL:AL, MATCH($C60, 'Planned and Progress BMPs'!$C:$C, 0)), 1, 0)), "")</f>
        <v/>
      </c>
      <c r="DD60" s="87" t="str">
        <f>IFERROR(IF($F60="Historical", IF(AM60&lt;&gt;INDEX('Historical BMP Records'!AM:AM, MATCH($C60, 'Historical BMP Records'!$C:$C, 0)), 1, 0), IF(AM60&lt;&gt;INDEX('Planned and Progress BMPs'!AM:AM, MATCH($C60, 'Planned and Progress BMPs'!$C:$C, 0)), 1, 0)), "")</f>
        <v/>
      </c>
      <c r="DE60" s="87" t="str">
        <f>IFERROR(IF($F60="Historical", IF(AN60&lt;&gt;INDEX('Historical BMP Records'!AN:AN, MATCH($C60, 'Historical BMP Records'!$C:$C, 0)), 1, 0), IF(AN60&lt;&gt;INDEX('Planned and Progress BMPs'!AN:AN, MATCH($C60, 'Planned and Progress BMPs'!$C:$C, 0)), 1, 0)), "")</f>
        <v/>
      </c>
      <c r="DF60" s="87" t="str">
        <f>IFERROR(IF($F60="Historical", IF(AO60&lt;&gt;INDEX('Historical BMP Records'!AO:AO, MATCH($C60, 'Historical BMP Records'!$C:$C, 0)), 1, 0), IF(AO60&lt;&gt;INDEX('Planned and Progress BMPs'!AO:AO, MATCH($C60, 'Planned and Progress BMPs'!$C:$C, 0)), 1, 0)), "")</f>
        <v/>
      </c>
      <c r="DG60" s="87" t="str">
        <f>IFERROR(IF($F60="Historical", IF(AP60&lt;&gt;INDEX('Historical BMP Records'!AP:AP, MATCH($C60, 'Historical BMP Records'!$C:$C, 0)), 1, 0), IF(AP60&lt;&gt;INDEX('Planned and Progress BMPs'!AP:AP, MATCH($C60, 'Planned and Progress BMPs'!$C:$C, 0)), 1, 0)), "")</f>
        <v/>
      </c>
      <c r="DH60" s="87" t="str">
        <f>IFERROR(IF($F60="Historical", IF(AQ60&lt;&gt;INDEX('Historical BMP Records'!AQ:AQ, MATCH($C60, 'Historical BMP Records'!$C:$C, 0)), 1, 0), IF(AQ60&lt;&gt;INDEX('Planned and Progress BMPs'!AQ:AQ, MATCH($C60, 'Planned and Progress BMPs'!$C:$C, 0)), 1, 0)), "")</f>
        <v/>
      </c>
      <c r="DI60" s="87" t="str">
        <f>IFERROR(IF($F60="Historical", IF(AR60&lt;&gt;INDEX('Historical BMP Records'!AR:AR, MATCH($C60, 'Historical BMP Records'!$C:$C, 0)), 1, 0), IF(AR60&lt;&gt;INDEX('Planned and Progress BMPs'!AR:AR, MATCH($C60, 'Planned and Progress BMPs'!$C:$C, 0)), 1, 0)), "")</f>
        <v/>
      </c>
      <c r="DJ60" s="87" t="str">
        <f>IFERROR(IF($F60="Historical", IF(AS60&lt;&gt;INDEX('Historical BMP Records'!AS:AS, MATCH($C60, 'Historical BMP Records'!$C:$C, 0)), 1, 0), IF(AS60&lt;&gt;INDEX('Planned and Progress BMPs'!AS:AS, MATCH($C60, 'Planned and Progress BMPs'!$C:$C, 0)), 1, 0)), "")</f>
        <v/>
      </c>
      <c r="DK60" s="87" t="str">
        <f>IFERROR(IF($F60="Historical", IF(AT60&lt;&gt;INDEX('Historical BMP Records'!AT:AT, MATCH($C60, 'Historical BMP Records'!$C:$C, 0)), 1, 0), IF(AT60&lt;&gt;INDEX('Planned and Progress BMPs'!AT:AT, MATCH($C60, 'Planned and Progress BMPs'!$C:$C, 0)), 1, 0)), "")</f>
        <v/>
      </c>
      <c r="DL60" s="87" t="str">
        <f>IFERROR(IF($F60="Historical", IF(AU60&lt;&gt;INDEX('Historical BMP Records'!AU:AU, MATCH($C60, 'Historical BMP Records'!$C:$C, 0)), 1, 0), IF(AU60&lt;&gt;INDEX('Planned and Progress BMPs'!AU:AU, MATCH($C60, 'Planned and Progress BMPs'!$C:$C, 0)), 1, 0)), "")</f>
        <v/>
      </c>
      <c r="DM60" s="87" t="str">
        <f>IFERROR(IF($F60="Historical", IF(AV60&lt;&gt;INDEX('Historical BMP Records'!AV:AV, MATCH($C60, 'Historical BMP Records'!$C:$C, 0)), 1, 0), IF(AV60&lt;&gt;INDEX('Planned and Progress BMPs'!AV:AV, MATCH($C60, 'Planned and Progress BMPs'!$C:$C, 0)), 1, 0)), "")</f>
        <v/>
      </c>
      <c r="DN60" s="87" t="str">
        <f>IFERROR(IF($F60="Historical", IF(AW60&lt;&gt;INDEX('Historical BMP Records'!AW:AW, MATCH($C60, 'Historical BMP Records'!$C:$C, 0)), 1, 0), IF(AW60&lt;&gt;INDEX('Planned and Progress BMPs'!AW:AW, MATCH($C60, 'Planned and Progress BMPs'!$C:$C, 0)), 1, 0)), "")</f>
        <v/>
      </c>
      <c r="DO60" s="87" t="str">
        <f>IFERROR(IF($F60="Historical", IF(AX60&lt;&gt;INDEX('Historical BMP Records'!AX:AX, MATCH($C60, 'Historical BMP Records'!$C:$C, 0)), 1, 0), IF(AX60&lt;&gt;INDEX('Planned and Progress BMPs'!AX:AX, MATCH($C60, 'Planned and Progress BMPs'!$C:$C, 0)), 1, 0)), "")</f>
        <v/>
      </c>
      <c r="DP60" s="87" t="str">
        <f>IFERROR(IF($F60="Historical", IF(AY60&lt;&gt;INDEX('Historical BMP Records'!AY:AY, MATCH($C60, 'Historical BMP Records'!$C:$C, 0)), 1, 0), IF(AY60&lt;&gt;INDEX('Planned and Progress BMPs'!AY:AY, MATCH($C60, 'Planned and Progress BMPs'!$C:$C, 0)), 1, 0)), "")</f>
        <v/>
      </c>
      <c r="DQ60" s="87" t="str">
        <f>IFERROR(IF($F60="Historical", IF(AZ60&lt;&gt;INDEX('Historical BMP Records'!AZ:AZ, MATCH($C60, 'Historical BMP Records'!$C:$C, 0)), 1, 0), IF(AZ60&lt;&gt;INDEX('Planned and Progress BMPs'!AZ:AZ, MATCH($C60, 'Planned and Progress BMPs'!$C:$C, 0)), 1, 0)), "")</f>
        <v/>
      </c>
      <c r="DR60" s="87" t="str">
        <f>IFERROR(IF($F60="Historical", IF(BA60&lt;&gt;INDEX('Historical BMP Records'!BA:BA, MATCH($C60, 'Historical BMP Records'!$C:$C, 0)), 1, 0), IF(BA60&lt;&gt;INDEX('Planned and Progress BMPs'!BA:BA, MATCH($C60, 'Planned and Progress BMPs'!$C:$C, 0)), 1, 0)), "")</f>
        <v/>
      </c>
      <c r="DS60" s="87" t="str">
        <f>IFERROR(IF($F60="Historical", IF(BB60&lt;&gt;INDEX('Historical BMP Records'!BB:BB, MATCH($C60, 'Historical BMP Records'!$C:$C, 0)), 1, 0), IF(BB60&lt;&gt;INDEX('Planned and Progress BMPs'!BB:BB, MATCH($C60, 'Planned and Progress BMPs'!$C:$C, 0)), 1, 0)), "")</f>
        <v/>
      </c>
      <c r="DT60" s="87" t="str">
        <f>IFERROR(IF($F60="Historical", IF(BC60&lt;&gt;INDEX('Historical BMP Records'!BC:BC, MATCH($C60, 'Historical BMP Records'!$C:$C, 0)), 1, 0), IF(BC60&lt;&gt;INDEX('Planned and Progress BMPs'!BC:BC, MATCH($C60, 'Planned and Progress BMPs'!$C:$C, 0)), 1, 0)), "")</f>
        <v/>
      </c>
      <c r="DU60" s="87" t="str">
        <f>IFERROR(IF($F60="Historical", IF(BD60&lt;&gt;INDEX('Historical BMP Records'!BD:BD, MATCH($C60, 'Historical BMP Records'!$C:$C, 0)), 1, 0), IF(BD60&lt;&gt;INDEX('Planned and Progress BMPs'!BD:BD, MATCH($C60, 'Planned and Progress BMPs'!$C:$C, 0)), 1, 0)), "")</f>
        <v/>
      </c>
      <c r="DV60" s="87" t="str">
        <f>IFERROR(IF($F60="Historical", IF(BE60&lt;&gt;INDEX('Historical BMP Records'!BE:BE, MATCH($C60, 'Historical BMP Records'!$C:$C, 0)), 1, 0), IF(BE60&lt;&gt;INDEX('Planned and Progress BMPs'!BE:BE, MATCH($C60, 'Planned and Progress BMPs'!$C:$C, 0)), 1, 0)), "")</f>
        <v/>
      </c>
      <c r="DW60" s="87" t="str">
        <f>IFERROR(IF($F60="Historical", IF(BF60&lt;&gt;INDEX('Historical BMP Records'!BF:BF, MATCH($C60, 'Historical BMP Records'!$C:$C, 0)), 1, 0), IF(BF60&lt;&gt;INDEX('Planned and Progress BMPs'!BF:BF, MATCH($C60, 'Planned and Progress BMPs'!$C:$C, 0)), 1, 0)), "")</f>
        <v/>
      </c>
      <c r="DX60" s="87" t="str">
        <f>IFERROR(IF($F60="Historical", IF(BG60&lt;&gt;INDEX('Historical BMP Records'!BG:BG, MATCH($C60, 'Historical BMP Records'!$C:$C, 0)), 1, 0), IF(BG60&lt;&gt;INDEX('Planned and Progress BMPs'!BG:BG, MATCH($C60, 'Planned and Progress BMPs'!$C:$C, 0)), 1, 0)), "")</f>
        <v/>
      </c>
      <c r="DY60" s="87" t="str">
        <f>IFERROR(IF($F60="Historical", IF(BH60&lt;&gt;INDEX('Historical BMP Records'!BH:BH, MATCH($C60, 'Historical BMP Records'!$C:$C, 0)), 1, 0), IF(BH60&lt;&gt;INDEX('Planned and Progress BMPs'!BH:BH, MATCH($C60, 'Planned and Progress BMPs'!$C:$C, 0)), 1, 0)), "")</f>
        <v/>
      </c>
      <c r="DZ60" s="87" t="str">
        <f>IFERROR(IF($F60="Historical", IF(BI60&lt;&gt;INDEX('Historical BMP Records'!BI:BI, MATCH($C60, 'Historical BMP Records'!$C:$C, 0)), 1, 0), IF(BI60&lt;&gt;INDEX('Planned and Progress BMPs'!BI:BI, MATCH($C60, 'Planned and Progress BMPs'!$C:$C, 0)), 1, 0)), "")</f>
        <v/>
      </c>
      <c r="EA60" s="87" t="str">
        <f>IFERROR(IF($F60="Historical", IF(BJ60&lt;&gt;INDEX('Historical BMP Records'!BJ:BJ, MATCH($C60, 'Historical BMP Records'!$C:$C, 0)), 1, 0), IF(BJ60&lt;&gt;INDEX('Planned and Progress BMPs'!BJ:BJ, MATCH($C60, 'Planned and Progress BMPs'!$C:$C, 0)), 1, 0)), "")</f>
        <v/>
      </c>
      <c r="EB60" s="87" t="str">
        <f>IFERROR(IF($F60="Historical", IF(BK60&lt;&gt;INDEX('Historical BMP Records'!BK:BK, MATCH($C60, 'Historical BMP Records'!$C:$C, 0)), 1, 0), IF(BK60&lt;&gt;INDEX('Planned and Progress BMPs'!BK:BK, MATCH($C60, 'Planned and Progress BMPs'!$C:$C, 0)), 1, 0)), "")</f>
        <v/>
      </c>
      <c r="EC60" s="87" t="str">
        <f>IFERROR(IF($F60="Historical", IF(BL60&lt;&gt;INDEX('Historical BMP Records'!BL:BL, MATCH($C60, 'Historical BMP Records'!$C:$C, 0)), 1, 0), IF(BL60&lt;&gt;INDEX('Planned and Progress BMPs'!BL:BL, MATCH($C60, 'Planned and Progress BMPs'!$C:$C, 0)), 1, 0)), "")</f>
        <v/>
      </c>
      <c r="ED60" s="87" t="str">
        <f>IFERROR(IF($F60="Historical", IF(BM60&lt;&gt;INDEX('Historical BMP Records'!BM:BM, MATCH($C60, 'Historical BMP Records'!$C:$C, 0)), 1, 0), IF(BM60&lt;&gt;INDEX('Planned and Progress BMPs'!BM:BM, MATCH($C60, 'Planned and Progress BMPs'!$C:$C, 0)), 1, 0)), "")</f>
        <v/>
      </c>
      <c r="EE60" s="87" t="str">
        <f>IFERROR(IF($F60="Historical", IF(BN60&lt;&gt;INDEX('Historical BMP Records'!BN:BN, MATCH($C60, 'Historical BMP Records'!$C:$C, 0)), 1, 0), IF(BN60&lt;&gt;INDEX('Planned and Progress BMPs'!BN:BN, MATCH($C60, 'Planned and Progress BMPs'!$C:$C, 0)), 1, 0)), "")</f>
        <v/>
      </c>
      <c r="EF60" s="87" t="str">
        <f>IFERROR(IF($F60="Historical", IF(BO60&lt;&gt;INDEX('Historical BMP Records'!BO:BO, MATCH($C60, 'Historical BMP Records'!$C:$C, 0)), 1, 0), IF(BO60&lt;&gt;INDEX('Planned and Progress BMPs'!BO:BO, MATCH($C60, 'Planned and Progress BMPs'!$C:$C, 0)), 1, 0)), "")</f>
        <v/>
      </c>
      <c r="EG60" s="87" t="str">
        <f>IFERROR(IF($F60="Historical", IF(BP60&lt;&gt;INDEX('Historical BMP Records'!BP:BP, MATCH($C60, 'Historical BMP Records'!$C:$C, 0)), 1, 0), IF(BP60&lt;&gt;INDEX('Planned and Progress BMPs'!BP:BP, MATCH($C60, 'Planned and Progress BMPs'!$C:$C, 0)), 1, 0)), "")</f>
        <v/>
      </c>
      <c r="EH60" s="87">
        <f>SUM(DC_SW152[[#This Row],[FY17 Status Change]:[GIS ID Change]])</f>
        <v>0</v>
      </c>
    </row>
    <row r="61" spans="1:138" x14ac:dyDescent="0.25">
      <c r="A61" s="5" t="s">
        <v>388</v>
      </c>
      <c r="B61" s="5" t="s">
        <v>389</v>
      </c>
      <c r="C61" s="15" t="s">
        <v>705</v>
      </c>
      <c r="D61" s="15" t="s">
        <v>409</v>
      </c>
      <c r="E61" s="15" t="s">
        <v>123</v>
      </c>
      <c r="F61" s="33" t="s">
        <v>49</v>
      </c>
      <c r="G61" s="42"/>
      <c r="H61" s="37"/>
      <c r="I61" s="22">
        <f>INDEX(Table3[Site ID], MATCH(DC_SW152[[#This Row],[Facility Name]], Table3[Site Name], 0))</f>
        <v>2</v>
      </c>
      <c r="J61" s="22" t="s">
        <v>7</v>
      </c>
      <c r="K61" s="22" t="str">
        <f>INDEX(Table3[Site Address], MATCH(DC_SW152[[#This Row],[Facility Name]], Table3[Site Name], 0))</f>
        <v>1013 O Street SE</v>
      </c>
      <c r="L61" s="22" t="str">
        <f>INDEX(Table3[Site X Coordinate], MATCH(DC_SW152[[#This Row],[Facility Name]], Table3[Site Name], 0))</f>
        <v>400682.49</v>
      </c>
      <c r="M61" s="22" t="str">
        <f>INDEX(Table3[Site Y Coordinate], MATCH(DC_SW152[[#This Row],[Facility Name]], Table3[Site Name], 0))</f>
        <v>133916.52</v>
      </c>
      <c r="N61" s="22" t="str">
        <f>INDEX(Table3[Owner/Manager], MATCH(DC_SW152[[#This Row],[Facility Name]], Table3[Site Name], 0))</f>
        <v>Department of Defense</v>
      </c>
      <c r="O61" s="22" t="s">
        <v>699</v>
      </c>
      <c r="P61" s="22" t="s">
        <v>115</v>
      </c>
      <c r="Q61" s="22" t="s">
        <v>116</v>
      </c>
      <c r="R61" s="22" t="s">
        <v>84</v>
      </c>
      <c r="S61" s="22">
        <v>20374</v>
      </c>
      <c r="T61" s="29">
        <v>2024330415</v>
      </c>
      <c r="U61" s="22" t="s">
        <v>117</v>
      </c>
      <c r="V61" s="77">
        <v>8</v>
      </c>
      <c r="W61" s="33">
        <v>37257</v>
      </c>
      <c r="X61" s="22" t="s">
        <v>123</v>
      </c>
      <c r="Y61" s="83" t="s">
        <v>123</v>
      </c>
      <c r="Z61" s="83" t="s">
        <v>774</v>
      </c>
      <c r="AA61" s="83" t="s">
        <v>770</v>
      </c>
      <c r="AB61" s="83" t="s">
        <v>774</v>
      </c>
      <c r="AC61" s="22" t="s">
        <v>94</v>
      </c>
      <c r="AD61" s="22" t="s">
        <v>75</v>
      </c>
      <c r="AE61" s="22">
        <v>400375.55791899899</v>
      </c>
      <c r="AF61" s="22">
        <v>134153.31658700001</v>
      </c>
      <c r="AG61" s="22">
        <v>38.875208999999998</v>
      </c>
      <c r="AH61" s="22">
        <v>-76.995671999999999</v>
      </c>
      <c r="AI61" s="22" t="s">
        <v>121</v>
      </c>
      <c r="AJ61" s="22" t="s">
        <v>84</v>
      </c>
      <c r="AK61" s="22">
        <v>20374</v>
      </c>
      <c r="AL61" s="17" t="s">
        <v>11</v>
      </c>
      <c r="AM61" s="22" t="s">
        <v>21</v>
      </c>
      <c r="AN61" s="22" t="s">
        <v>8</v>
      </c>
      <c r="AO61" s="64"/>
      <c r="AP61" s="64"/>
      <c r="AQ61" s="64"/>
      <c r="AR61" s="64">
        <f>IF(ISBLANK(DC_SW152[[#This Row],[Urban Acres]]), "", DC_SW152[[#This Row],[Urban Acres]]-DC_SW152[[#This Row],[Impervious Acres]]-DC_SW152[[#This Row],[Natural Acres]])</f>
        <v>0</v>
      </c>
      <c r="AS61" s="64">
        <v>0.04</v>
      </c>
      <c r="AT61" s="64">
        <v>0.04</v>
      </c>
      <c r="AU61" s="64" t="str">
        <f>IF(ISBLANK(DC_SW152[[#This Row],[Natural Acres]]), "", DC_SW152[[#This Row],[Natural Acres]]*43560)</f>
        <v/>
      </c>
      <c r="AV61" s="64">
        <f>IFERROR(IF(ISBLANK(DC_SW152[[#This Row],[Compacted Acres]]), "", DC_SW152[[#This Row],[Compacted Acres]]*43560),"")</f>
        <v>0</v>
      </c>
      <c r="AW61" s="64">
        <f>IF(ISBLANK(DC_SW152[[#This Row],[Impervious Acres]]), "", DC_SW152[[#This Row],[Impervious Acres]]*43560)</f>
        <v>1742.4</v>
      </c>
      <c r="AX61" s="64">
        <f>IF(ISBLANK(DC_SW152[[#This Row],[Urban Acres]]), "", DC_SW152[[#This Row],[Urban Acres]]*43560)</f>
        <v>1742.4</v>
      </c>
      <c r="AY61" s="67"/>
      <c r="AZ61" s="33">
        <v>42941</v>
      </c>
      <c r="BA61" s="19">
        <v>2017</v>
      </c>
      <c r="BB61" s="19"/>
      <c r="BC61" s="19"/>
      <c r="BD61" s="19"/>
      <c r="BE61" s="19"/>
      <c r="BF61" s="19"/>
      <c r="BG61" s="19"/>
      <c r="BH61" s="18" t="s">
        <v>9</v>
      </c>
      <c r="BI61" s="18">
        <v>42927</v>
      </c>
      <c r="BJ61" s="18"/>
      <c r="BK61" s="22" t="s">
        <v>8</v>
      </c>
      <c r="BL61" s="18"/>
      <c r="BM61" s="72"/>
      <c r="BN61" s="22"/>
      <c r="BO61" s="17" t="s">
        <v>8</v>
      </c>
      <c r="BP61" s="17" t="s">
        <v>124</v>
      </c>
      <c r="BQ61" s="15" t="s">
        <v>536</v>
      </c>
      <c r="BR61" s="87" t="str">
        <f>IFERROR(IF($F61="Historical", IF(A61&lt;&gt;INDEX('Historical BMP Records'!A:A, MATCH($C61, 'Historical BMP Records'!$C:$C, 0)), 1, 0), IF(A61&lt;&gt;INDEX('Planned and Progress BMPs'!A:A, MATCH($C61, 'Planned and Progress BMPs'!$C:$C, 0)), 1, 0)), "")</f>
        <v/>
      </c>
      <c r="BS61" s="87" t="str">
        <f>IFERROR(IF($F61="Historical", IF(B61&lt;&gt;INDEX('Historical BMP Records'!B:B, MATCH($C61, 'Historical BMP Records'!$C:$C, 0)), 1, 0), IF(B61&lt;&gt;INDEX('Planned and Progress BMPs'!B:B, MATCH($C61, 'Planned and Progress BMPs'!$C:$C, 0)), 1, 0)), "")</f>
        <v/>
      </c>
      <c r="BT61" s="87" t="str">
        <f>IFERROR(IF($F61="Historical", IF(C61&lt;&gt;INDEX('Historical BMP Records'!C:C, MATCH($C61, 'Historical BMP Records'!$C:$C, 0)), 1, 0), IF(C61&lt;&gt;INDEX('Planned and Progress BMPs'!C:C, MATCH($C61, 'Planned and Progress BMPs'!$C:$C, 0)), 1, 0)), "")</f>
        <v/>
      </c>
      <c r="BU61" s="87" t="str">
        <f>IFERROR(IF($F61="Historical", IF(D61&lt;&gt;INDEX('Historical BMP Records'!D:D, MATCH($C61, 'Historical BMP Records'!$C:$C, 0)), 1, 0), IF(D61&lt;&gt;INDEX('Planned and Progress BMPs'!D:D, MATCH($C61, 'Planned and Progress BMPs'!$C:$C, 0)), 1, 0)), "")</f>
        <v/>
      </c>
      <c r="BV61" s="87" t="str">
        <f>IFERROR(IF($F61="Historical", IF(E61&lt;&gt;INDEX('Historical BMP Records'!E:E, MATCH($C61, 'Historical BMP Records'!$C:$C, 0)), 1, 0), IF(E61&lt;&gt;INDEX('Planned and Progress BMPs'!E:E, MATCH($C61, 'Planned and Progress BMPs'!$C:$C, 0)), 1, 0)), "")</f>
        <v/>
      </c>
      <c r="BW61" s="87" t="str">
        <f>IFERROR(IF($F61="Historical", IF(F61&lt;&gt;INDEX('Historical BMP Records'!F:F, MATCH($C61, 'Historical BMP Records'!$C:$C, 0)), 1, 0), IF(F61&lt;&gt;INDEX('Planned and Progress BMPs'!F:F, MATCH($C61, 'Planned and Progress BMPs'!$C:$C, 0)), 1, 0)), "")</f>
        <v/>
      </c>
      <c r="BX61" s="87" t="str">
        <f>IFERROR(IF($F61="Historical", IF(G61&lt;&gt;INDEX('Historical BMP Records'!G:G, MATCH($C61, 'Historical BMP Records'!$C:$C, 0)), 1, 0), IF(G61&lt;&gt;INDEX('Planned and Progress BMPs'!G:G, MATCH($C61, 'Planned and Progress BMPs'!$C:$C, 0)), 1, 0)), "")</f>
        <v/>
      </c>
      <c r="BY61" s="87" t="str">
        <f>IFERROR(IF($F61="Historical", IF(H61&lt;&gt;INDEX('Historical BMP Records'!H:H, MATCH($C61, 'Historical BMP Records'!$C:$C, 0)), 1, 0), IF(H61&lt;&gt;INDEX('Planned and Progress BMPs'!H:H, MATCH($C61, 'Planned and Progress BMPs'!$C:$C, 0)), 1, 0)), "")</f>
        <v/>
      </c>
      <c r="BZ61" s="87" t="str">
        <f>IFERROR(IF($F61="Historical", IF(I61&lt;&gt;INDEX('Historical BMP Records'!I:I, MATCH($C61, 'Historical BMP Records'!$C:$C, 0)), 1, 0), IF(I61&lt;&gt;INDEX('Planned and Progress BMPs'!I:I, MATCH($C61, 'Planned and Progress BMPs'!$C:$C, 0)), 1, 0)), "")</f>
        <v/>
      </c>
      <c r="CA61" s="87" t="str">
        <f>IFERROR(IF($F61="Historical", IF(J61&lt;&gt;INDEX('Historical BMP Records'!J:J, MATCH($C61, 'Historical BMP Records'!$C:$C, 0)), 1, 0), IF(J61&lt;&gt;INDEX('Planned and Progress BMPs'!J:J, MATCH($C61, 'Planned and Progress BMPs'!$C:$C, 0)), 1, 0)), "")</f>
        <v/>
      </c>
      <c r="CB61" s="87" t="str">
        <f>IFERROR(IF($F61="Historical", IF(K61&lt;&gt;INDEX('Historical BMP Records'!K:K, MATCH($C61, 'Historical BMP Records'!$C:$C, 0)), 1, 0), IF(K61&lt;&gt;INDEX('Planned and Progress BMPs'!K:K, MATCH($C61, 'Planned and Progress BMPs'!$C:$C, 0)), 1, 0)), "")</f>
        <v/>
      </c>
      <c r="CC61" s="87" t="str">
        <f>IFERROR(IF($F61="Historical", IF(L61&lt;&gt;INDEX('Historical BMP Records'!L:L, MATCH($C61, 'Historical BMP Records'!$C:$C, 0)), 1, 0), IF(L61&lt;&gt;INDEX('Planned and Progress BMPs'!L:L, MATCH($C61, 'Planned and Progress BMPs'!$C:$C, 0)), 1, 0)), "")</f>
        <v/>
      </c>
      <c r="CD61" s="87" t="str">
        <f>IFERROR(IF($F61="Historical", IF(M61&lt;&gt;INDEX('Historical BMP Records'!M:M, MATCH($C61, 'Historical BMP Records'!$C:$C, 0)), 1, 0), IF(M61&lt;&gt;INDEX('Planned and Progress BMPs'!M:M, MATCH($C61, 'Planned and Progress BMPs'!$C:$C, 0)), 1, 0)), "")</f>
        <v/>
      </c>
      <c r="CE61" s="87" t="str">
        <f>IFERROR(IF($F61="Historical", IF(N61&lt;&gt;INDEX('Historical BMP Records'!N:N, MATCH($C61, 'Historical BMP Records'!$C:$C, 0)), 1, 0), IF(N61&lt;&gt;INDEX('Planned and Progress BMPs'!N:N, MATCH($C61, 'Planned and Progress BMPs'!$C:$C, 0)), 1, 0)), "")</f>
        <v/>
      </c>
      <c r="CF61" s="87" t="str">
        <f>IFERROR(IF($F61="Historical", IF(O61&lt;&gt;INDEX('Historical BMP Records'!O:O, MATCH($C61, 'Historical BMP Records'!$C:$C, 0)), 1, 0), IF(O61&lt;&gt;INDEX('Planned and Progress BMPs'!O:O, MATCH($C61, 'Planned and Progress BMPs'!$C:$C, 0)), 1, 0)), "")</f>
        <v/>
      </c>
      <c r="CG61" s="87" t="str">
        <f>IFERROR(IF($F61="Historical", IF(P61&lt;&gt;INDEX('Historical BMP Records'!P:P, MATCH($C61, 'Historical BMP Records'!$C:$C, 0)), 1, 0), IF(P61&lt;&gt;INDEX('Planned and Progress BMPs'!P:P, MATCH($C61, 'Planned and Progress BMPs'!$C:$C, 0)), 1, 0)), "")</f>
        <v/>
      </c>
      <c r="CH61" s="87" t="str">
        <f>IFERROR(IF($F61="Historical", IF(Q61&lt;&gt;INDEX('Historical BMP Records'!Q:Q, MATCH($C61, 'Historical BMP Records'!$C:$C, 0)), 1, 0), IF(Q61&lt;&gt;INDEX('Planned and Progress BMPs'!Q:Q, MATCH($C61, 'Planned and Progress BMPs'!$C:$C, 0)), 1, 0)), "")</f>
        <v/>
      </c>
      <c r="CI61" s="87" t="str">
        <f>IFERROR(IF($F61="Historical", IF(R61&lt;&gt;INDEX('Historical BMP Records'!R:R, MATCH($C61, 'Historical BMP Records'!$C:$C, 0)), 1, 0), IF(R61&lt;&gt;INDEX('Planned and Progress BMPs'!R:R, MATCH($C61, 'Planned and Progress BMPs'!$C:$C, 0)), 1, 0)), "")</f>
        <v/>
      </c>
      <c r="CJ61" s="87" t="str">
        <f>IFERROR(IF($F61="Historical", IF(S61&lt;&gt;INDEX('Historical BMP Records'!S:S, MATCH($C61, 'Historical BMP Records'!$C:$C, 0)), 1, 0), IF(S61&lt;&gt;INDEX('Planned and Progress BMPs'!S:S, MATCH($C61, 'Planned and Progress BMPs'!$C:$C, 0)), 1, 0)), "")</f>
        <v/>
      </c>
      <c r="CK61" s="87" t="str">
        <f>IFERROR(IF($F61="Historical", IF(T61&lt;&gt;INDEX('Historical BMP Records'!T:T, MATCH($C61, 'Historical BMP Records'!$C:$C, 0)), 1, 0), IF(T61&lt;&gt;INDEX('Planned and Progress BMPs'!T:T, MATCH($C61, 'Planned and Progress BMPs'!$C:$C, 0)), 1, 0)), "")</f>
        <v/>
      </c>
      <c r="CL61" s="87" t="str">
        <f>IFERROR(IF($F61="Historical", IF(U61&lt;&gt;INDEX('Historical BMP Records'!U:U, MATCH($C61, 'Historical BMP Records'!$C:$C, 0)), 1, 0), IF(U61&lt;&gt;INDEX('Planned and Progress BMPs'!U:U, MATCH($C61, 'Planned and Progress BMPs'!$C:$C, 0)), 1, 0)), "")</f>
        <v/>
      </c>
      <c r="CM61" s="87" t="str">
        <f>IFERROR(IF($F61="Historical", IF(V61&lt;&gt;INDEX('Historical BMP Records'!V:V, MATCH($C61, 'Historical BMP Records'!$C:$C, 0)), 1, 0), IF(V61&lt;&gt;INDEX('Planned and Progress BMPs'!V:V, MATCH($C61, 'Planned and Progress BMPs'!$C:$C, 0)), 1, 0)), "")</f>
        <v/>
      </c>
      <c r="CN61" s="87" t="str">
        <f>IFERROR(IF($F61="Historical", IF(W61&lt;&gt;INDEX('Historical BMP Records'!W:W, MATCH($C61, 'Historical BMP Records'!$C:$C, 0)), 1, 0), IF(W61&lt;&gt;INDEX('Planned and Progress BMPs'!W:W, MATCH($C61, 'Planned and Progress BMPs'!$C:$C, 0)), 1, 0)), "")</f>
        <v/>
      </c>
      <c r="CO61" s="87" t="str">
        <f>IFERROR(IF($F61="Historical", IF(X61&lt;&gt;INDEX('Historical BMP Records'!X:X, MATCH($C61, 'Historical BMP Records'!$C:$C, 0)), 1, 0), IF(X61&lt;&gt;INDEX('Planned and Progress BMPs'!X:X, MATCH($C61, 'Planned and Progress BMPs'!$C:$C, 0)), 1, 0)), "")</f>
        <v/>
      </c>
      <c r="CP61" s="87" t="str">
        <f>IFERROR(IF($F61="Historical", IF(Y61&lt;&gt;INDEX('Historical BMP Records'!Y:Y, MATCH($C61, 'Historical BMP Records'!$C:$C, 0)), 1, 0), IF(Y61&lt;&gt;INDEX('Planned and Progress BMPs'!Y:Y, MATCH($C61, 'Planned and Progress BMPs'!$C:$C, 0)), 1, 0)), "")</f>
        <v/>
      </c>
      <c r="CQ61" s="87" t="str">
        <f>IFERROR(IF($F61="Historical", IF(Z61&lt;&gt;INDEX('Historical BMP Records'!Z:Z, MATCH($C61, 'Historical BMP Records'!$C:$C, 0)), 1, 0), IF(Z61&lt;&gt;INDEX('Planned and Progress BMPs'!Z:Z, MATCH($C61, 'Planned and Progress BMPs'!$C:$C, 0)), 1, 0)), "")</f>
        <v/>
      </c>
      <c r="CR61" s="87" t="str">
        <f>IFERROR(IF($F61="Historical", IF(AA61&lt;&gt;INDEX('Historical BMP Records'!AA:AA, MATCH($C61, 'Historical BMP Records'!$C:$C, 0)), 1, 0), IF(AA61&lt;&gt;INDEX('Planned and Progress BMPs'!AA:AA, MATCH($C61, 'Planned and Progress BMPs'!$C:$C, 0)), 1, 0)), "")</f>
        <v/>
      </c>
      <c r="CS61" s="87" t="str">
        <f>IFERROR(IF($F61="Historical", IF(AB61&lt;&gt;INDEX('Historical BMP Records'!AB:AB, MATCH($C61, 'Historical BMP Records'!$C:$C, 0)), 1, 0), IF(AB61&lt;&gt;INDEX('Planned and Progress BMPs'!AB:AB, MATCH($C61, 'Planned and Progress BMPs'!$C:$C, 0)), 1, 0)), "")</f>
        <v/>
      </c>
      <c r="CT61" s="87" t="str">
        <f>IFERROR(IF($F61="Historical", IF(AC61&lt;&gt;INDEX('Historical BMP Records'!AC:AC, MATCH($C61, 'Historical BMP Records'!$C:$C, 0)), 1, 0), IF(AC61&lt;&gt;INDEX('Planned and Progress BMPs'!AC:AC, MATCH($C61, 'Planned and Progress BMPs'!$C:$C, 0)), 1, 0)), "")</f>
        <v/>
      </c>
      <c r="CU61" s="87" t="str">
        <f>IFERROR(IF($F61="Historical", IF(AD61&lt;&gt;INDEX('Historical BMP Records'!AD:AD, MATCH($C61, 'Historical BMP Records'!$C:$C, 0)), 1, 0), IF(AD61&lt;&gt;INDEX('Planned and Progress BMPs'!AD:AD, MATCH($C61, 'Planned and Progress BMPs'!$C:$C, 0)), 1, 0)), "")</f>
        <v/>
      </c>
      <c r="CV61" s="87" t="str">
        <f>IFERROR(IF($F61="Historical", IF(AE61&lt;&gt;INDEX('Historical BMP Records'!AE:AE, MATCH($C61, 'Historical BMP Records'!$C:$C, 0)), 1, 0), IF(AE61&lt;&gt;INDEX('Planned and Progress BMPs'!AE:AE, MATCH($C61, 'Planned and Progress BMPs'!$C:$C, 0)), 1, 0)), "")</f>
        <v/>
      </c>
      <c r="CW61" s="87" t="str">
        <f>IFERROR(IF($F61="Historical", IF(AF61&lt;&gt;INDEX('Historical BMP Records'!AF:AF, MATCH($C61, 'Historical BMP Records'!$C:$C, 0)), 1, 0), IF(AF61&lt;&gt;INDEX('Planned and Progress BMPs'!AF:AF, MATCH($C61, 'Planned and Progress BMPs'!$C:$C, 0)), 1, 0)), "")</f>
        <v/>
      </c>
      <c r="CX61" s="87" t="str">
        <f>IFERROR(IF($F61="Historical", IF(AG61&lt;&gt;INDEX('Historical BMP Records'!AG:AG, MATCH($C61, 'Historical BMP Records'!$C:$C, 0)), 1, 0), IF(AG61&lt;&gt;INDEX('Planned and Progress BMPs'!AG:AG, MATCH($C61, 'Planned and Progress BMPs'!$C:$C, 0)), 1, 0)), "")</f>
        <v/>
      </c>
      <c r="CY61" s="87" t="str">
        <f>IFERROR(IF($F61="Historical", IF(AH61&lt;&gt;INDEX('Historical BMP Records'!AH:AH, MATCH($C61, 'Historical BMP Records'!$C:$C, 0)), 1, 0), IF(AH61&lt;&gt;INDEX('Planned and Progress BMPs'!AH:AH, MATCH($C61, 'Planned and Progress BMPs'!$C:$C, 0)), 1, 0)), "")</f>
        <v/>
      </c>
      <c r="CZ61" s="87" t="str">
        <f>IFERROR(IF($F61="Historical", IF(AI61&lt;&gt;INDEX('Historical BMP Records'!AI:AI, MATCH($C61, 'Historical BMP Records'!$C:$C, 0)), 1, 0), IF(AI61&lt;&gt;INDEX('Planned and Progress BMPs'!AI:AI, MATCH($C61, 'Planned and Progress BMPs'!$C:$C, 0)), 1, 0)), "")</f>
        <v/>
      </c>
      <c r="DA61" s="87" t="str">
        <f>IFERROR(IF($F61="Historical", IF(AJ61&lt;&gt;INDEX('Historical BMP Records'!AJ:AJ, MATCH($C61, 'Historical BMP Records'!$C:$C, 0)), 1, 0), IF(AJ61&lt;&gt;INDEX('Planned and Progress BMPs'!AJ:AJ, MATCH($C61, 'Planned and Progress BMPs'!$C:$C, 0)), 1, 0)), "")</f>
        <v/>
      </c>
      <c r="DB61" s="87" t="str">
        <f>IFERROR(IF($F61="Historical", IF(AK61&lt;&gt;INDEX('Historical BMP Records'!AK:AK, MATCH($C61, 'Historical BMP Records'!$C:$C, 0)), 1, 0), IF(AK61&lt;&gt;INDEX('Planned and Progress BMPs'!AK:AK, MATCH($C61, 'Planned and Progress BMPs'!$C:$C, 0)), 1, 0)), "")</f>
        <v/>
      </c>
      <c r="DC61" s="87" t="str">
        <f>IFERROR(IF($F61="Historical", IF(AL61&lt;&gt;INDEX('Historical BMP Records'!AL:AL, MATCH($C61, 'Historical BMP Records'!$C:$C, 0)), 1, 0), IF(AL61&lt;&gt;INDEX('Planned and Progress BMPs'!AL:AL, MATCH($C61, 'Planned and Progress BMPs'!$C:$C, 0)), 1, 0)), "")</f>
        <v/>
      </c>
      <c r="DD61" s="87" t="str">
        <f>IFERROR(IF($F61="Historical", IF(AM61&lt;&gt;INDEX('Historical BMP Records'!AM:AM, MATCH($C61, 'Historical BMP Records'!$C:$C, 0)), 1, 0), IF(AM61&lt;&gt;INDEX('Planned and Progress BMPs'!AM:AM, MATCH($C61, 'Planned and Progress BMPs'!$C:$C, 0)), 1, 0)), "")</f>
        <v/>
      </c>
      <c r="DE61" s="87" t="str">
        <f>IFERROR(IF($F61="Historical", IF(AN61&lt;&gt;INDEX('Historical BMP Records'!AN:AN, MATCH($C61, 'Historical BMP Records'!$C:$C, 0)), 1, 0), IF(AN61&lt;&gt;INDEX('Planned and Progress BMPs'!AN:AN, MATCH($C61, 'Planned and Progress BMPs'!$C:$C, 0)), 1, 0)), "")</f>
        <v/>
      </c>
      <c r="DF61" s="87" t="str">
        <f>IFERROR(IF($F61="Historical", IF(AO61&lt;&gt;INDEX('Historical BMP Records'!AO:AO, MATCH($C61, 'Historical BMP Records'!$C:$C, 0)), 1, 0), IF(AO61&lt;&gt;INDEX('Planned and Progress BMPs'!AO:AO, MATCH($C61, 'Planned and Progress BMPs'!$C:$C, 0)), 1, 0)), "")</f>
        <v/>
      </c>
      <c r="DG61" s="87" t="str">
        <f>IFERROR(IF($F61="Historical", IF(AP61&lt;&gt;INDEX('Historical BMP Records'!AP:AP, MATCH($C61, 'Historical BMP Records'!$C:$C, 0)), 1, 0), IF(AP61&lt;&gt;INDEX('Planned and Progress BMPs'!AP:AP, MATCH($C61, 'Planned and Progress BMPs'!$C:$C, 0)), 1, 0)), "")</f>
        <v/>
      </c>
      <c r="DH61" s="87" t="str">
        <f>IFERROR(IF($F61="Historical", IF(AQ61&lt;&gt;INDEX('Historical BMP Records'!AQ:AQ, MATCH($C61, 'Historical BMP Records'!$C:$C, 0)), 1, 0), IF(AQ61&lt;&gt;INDEX('Planned and Progress BMPs'!AQ:AQ, MATCH($C61, 'Planned and Progress BMPs'!$C:$C, 0)), 1, 0)), "")</f>
        <v/>
      </c>
      <c r="DI61" s="87" t="str">
        <f>IFERROR(IF($F61="Historical", IF(AR61&lt;&gt;INDEX('Historical BMP Records'!AR:AR, MATCH($C61, 'Historical BMP Records'!$C:$C, 0)), 1, 0), IF(AR61&lt;&gt;INDEX('Planned and Progress BMPs'!AR:AR, MATCH($C61, 'Planned and Progress BMPs'!$C:$C, 0)), 1, 0)), "")</f>
        <v/>
      </c>
      <c r="DJ61" s="87" t="str">
        <f>IFERROR(IF($F61="Historical", IF(AS61&lt;&gt;INDEX('Historical BMP Records'!AS:AS, MATCH($C61, 'Historical BMP Records'!$C:$C, 0)), 1, 0), IF(AS61&lt;&gt;INDEX('Planned and Progress BMPs'!AS:AS, MATCH($C61, 'Planned and Progress BMPs'!$C:$C, 0)), 1, 0)), "")</f>
        <v/>
      </c>
      <c r="DK61" s="87" t="str">
        <f>IFERROR(IF($F61="Historical", IF(AT61&lt;&gt;INDEX('Historical BMP Records'!AT:AT, MATCH($C61, 'Historical BMP Records'!$C:$C, 0)), 1, 0), IF(AT61&lt;&gt;INDEX('Planned and Progress BMPs'!AT:AT, MATCH($C61, 'Planned and Progress BMPs'!$C:$C, 0)), 1, 0)), "")</f>
        <v/>
      </c>
      <c r="DL61" s="87" t="str">
        <f>IFERROR(IF($F61="Historical", IF(AU61&lt;&gt;INDEX('Historical BMP Records'!AU:AU, MATCH($C61, 'Historical BMP Records'!$C:$C, 0)), 1, 0), IF(AU61&lt;&gt;INDEX('Planned and Progress BMPs'!AU:AU, MATCH($C61, 'Planned and Progress BMPs'!$C:$C, 0)), 1, 0)), "")</f>
        <v/>
      </c>
      <c r="DM61" s="87" t="str">
        <f>IFERROR(IF($F61="Historical", IF(AV61&lt;&gt;INDEX('Historical BMP Records'!AV:AV, MATCH($C61, 'Historical BMP Records'!$C:$C, 0)), 1, 0), IF(AV61&lt;&gt;INDEX('Planned and Progress BMPs'!AV:AV, MATCH($C61, 'Planned and Progress BMPs'!$C:$C, 0)), 1, 0)), "")</f>
        <v/>
      </c>
      <c r="DN61" s="87" t="str">
        <f>IFERROR(IF($F61="Historical", IF(AW61&lt;&gt;INDEX('Historical BMP Records'!AW:AW, MATCH($C61, 'Historical BMP Records'!$C:$C, 0)), 1, 0), IF(AW61&lt;&gt;INDEX('Planned and Progress BMPs'!AW:AW, MATCH($C61, 'Planned and Progress BMPs'!$C:$C, 0)), 1, 0)), "")</f>
        <v/>
      </c>
      <c r="DO61" s="87" t="str">
        <f>IFERROR(IF($F61="Historical", IF(AX61&lt;&gt;INDEX('Historical BMP Records'!AX:AX, MATCH($C61, 'Historical BMP Records'!$C:$C, 0)), 1, 0), IF(AX61&lt;&gt;INDEX('Planned and Progress BMPs'!AX:AX, MATCH($C61, 'Planned and Progress BMPs'!$C:$C, 0)), 1, 0)), "")</f>
        <v/>
      </c>
      <c r="DP61" s="87" t="str">
        <f>IFERROR(IF($F61="Historical", IF(AY61&lt;&gt;INDEX('Historical BMP Records'!AY:AY, MATCH($C61, 'Historical BMP Records'!$C:$C, 0)), 1, 0), IF(AY61&lt;&gt;INDEX('Planned and Progress BMPs'!AY:AY, MATCH($C61, 'Planned and Progress BMPs'!$C:$C, 0)), 1, 0)), "")</f>
        <v/>
      </c>
      <c r="DQ61" s="87" t="str">
        <f>IFERROR(IF($F61="Historical", IF(AZ61&lt;&gt;INDEX('Historical BMP Records'!AZ:AZ, MATCH($C61, 'Historical BMP Records'!$C:$C, 0)), 1, 0), IF(AZ61&lt;&gt;INDEX('Planned and Progress BMPs'!AZ:AZ, MATCH($C61, 'Planned and Progress BMPs'!$C:$C, 0)), 1, 0)), "")</f>
        <v/>
      </c>
      <c r="DR61" s="87" t="str">
        <f>IFERROR(IF($F61="Historical", IF(BA61&lt;&gt;INDEX('Historical BMP Records'!BA:BA, MATCH($C61, 'Historical BMP Records'!$C:$C, 0)), 1, 0), IF(BA61&lt;&gt;INDEX('Planned and Progress BMPs'!BA:BA, MATCH($C61, 'Planned and Progress BMPs'!$C:$C, 0)), 1, 0)), "")</f>
        <v/>
      </c>
      <c r="DS61" s="87" t="str">
        <f>IFERROR(IF($F61="Historical", IF(BB61&lt;&gt;INDEX('Historical BMP Records'!BB:BB, MATCH($C61, 'Historical BMP Records'!$C:$C, 0)), 1, 0), IF(BB61&lt;&gt;INDEX('Planned and Progress BMPs'!BB:BB, MATCH($C61, 'Planned and Progress BMPs'!$C:$C, 0)), 1, 0)), "")</f>
        <v/>
      </c>
      <c r="DT61" s="87" t="str">
        <f>IFERROR(IF($F61="Historical", IF(BC61&lt;&gt;INDEX('Historical BMP Records'!BC:BC, MATCH($C61, 'Historical BMP Records'!$C:$C, 0)), 1, 0), IF(BC61&lt;&gt;INDEX('Planned and Progress BMPs'!BC:BC, MATCH($C61, 'Planned and Progress BMPs'!$C:$C, 0)), 1, 0)), "")</f>
        <v/>
      </c>
      <c r="DU61" s="87" t="str">
        <f>IFERROR(IF($F61="Historical", IF(BD61&lt;&gt;INDEX('Historical BMP Records'!BD:BD, MATCH($C61, 'Historical BMP Records'!$C:$C, 0)), 1, 0), IF(BD61&lt;&gt;INDEX('Planned and Progress BMPs'!BD:BD, MATCH($C61, 'Planned and Progress BMPs'!$C:$C, 0)), 1, 0)), "")</f>
        <v/>
      </c>
      <c r="DV61" s="87" t="str">
        <f>IFERROR(IF($F61="Historical", IF(BE61&lt;&gt;INDEX('Historical BMP Records'!BE:BE, MATCH($C61, 'Historical BMP Records'!$C:$C, 0)), 1, 0), IF(BE61&lt;&gt;INDEX('Planned and Progress BMPs'!BE:BE, MATCH($C61, 'Planned and Progress BMPs'!$C:$C, 0)), 1, 0)), "")</f>
        <v/>
      </c>
      <c r="DW61" s="87" t="str">
        <f>IFERROR(IF($F61="Historical", IF(BF61&lt;&gt;INDEX('Historical BMP Records'!BF:BF, MATCH($C61, 'Historical BMP Records'!$C:$C, 0)), 1, 0), IF(BF61&lt;&gt;INDEX('Planned and Progress BMPs'!BF:BF, MATCH($C61, 'Planned and Progress BMPs'!$C:$C, 0)), 1, 0)), "")</f>
        <v/>
      </c>
      <c r="DX61" s="87" t="str">
        <f>IFERROR(IF($F61="Historical", IF(BG61&lt;&gt;INDEX('Historical BMP Records'!BG:BG, MATCH($C61, 'Historical BMP Records'!$C:$C, 0)), 1, 0), IF(BG61&lt;&gt;INDEX('Planned and Progress BMPs'!BG:BG, MATCH($C61, 'Planned and Progress BMPs'!$C:$C, 0)), 1, 0)), "")</f>
        <v/>
      </c>
      <c r="DY61" s="87" t="str">
        <f>IFERROR(IF($F61="Historical", IF(BH61&lt;&gt;INDEX('Historical BMP Records'!BH:BH, MATCH($C61, 'Historical BMP Records'!$C:$C, 0)), 1, 0), IF(BH61&lt;&gt;INDEX('Planned and Progress BMPs'!BH:BH, MATCH($C61, 'Planned and Progress BMPs'!$C:$C, 0)), 1, 0)), "")</f>
        <v/>
      </c>
      <c r="DZ61" s="87" t="str">
        <f>IFERROR(IF($F61="Historical", IF(BI61&lt;&gt;INDEX('Historical BMP Records'!BI:BI, MATCH($C61, 'Historical BMP Records'!$C:$C, 0)), 1, 0), IF(BI61&lt;&gt;INDEX('Planned and Progress BMPs'!BI:BI, MATCH($C61, 'Planned and Progress BMPs'!$C:$C, 0)), 1, 0)), "")</f>
        <v/>
      </c>
      <c r="EA61" s="87" t="str">
        <f>IFERROR(IF($F61="Historical", IF(BJ61&lt;&gt;INDEX('Historical BMP Records'!BJ:BJ, MATCH($C61, 'Historical BMP Records'!$C:$C, 0)), 1, 0), IF(BJ61&lt;&gt;INDEX('Planned and Progress BMPs'!BJ:BJ, MATCH($C61, 'Planned and Progress BMPs'!$C:$C, 0)), 1, 0)), "")</f>
        <v/>
      </c>
      <c r="EB61" s="87" t="str">
        <f>IFERROR(IF($F61="Historical", IF(BK61&lt;&gt;INDEX('Historical BMP Records'!BK:BK, MATCH($C61, 'Historical BMP Records'!$C:$C, 0)), 1, 0), IF(BK61&lt;&gt;INDEX('Planned and Progress BMPs'!BK:BK, MATCH($C61, 'Planned and Progress BMPs'!$C:$C, 0)), 1, 0)), "")</f>
        <v/>
      </c>
      <c r="EC61" s="87" t="str">
        <f>IFERROR(IF($F61="Historical", IF(BL61&lt;&gt;INDEX('Historical BMP Records'!BL:BL, MATCH($C61, 'Historical BMP Records'!$C:$C, 0)), 1, 0), IF(BL61&lt;&gt;INDEX('Planned and Progress BMPs'!BL:BL, MATCH($C61, 'Planned and Progress BMPs'!$C:$C, 0)), 1, 0)), "")</f>
        <v/>
      </c>
      <c r="ED61" s="87" t="str">
        <f>IFERROR(IF($F61="Historical", IF(BM61&lt;&gt;INDEX('Historical BMP Records'!BM:BM, MATCH($C61, 'Historical BMP Records'!$C:$C, 0)), 1, 0), IF(BM61&lt;&gt;INDEX('Planned and Progress BMPs'!BM:BM, MATCH($C61, 'Planned and Progress BMPs'!$C:$C, 0)), 1, 0)), "")</f>
        <v/>
      </c>
      <c r="EE61" s="87" t="str">
        <f>IFERROR(IF($F61="Historical", IF(BN61&lt;&gt;INDEX('Historical BMP Records'!BN:BN, MATCH($C61, 'Historical BMP Records'!$C:$C, 0)), 1, 0), IF(BN61&lt;&gt;INDEX('Planned and Progress BMPs'!BN:BN, MATCH($C61, 'Planned and Progress BMPs'!$C:$C, 0)), 1, 0)), "")</f>
        <v/>
      </c>
      <c r="EF61" s="87" t="str">
        <f>IFERROR(IF($F61="Historical", IF(BO61&lt;&gt;INDEX('Historical BMP Records'!BO:BO, MATCH($C61, 'Historical BMP Records'!$C:$C, 0)), 1, 0), IF(BO61&lt;&gt;INDEX('Planned and Progress BMPs'!BO:BO, MATCH($C61, 'Planned and Progress BMPs'!$C:$C, 0)), 1, 0)), "")</f>
        <v/>
      </c>
      <c r="EG61" s="87" t="str">
        <f>IFERROR(IF($F61="Historical", IF(BP61&lt;&gt;INDEX('Historical BMP Records'!BP:BP, MATCH($C61, 'Historical BMP Records'!$C:$C, 0)), 1, 0), IF(BP61&lt;&gt;INDEX('Planned and Progress BMPs'!BP:BP, MATCH($C61, 'Planned and Progress BMPs'!$C:$C, 0)), 1, 0)), "")</f>
        <v/>
      </c>
      <c r="EH61" s="87">
        <f>SUM(DC_SW152[[#This Row],[FY17 Status Change]:[GIS ID Change]])</f>
        <v>0</v>
      </c>
    </row>
    <row r="62" spans="1:138" x14ac:dyDescent="0.25">
      <c r="A62" s="5" t="s">
        <v>388</v>
      </c>
      <c r="B62" s="5" t="s">
        <v>389</v>
      </c>
      <c r="C62" s="15" t="s">
        <v>706</v>
      </c>
      <c r="D62" s="15" t="s">
        <v>410</v>
      </c>
      <c r="E62" s="15" t="s">
        <v>125</v>
      </c>
      <c r="F62" s="33" t="s">
        <v>49</v>
      </c>
      <c r="G62" s="42"/>
      <c r="H62" s="37"/>
      <c r="I62" s="22">
        <f>INDEX(Table3[Site ID], MATCH(DC_SW152[[#This Row],[Facility Name]], Table3[Site Name], 0))</f>
        <v>2</v>
      </c>
      <c r="J62" s="22" t="s">
        <v>7</v>
      </c>
      <c r="K62" s="22" t="str">
        <f>INDEX(Table3[Site Address], MATCH(DC_SW152[[#This Row],[Facility Name]], Table3[Site Name], 0))</f>
        <v>1013 O Street SE</v>
      </c>
      <c r="L62" s="22" t="str">
        <f>INDEX(Table3[Site X Coordinate], MATCH(DC_SW152[[#This Row],[Facility Name]], Table3[Site Name], 0))</f>
        <v>400682.49</v>
      </c>
      <c r="M62" s="22" t="str">
        <f>INDEX(Table3[Site Y Coordinate], MATCH(DC_SW152[[#This Row],[Facility Name]], Table3[Site Name], 0))</f>
        <v>133916.52</v>
      </c>
      <c r="N62" s="22" t="str">
        <f>INDEX(Table3[Owner/Manager], MATCH(DC_SW152[[#This Row],[Facility Name]], Table3[Site Name], 0))</f>
        <v>Department of Defense</v>
      </c>
      <c r="O62" s="22" t="s">
        <v>699</v>
      </c>
      <c r="P62" s="22" t="s">
        <v>115</v>
      </c>
      <c r="Q62" s="22" t="s">
        <v>116</v>
      </c>
      <c r="R62" s="22" t="s">
        <v>84</v>
      </c>
      <c r="S62" s="22">
        <v>20374</v>
      </c>
      <c r="T62" s="29">
        <v>2024330415</v>
      </c>
      <c r="U62" s="22" t="s">
        <v>117</v>
      </c>
      <c r="V62" s="77">
        <v>9</v>
      </c>
      <c r="W62" s="33">
        <v>37257</v>
      </c>
      <c r="X62" s="22" t="s">
        <v>125</v>
      </c>
      <c r="Y62" s="83" t="s">
        <v>125</v>
      </c>
      <c r="Z62" s="83" t="s">
        <v>774</v>
      </c>
      <c r="AA62" s="83" t="s">
        <v>770</v>
      </c>
      <c r="AB62" s="83" t="s">
        <v>774</v>
      </c>
      <c r="AC62" s="22" t="s">
        <v>94</v>
      </c>
      <c r="AD62" s="22" t="s">
        <v>75</v>
      </c>
      <c r="AE62" s="22">
        <v>400389.35551000002</v>
      </c>
      <c r="AF62" s="22">
        <v>134142.660529999</v>
      </c>
      <c r="AG62" s="22">
        <v>38.875112999999999</v>
      </c>
      <c r="AH62" s="22">
        <v>-76.995513000000003</v>
      </c>
      <c r="AI62" s="22" t="s">
        <v>121</v>
      </c>
      <c r="AJ62" s="22" t="s">
        <v>84</v>
      </c>
      <c r="AK62" s="22">
        <v>20374</v>
      </c>
      <c r="AL62" s="17" t="s">
        <v>11</v>
      </c>
      <c r="AM62" s="22" t="s">
        <v>21</v>
      </c>
      <c r="AN62" s="22" t="s">
        <v>8</v>
      </c>
      <c r="AO62" s="64"/>
      <c r="AP62" s="64"/>
      <c r="AQ62" s="64"/>
      <c r="AR62" s="64">
        <f>IF(ISBLANK(DC_SW152[[#This Row],[Urban Acres]]), "", DC_SW152[[#This Row],[Urban Acres]]-DC_SW152[[#This Row],[Impervious Acres]]-DC_SW152[[#This Row],[Natural Acres]])</f>
        <v>0</v>
      </c>
      <c r="AS62" s="64">
        <v>0.04</v>
      </c>
      <c r="AT62" s="64">
        <v>0.04</v>
      </c>
      <c r="AU62" s="64" t="str">
        <f>IF(ISBLANK(DC_SW152[[#This Row],[Natural Acres]]), "", DC_SW152[[#This Row],[Natural Acres]]*43560)</f>
        <v/>
      </c>
      <c r="AV62" s="64">
        <f>IFERROR(IF(ISBLANK(DC_SW152[[#This Row],[Compacted Acres]]), "", DC_SW152[[#This Row],[Compacted Acres]]*43560),"")</f>
        <v>0</v>
      </c>
      <c r="AW62" s="64">
        <f>IF(ISBLANK(DC_SW152[[#This Row],[Impervious Acres]]), "", DC_SW152[[#This Row],[Impervious Acres]]*43560)</f>
        <v>1742.4</v>
      </c>
      <c r="AX62" s="64">
        <f>IF(ISBLANK(DC_SW152[[#This Row],[Urban Acres]]), "", DC_SW152[[#This Row],[Urban Acres]]*43560)</f>
        <v>1742.4</v>
      </c>
      <c r="AY62" s="67"/>
      <c r="AZ62" s="33">
        <v>42941</v>
      </c>
      <c r="BA62" s="19">
        <v>2017</v>
      </c>
      <c r="BB62" s="19"/>
      <c r="BC62" s="19"/>
      <c r="BD62" s="19"/>
      <c r="BE62" s="19"/>
      <c r="BF62" s="19"/>
      <c r="BG62" s="19"/>
      <c r="BH62" s="18" t="s">
        <v>9</v>
      </c>
      <c r="BI62" s="18">
        <v>42927</v>
      </c>
      <c r="BJ62" s="18"/>
      <c r="BK62" s="22" t="s">
        <v>8</v>
      </c>
      <c r="BL62" s="18"/>
      <c r="BM62" s="72"/>
      <c r="BN62" s="22"/>
      <c r="BO62" s="17" t="s">
        <v>8</v>
      </c>
      <c r="BP62" s="17" t="s">
        <v>126</v>
      </c>
      <c r="BQ62" s="15" t="s">
        <v>536</v>
      </c>
      <c r="BR62" s="87" t="str">
        <f>IFERROR(IF($F62="Historical", IF(A62&lt;&gt;INDEX('Historical BMP Records'!A:A, MATCH($C62, 'Historical BMP Records'!$C:$C, 0)), 1, 0), IF(A62&lt;&gt;INDEX('Planned and Progress BMPs'!A:A, MATCH($C62, 'Planned and Progress BMPs'!$C:$C, 0)), 1, 0)), "")</f>
        <v/>
      </c>
      <c r="BS62" s="87" t="str">
        <f>IFERROR(IF($F62="Historical", IF(B62&lt;&gt;INDEX('Historical BMP Records'!B:B, MATCH($C62, 'Historical BMP Records'!$C:$C, 0)), 1, 0), IF(B62&lt;&gt;INDEX('Planned and Progress BMPs'!B:B, MATCH($C62, 'Planned and Progress BMPs'!$C:$C, 0)), 1, 0)), "")</f>
        <v/>
      </c>
      <c r="BT62" s="87" t="str">
        <f>IFERROR(IF($F62="Historical", IF(C62&lt;&gt;INDEX('Historical BMP Records'!C:C, MATCH($C62, 'Historical BMP Records'!$C:$C, 0)), 1, 0), IF(C62&lt;&gt;INDEX('Planned and Progress BMPs'!C:C, MATCH($C62, 'Planned and Progress BMPs'!$C:$C, 0)), 1, 0)), "")</f>
        <v/>
      </c>
      <c r="BU62" s="87" t="str">
        <f>IFERROR(IF($F62="Historical", IF(D62&lt;&gt;INDEX('Historical BMP Records'!D:D, MATCH($C62, 'Historical BMP Records'!$C:$C, 0)), 1, 0), IF(D62&lt;&gt;INDEX('Planned and Progress BMPs'!D:D, MATCH($C62, 'Planned and Progress BMPs'!$C:$C, 0)), 1, 0)), "")</f>
        <v/>
      </c>
      <c r="BV62" s="87" t="str">
        <f>IFERROR(IF($F62="Historical", IF(E62&lt;&gt;INDEX('Historical BMP Records'!E:E, MATCH($C62, 'Historical BMP Records'!$C:$C, 0)), 1, 0), IF(E62&lt;&gt;INDEX('Planned and Progress BMPs'!E:E, MATCH($C62, 'Planned and Progress BMPs'!$C:$C, 0)), 1, 0)), "")</f>
        <v/>
      </c>
      <c r="BW62" s="87" t="str">
        <f>IFERROR(IF($F62="Historical", IF(F62&lt;&gt;INDEX('Historical BMP Records'!F:F, MATCH($C62, 'Historical BMP Records'!$C:$C, 0)), 1, 0), IF(F62&lt;&gt;INDEX('Planned and Progress BMPs'!F:F, MATCH($C62, 'Planned and Progress BMPs'!$C:$C, 0)), 1, 0)), "")</f>
        <v/>
      </c>
      <c r="BX62" s="87" t="str">
        <f>IFERROR(IF($F62="Historical", IF(G62&lt;&gt;INDEX('Historical BMP Records'!G:G, MATCH($C62, 'Historical BMP Records'!$C:$C, 0)), 1, 0), IF(G62&lt;&gt;INDEX('Planned and Progress BMPs'!G:G, MATCH($C62, 'Planned and Progress BMPs'!$C:$C, 0)), 1, 0)), "")</f>
        <v/>
      </c>
      <c r="BY62" s="87" t="str">
        <f>IFERROR(IF($F62="Historical", IF(H62&lt;&gt;INDEX('Historical BMP Records'!H:H, MATCH($C62, 'Historical BMP Records'!$C:$C, 0)), 1, 0), IF(H62&lt;&gt;INDEX('Planned and Progress BMPs'!H:H, MATCH($C62, 'Planned and Progress BMPs'!$C:$C, 0)), 1, 0)), "")</f>
        <v/>
      </c>
      <c r="BZ62" s="87" t="str">
        <f>IFERROR(IF($F62="Historical", IF(I62&lt;&gt;INDEX('Historical BMP Records'!I:I, MATCH($C62, 'Historical BMP Records'!$C:$C, 0)), 1, 0), IF(I62&lt;&gt;INDEX('Planned and Progress BMPs'!I:I, MATCH($C62, 'Planned and Progress BMPs'!$C:$C, 0)), 1, 0)), "")</f>
        <v/>
      </c>
      <c r="CA62" s="87" t="str">
        <f>IFERROR(IF($F62="Historical", IF(J62&lt;&gt;INDEX('Historical BMP Records'!J:J, MATCH($C62, 'Historical BMP Records'!$C:$C, 0)), 1, 0), IF(J62&lt;&gt;INDEX('Planned and Progress BMPs'!J:J, MATCH($C62, 'Planned and Progress BMPs'!$C:$C, 0)), 1, 0)), "")</f>
        <v/>
      </c>
      <c r="CB62" s="87" t="str">
        <f>IFERROR(IF($F62="Historical", IF(K62&lt;&gt;INDEX('Historical BMP Records'!K:K, MATCH($C62, 'Historical BMP Records'!$C:$C, 0)), 1, 0), IF(K62&lt;&gt;INDEX('Planned and Progress BMPs'!K:K, MATCH($C62, 'Planned and Progress BMPs'!$C:$C, 0)), 1, 0)), "")</f>
        <v/>
      </c>
      <c r="CC62" s="87" t="str">
        <f>IFERROR(IF($F62="Historical", IF(L62&lt;&gt;INDEX('Historical BMP Records'!L:L, MATCH($C62, 'Historical BMP Records'!$C:$C, 0)), 1, 0), IF(L62&lt;&gt;INDEX('Planned and Progress BMPs'!L:L, MATCH($C62, 'Planned and Progress BMPs'!$C:$C, 0)), 1, 0)), "")</f>
        <v/>
      </c>
      <c r="CD62" s="87" t="str">
        <f>IFERROR(IF($F62="Historical", IF(M62&lt;&gt;INDEX('Historical BMP Records'!M:M, MATCH($C62, 'Historical BMP Records'!$C:$C, 0)), 1, 0), IF(M62&lt;&gt;INDEX('Planned and Progress BMPs'!M:M, MATCH($C62, 'Planned and Progress BMPs'!$C:$C, 0)), 1, 0)), "")</f>
        <v/>
      </c>
      <c r="CE62" s="87" t="str">
        <f>IFERROR(IF($F62="Historical", IF(N62&lt;&gt;INDEX('Historical BMP Records'!N:N, MATCH($C62, 'Historical BMP Records'!$C:$C, 0)), 1, 0), IF(N62&lt;&gt;INDEX('Planned and Progress BMPs'!N:N, MATCH($C62, 'Planned and Progress BMPs'!$C:$C, 0)), 1, 0)), "")</f>
        <v/>
      </c>
      <c r="CF62" s="87" t="str">
        <f>IFERROR(IF($F62="Historical", IF(O62&lt;&gt;INDEX('Historical BMP Records'!O:O, MATCH($C62, 'Historical BMP Records'!$C:$C, 0)), 1, 0), IF(O62&lt;&gt;INDEX('Planned and Progress BMPs'!O:O, MATCH($C62, 'Planned and Progress BMPs'!$C:$C, 0)), 1, 0)), "")</f>
        <v/>
      </c>
      <c r="CG62" s="87" t="str">
        <f>IFERROR(IF($F62="Historical", IF(P62&lt;&gt;INDEX('Historical BMP Records'!P:P, MATCH($C62, 'Historical BMP Records'!$C:$C, 0)), 1, 0), IF(P62&lt;&gt;INDEX('Planned and Progress BMPs'!P:P, MATCH($C62, 'Planned and Progress BMPs'!$C:$C, 0)), 1, 0)), "")</f>
        <v/>
      </c>
      <c r="CH62" s="87" t="str">
        <f>IFERROR(IF($F62="Historical", IF(Q62&lt;&gt;INDEX('Historical BMP Records'!Q:Q, MATCH($C62, 'Historical BMP Records'!$C:$C, 0)), 1, 0), IF(Q62&lt;&gt;INDEX('Planned and Progress BMPs'!Q:Q, MATCH($C62, 'Planned and Progress BMPs'!$C:$C, 0)), 1, 0)), "")</f>
        <v/>
      </c>
      <c r="CI62" s="87" t="str">
        <f>IFERROR(IF($F62="Historical", IF(R62&lt;&gt;INDEX('Historical BMP Records'!R:R, MATCH($C62, 'Historical BMP Records'!$C:$C, 0)), 1, 0), IF(R62&lt;&gt;INDEX('Planned and Progress BMPs'!R:R, MATCH($C62, 'Planned and Progress BMPs'!$C:$C, 0)), 1, 0)), "")</f>
        <v/>
      </c>
      <c r="CJ62" s="87" t="str">
        <f>IFERROR(IF($F62="Historical", IF(S62&lt;&gt;INDEX('Historical BMP Records'!S:S, MATCH($C62, 'Historical BMP Records'!$C:$C, 0)), 1, 0), IF(S62&lt;&gt;INDEX('Planned and Progress BMPs'!S:S, MATCH($C62, 'Planned and Progress BMPs'!$C:$C, 0)), 1, 0)), "")</f>
        <v/>
      </c>
      <c r="CK62" s="87" t="str">
        <f>IFERROR(IF($F62="Historical", IF(T62&lt;&gt;INDEX('Historical BMP Records'!T:T, MATCH($C62, 'Historical BMP Records'!$C:$C, 0)), 1, 0), IF(T62&lt;&gt;INDEX('Planned and Progress BMPs'!T:T, MATCH($C62, 'Planned and Progress BMPs'!$C:$C, 0)), 1, 0)), "")</f>
        <v/>
      </c>
      <c r="CL62" s="87" t="str">
        <f>IFERROR(IF($F62="Historical", IF(U62&lt;&gt;INDEX('Historical BMP Records'!U:U, MATCH($C62, 'Historical BMP Records'!$C:$C, 0)), 1, 0), IF(U62&lt;&gt;INDEX('Planned and Progress BMPs'!U:U, MATCH($C62, 'Planned and Progress BMPs'!$C:$C, 0)), 1, 0)), "")</f>
        <v/>
      </c>
      <c r="CM62" s="87" t="str">
        <f>IFERROR(IF($F62="Historical", IF(V62&lt;&gt;INDEX('Historical BMP Records'!V:V, MATCH($C62, 'Historical BMP Records'!$C:$C, 0)), 1, 0), IF(V62&lt;&gt;INDEX('Planned and Progress BMPs'!V:V, MATCH($C62, 'Planned and Progress BMPs'!$C:$C, 0)), 1, 0)), "")</f>
        <v/>
      </c>
      <c r="CN62" s="87" t="str">
        <f>IFERROR(IF($F62="Historical", IF(W62&lt;&gt;INDEX('Historical BMP Records'!W:W, MATCH($C62, 'Historical BMP Records'!$C:$C, 0)), 1, 0), IF(W62&lt;&gt;INDEX('Planned and Progress BMPs'!W:W, MATCH($C62, 'Planned and Progress BMPs'!$C:$C, 0)), 1, 0)), "")</f>
        <v/>
      </c>
      <c r="CO62" s="87" t="str">
        <f>IFERROR(IF($F62="Historical", IF(X62&lt;&gt;INDEX('Historical BMP Records'!X:X, MATCH($C62, 'Historical BMP Records'!$C:$C, 0)), 1, 0), IF(X62&lt;&gt;INDEX('Planned and Progress BMPs'!X:X, MATCH($C62, 'Planned and Progress BMPs'!$C:$C, 0)), 1, 0)), "")</f>
        <v/>
      </c>
      <c r="CP62" s="87" t="str">
        <f>IFERROR(IF($F62="Historical", IF(Y62&lt;&gt;INDEX('Historical BMP Records'!Y:Y, MATCH($C62, 'Historical BMP Records'!$C:$C, 0)), 1, 0), IF(Y62&lt;&gt;INDEX('Planned and Progress BMPs'!Y:Y, MATCH($C62, 'Planned and Progress BMPs'!$C:$C, 0)), 1, 0)), "")</f>
        <v/>
      </c>
      <c r="CQ62" s="87" t="str">
        <f>IFERROR(IF($F62="Historical", IF(Z62&lt;&gt;INDEX('Historical BMP Records'!Z:Z, MATCH($C62, 'Historical BMP Records'!$C:$C, 0)), 1, 0), IF(Z62&lt;&gt;INDEX('Planned and Progress BMPs'!Z:Z, MATCH($C62, 'Planned and Progress BMPs'!$C:$C, 0)), 1, 0)), "")</f>
        <v/>
      </c>
      <c r="CR62" s="87" t="str">
        <f>IFERROR(IF($F62="Historical", IF(AA62&lt;&gt;INDEX('Historical BMP Records'!AA:AA, MATCH($C62, 'Historical BMP Records'!$C:$C, 0)), 1, 0), IF(AA62&lt;&gt;INDEX('Planned and Progress BMPs'!AA:AA, MATCH($C62, 'Planned and Progress BMPs'!$C:$C, 0)), 1, 0)), "")</f>
        <v/>
      </c>
      <c r="CS62" s="87" t="str">
        <f>IFERROR(IF($F62="Historical", IF(AB62&lt;&gt;INDEX('Historical BMP Records'!AB:AB, MATCH($C62, 'Historical BMP Records'!$C:$C, 0)), 1, 0), IF(AB62&lt;&gt;INDEX('Planned and Progress BMPs'!AB:AB, MATCH($C62, 'Planned and Progress BMPs'!$C:$C, 0)), 1, 0)), "")</f>
        <v/>
      </c>
      <c r="CT62" s="87" t="str">
        <f>IFERROR(IF($F62="Historical", IF(AC62&lt;&gt;INDEX('Historical BMP Records'!AC:AC, MATCH($C62, 'Historical BMP Records'!$C:$C, 0)), 1, 0), IF(AC62&lt;&gt;INDEX('Planned and Progress BMPs'!AC:AC, MATCH($C62, 'Planned and Progress BMPs'!$C:$C, 0)), 1, 0)), "")</f>
        <v/>
      </c>
      <c r="CU62" s="87" t="str">
        <f>IFERROR(IF($F62="Historical", IF(AD62&lt;&gt;INDEX('Historical BMP Records'!AD:AD, MATCH($C62, 'Historical BMP Records'!$C:$C, 0)), 1, 0), IF(AD62&lt;&gt;INDEX('Planned and Progress BMPs'!AD:AD, MATCH($C62, 'Planned and Progress BMPs'!$C:$C, 0)), 1, 0)), "")</f>
        <v/>
      </c>
      <c r="CV62" s="87" t="str">
        <f>IFERROR(IF($F62="Historical", IF(AE62&lt;&gt;INDEX('Historical BMP Records'!AE:AE, MATCH($C62, 'Historical BMP Records'!$C:$C, 0)), 1, 0), IF(AE62&lt;&gt;INDEX('Planned and Progress BMPs'!AE:AE, MATCH($C62, 'Planned and Progress BMPs'!$C:$C, 0)), 1, 0)), "")</f>
        <v/>
      </c>
      <c r="CW62" s="87" t="str">
        <f>IFERROR(IF($F62="Historical", IF(AF62&lt;&gt;INDEX('Historical BMP Records'!AF:AF, MATCH($C62, 'Historical BMP Records'!$C:$C, 0)), 1, 0), IF(AF62&lt;&gt;INDEX('Planned and Progress BMPs'!AF:AF, MATCH($C62, 'Planned and Progress BMPs'!$C:$C, 0)), 1, 0)), "")</f>
        <v/>
      </c>
      <c r="CX62" s="87" t="str">
        <f>IFERROR(IF($F62="Historical", IF(AG62&lt;&gt;INDEX('Historical BMP Records'!AG:AG, MATCH($C62, 'Historical BMP Records'!$C:$C, 0)), 1, 0), IF(AG62&lt;&gt;INDEX('Planned and Progress BMPs'!AG:AG, MATCH($C62, 'Planned and Progress BMPs'!$C:$C, 0)), 1, 0)), "")</f>
        <v/>
      </c>
      <c r="CY62" s="87" t="str">
        <f>IFERROR(IF($F62="Historical", IF(AH62&lt;&gt;INDEX('Historical BMP Records'!AH:AH, MATCH($C62, 'Historical BMP Records'!$C:$C, 0)), 1, 0), IF(AH62&lt;&gt;INDEX('Planned and Progress BMPs'!AH:AH, MATCH($C62, 'Planned and Progress BMPs'!$C:$C, 0)), 1, 0)), "")</f>
        <v/>
      </c>
      <c r="CZ62" s="87" t="str">
        <f>IFERROR(IF($F62="Historical", IF(AI62&lt;&gt;INDEX('Historical BMP Records'!AI:AI, MATCH($C62, 'Historical BMP Records'!$C:$C, 0)), 1, 0), IF(AI62&lt;&gt;INDEX('Planned and Progress BMPs'!AI:AI, MATCH($C62, 'Planned and Progress BMPs'!$C:$C, 0)), 1, 0)), "")</f>
        <v/>
      </c>
      <c r="DA62" s="87" t="str">
        <f>IFERROR(IF($F62="Historical", IF(AJ62&lt;&gt;INDEX('Historical BMP Records'!AJ:AJ, MATCH($C62, 'Historical BMP Records'!$C:$C, 0)), 1, 0), IF(AJ62&lt;&gt;INDEX('Planned and Progress BMPs'!AJ:AJ, MATCH($C62, 'Planned and Progress BMPs'!$C:$C, 0)), 1, 0)), "")</f>
        <v/>
      </c>
      <c r="DB62" s="87" t="str">
        <f>IFERROR(IF($F62="Historical", IF(AK62&lt;&gt;INDEX('Historical BMP Records'!AK:AK, MATCH($C62, 'Historical BMP Records'!$C:$C, 0)), 1, 0), IF(AK62&lt;&gt;INDEX('Planned and Progress BMPs'!AK:AK, MATCH($C62, 'Planned and Progress BMPs'!$C:$C, 0)), 1, 0)), "")</f>
        <v/>
      </c>
      <c r="DC62" s="87" t="str">
        <f>IFERROR(IF($F62="Historical", IF(AL62&lt;&gt;INDEX('Historical BMP Records'!AL:AL, MATCH($C62, 'Historical BMP Records'!$C:$C, 0)), 1, 0), IF(AL62&lt;&gt;INDEX('Planned and Progress BMPs'!AL:AL, MATCH($C62, 'Planned and Progress BMPs'!$C:$C, 0)), 1, 0)), "")</f>
        <v/>
      </c>
      <c r="DD62" s="87" t="str">
        <f>IFERROR(IF($F62="Historical", IF(AM62&lt;&gt;INDEX('Historical BMP Records'!AM:AM, MATCH($C62, 'Historical BMP Records'!$C:$C, 0)), 1, 0), IF(AM62&lt;&gt;INDEX('Planned and Progress BMPs'!AM:AM, MATCH($C62, 'Planned and Progress BMPs'!$C:$C, 0)), 1, 0)), "")</f>
        <v/>
      </c>
      <c r="DE62" s="87" t="str">
        <f>IFERROR(IF($F62="Historical", IF(AN62&lt;&gt;INDEX('Historical BMP Records'!AN:AN, MATCH($C62, 'Historical BMP Records'!$C:$C, 0)), 1, 0), IF(AN62&lt;&gt;INDEX('Planned and Progress BMPs'!AN:AN, MATCH($C62, 'Planned and Progress BMPs'!$C:$C, 0)), 1, 0)), "")</f>
        <v/>
      </c>
      <c r="DF62" s="87" t="str">
        <f>IFERROR(IF($F62="Historical", IF(AO62&lt;&gt;INDEX('Historical BMP Records'!AO:AO, MATCH($C62, 'Historical BMP Records'!$C:$C, 0)), 1, 0), IF(AO62&lt;&gt;INDEX('Planned and Progress BMPs'!AO:AO, MATCH($C62, 'Planned and Progress BMPs'!$C:$C, 0)), 1, 0)), "")</f>
        <v/>
      </c>
      <c r="DG62" s="87" t="str">
        <f>IFERROR(IF($F62="Historical", IF(AP62&lt;&gt;INDEX('Historical BMP Records'!AP:AP, MATCH($C62, 'Historical BMP Records'!$C:$C, 0)), 1, 0), IF(AP62&lt;&gt;INDEX('Planned and Progress BMPs'!AP:AP, MATCH($C62, 'Planned and Progress BMPs'!$C:$C, 0)), 1, 0)), "")</f>
        <v/>
      </c>
      <c r="DH62" s="87" t="str">
        <f>IFERROR(IF($F62="Historical", IF(AQ62&lt;&gt;INDEX('Historical BMP Records'!AQ:AQ, MATCH($C62, 'Historical BMP Records'!$C:$C, 0)), 1, 0), IF(AQ62&lt;&gt;INDEX('Planned and Progress BMPs'!AQ:AQ, MATCH($C62, 'Planned and Progress BMPs'!$C:$C, 0)), 1, 0)), "")</f>
        <v/>
      </c>
      <c r="DI62" s="87" t="str">
        <f>IFERROR(IF($F62="Historical", IF(AR62&lt;&gt;INDEX('Historical BMP Records'!AR:AR, MATCH($C62, 'Historical BMP Records'!$C:$C, 0)), 1, 0), IF(AR62&lt;&gt;INDEX('Planned and Progress BMPs'!AR:AR, MATCH($C62, 'Planned and Progress BMPs'!$C:$C, 0)), 1, 0)), "")</f>
        <v/>
      </c>
      <c r="DJ62" s="87" t="str">
        <f>IFERROR(IF($F62="Historical", IF(AS62&lt;&gt;INDEX('Historical BMP Records'!AS:AS, MATCH($C62, 'Historical BMP Records'!$C:$C, 0)), 1, 0), IF(AS62&lt;&gt;INDEX('Planned and Progress BMPs'!AS:AS, MATCH($C62, 'Planned and Progress BMPs'!$C:$C, 0)), 1, 0)), "")</f>
        <v/>
      </c>
      <c r="DK62" s="87" t="str">
        <f>IFERROR(IF($F62="Historical", IF(AT62&lt;&gt;INDEX('Historical BMP Records'!AT:AT, MATCH($C62, 'Historical BMP Records'!$C:$C, 0)), 1, 0), IF(AT62&lt;&gt;INDEX('Planned and Progress BMPs'!AT:AT, MATCH($C62, 'Planned and Progress BMPs'!$C:$C, 0)), 1, 0)), "")</f>
        <v/>
      </c>
      <c r="DL62" s="87" t="str">
        <f>IFERROR(IF($F62="Historical", IF(AU62&lt;&gt;INDEX('Historical BMP Records'!AU:AU, MATCH($C62, 'Historical BMP Records'!$C:$C, 0)), 1, 0), IF(AU62&lt;&gt;INDEX('Planned and Progress BMPs'!AU:AU, MATCH($C62, 'Planned and Progress BMPs'!$C:$C, 0)), 1, 0)), "")</f>
        <v/>
      </c>
      <c r="DM62" s="87" t="str">
        <f>IFERROR(IF($F62="Historical", IF(AV62&lt;&gt;INDEX('Historical BMP Records'!AV:AV, MATCH($C62, 'Historical BMP Records'!$C:$C, 0)), 1, 0), IF(AV62&lt;&gt;INDEX('Planned and Progress BMPs'!AV:AV, MATCH($C62, 'Planned and Progress BMPs'!$C:$C, 0)), 1, 0)), "")</f>
        <v/>
      </c>
      <c r="DN62" s="87" t="str">
        <f>IFERROR(IF($F62="Historical", IF(AW62&lt;&gt;INDEX('Historical BMP Records'!AW:AW, MATCH($C62, 'Historical BMP Records'!$C:$C, 0)), 1, 0), IF(AW62&lt;&gt;INDEX('Planned and Progress BMPs'!AW:AW, MATCH($C62, 'Planned and Progress BMPs'!$C:$C, 0)), 1, 0)), "")</f>
        <v/>
      </c>
      <c r="DO62" s="87" t="str">
        <f>IFERROR(IF($F62="Historical", IF(AX62&lt;&gt;INDEX('Historical BMP Records'!AX:AX, MATCH($C62, 'Historical BMP Records'!$C:$C, 0)), 1, 0), IF(AX62&lt;&gt;INDEX('Planned and Progress BMPs'!AX:AX, MATCH($C62, 'Planned and Progress BMPs'!$C:$C, 0)), 1, 0)), "")</f>
        <v/>
      </c>
      <c r="DP62" s="87" t="str">
        <f>IFERROR(IF($F62="Historical", IF(AY62&lt;&gt;INDEX('Historical BMP Records'!AY:AY, MATCH($C62, 'Historical BMP Records'!$C:$C, 0)), 1, 0), IF(AY62&lt;&gt;INDEX('Planned and Progress BMPs'!AY:AY, MATCH($C62, 'Planned and Progress BMPs'!$C:$C, 0)), 1, 0)), "")</f>
        <v/>
      </c>
      <c r="DQ62" s="87" t="str">
        <f>IFERROR(IF($F62="Historical", IF(AZ62&lt;&gt;INDEX('Historical BMP Records'!AZ:AZ, MATCH($C62, 'Historical BMP Records'!$C:$C, 0)), 1, 0), IF(AZ62&lt;&gt;INDEX('Planned and Progress BMPs'!AZ:AZ, MATCH($C62, 'Planned and Progress BMPs'!$C:$C, 0)), 1, 0)), "")</f>
        <v/>
      </c>
      <c r="DR62" s="87" t="str">
        <f>IFERROR(IF($F62="Historical", IF(BA62&lt;&gt;INDEX('Historical BMP Records'!BA:BA, MATCH($C62, 'Historical BMP Records'!$C:$C, 0)), 1, 0), IF(BA62&lt;&gt;INDEX('Planned and Progress BMPs'!BA:BA, MATCH($C62, 'Planned and Progress BMPs'!$C:$C, 0)), 1, 0)), "")</f>
        <v/>
      </c>
      <c r="DS62" s="87" t="str">
        <f>IFERROR(IF($F62="Historical", IF(BB62&lt;&gt;INDEX('Historical BMP Records'!BB:BB, MATCH($C62, 'Historical BMP Records'!$C:$C, 0)), 1, 0), IF(BB62&lt;&gt;INDEX('Planned and Progress BMPs'!BB:BB, MATCH($C62, 'Planned and Progress BMPs'!$C:$C, 0)), 1, 0)), "")</f>
        <v/>
      </c>
      <c r="DT62" s="87" t="str">
        <f>IFERROR(IF($F62="Historical", IF(BC62&lt;&gt;INDEX('Historical BMP Records'!BC:BC, MATCH($C62, 'Historical BMP Records'!$C:$C, 0)), 1, 0), IF(BC62&lt;&gt;INDEX('Planned and Progress BMPs'!BC:BC, MATCH($C62, 'Planned and Progress BMPs'!$C:$C, 0)), 1, 0)), "")</f>
        <v/>
      </c>
      <c r="DU62" s="87" t="str">
        <f>IFERROR(IF($F62="Historical", IF(BD62&lt;&gt;INDEX('Historical BMP Records'!BD:BD, MATCH($C62, 'Historical BMP Records'!$C:$C, 0)), 1, 0), IF(BD62&lt;&gt;INDEX('Planned and Progress BMPs'!BD:BD, MATCH($C62, 'Planned and Progress BMPs'!$C:$C, 0)), 1, 0)), "")</f>
        <v/>
      </c>
      <c r="DV62" s="87" t="str">
        <f>IFERROR(IF($F62="Historical", IF(BE62&lt;&gt;INDEX('Historical BMP Records'!BE:BE, MATCH($C62, 'Historical BMP Records'!$C:$C, 0)), 1, 0), IF(BE62&lt;&gt;INDEX('Planned and Progress BMPs'!BE:BE, MATCH($C62, 'Planned and Progress BMPs'!$C:$C, 0)), 1, 0)), "")</f>
        <v/>
      </c>
      <c r="DW62" s="87" t="str">
        <f>IFERROR(IF($F62="Historical", IF(BF62&lt;&gt;INDEX('Historical BMP Records'!BF:BF, MATCH($C62, 'Historical BMP Records'!$C:$C, 0)), 1, 0), IF(BF62&lt;&gt;INDEX('Planned and Progress BMPs'!BF:BF, MATCH($C62, 'Planned and Progress BMPs'!$C:$C, 0)), 1, 0)), "")</f>
        <v/>
      </c>
      <c r="DX62" s="87" t="str">
        <f>IFERROR(IF($F62="Historical", IF(BG62&lt;&gt;INDEX('Historical BMP Records'!BG:BG, MATCH($C62, 'Historical BMP Records'!$C:$C, 0)), 1, 0), IF(BG62&lt;&gt;INDEX('Planned and Progress BMPs'!BG:BG, MATCH($C62, 'Planned and Progress BMPs'!$C:$C, 0)), 1, 0)), "")</f>
        <v/>
      </c>
      <c r="DY62" s="87" t="str">
        <f>IFERROR(IF($F62="Historical", IF(BH62&lt;&gt;INDEX('Historical BMP Records'!BH:BH, MATCH($C62, 'Historical BMP Records'!$C:$C, 0)), 1, 0), IF(BH62&lt;&gt;INDEX('Planned and Progress BMPs'!BH:BH, MATCH($C62, 'Planned and Progress BMPs'!$C:$C, 0)), 1, 0)), "")</f>
        <v/>
      </c>
      <c r="DZ62" s="87" t="str">
        <f>IFERROR(IF($F62="Historical", IF(BI62&lt;&gt;INDEX('Historical BMP Records'!BI:BI, MATCH($C62, 'Historical BMP Records'!$C:$C, 0)), 1, 0), IF(BI62&lt;&gt;INDEX('Planned and Progress BMPs'!BI:BI, MATCH($C62, 'Planned and Progress BMPs'!$C:$C, 0)), 1, 0)), "")</f>
        <v/>
      </c>
      <c r="EA62" s="87" t="str">
        <f>IFERROR(IF($F62="Historical", IF(BJ62&lt;&gt;INDEX('Historical BMP Records'!BJ:BJ, MATCH($C62, 'Historical BMP Records'!$C:$C, 0)), 1, 0), IF(BJ62&lt;&gt;INDEX('Planned and Progress BMPs'!BJ:BJ, MATCH($C62, 'Planned and Progress BMPs'!$C:$C, 0)), 1, 0)), "")</f>
        <v/>
      </c>
      <c r="EB62" s="87" t="str">
        <f>IFERROR(IF($F62="Historical", IF(BK62&lt;&gt;INDEX('Historical BMP Records'!BK:BK, MATCH($C62, 'Historical BMP Records'!$C:$C, 0)), 1, 0), IF(BK62&lt;&gt;INDEX('Planned and Progress BMPs'!BK:BK, MATCH($C62, 'Planned and Progress BMPs'!$C:$C, 0)), 1, 0)), "")</f>
        <v/>
      </c>
      <c r="EC62" s="87" t="str">
        <f>IFERROR(IF($F62="Historical", IF(BL62&lt;&gt;INDEX('Historical BMP Records'!BL:BL, MATCH($C62, 'Historical BMP Records'!$C:$C, 0)), 1, 0), IF(BL62&lt;&gt;INDEX('Planned and Progress BMPs'!BL:BL, MATCH($C62, 'Planned and Progress BMPs'!$C:$C, 0)), 1, 0)), "")</f>
        <v/>
      </c>
      <c r="ED62" s="87" t="str">
        <f>IFERROR(IF($F62="Historical", IF(BM62&lt;&gt;INDEX('Historical BMP Records'!BM:BM, MATCH($C62, 'Historical BMP Records'!$C:$C, 0)), 1, 0), IF(BM62&lt;&gt;INDEX('Planned and Progress BMPs'!BM:BM, MATCH($C62, 'Planned and Progress BMPs'!$C:$C, 0)), 1, 0)), "")</f>
        <v/>
      </c>
      <c r="EE62" s="87" t="str">
        <f>IFERROR(IF($F62="Historical", IF(BN62&lt;&gt;INDEX('Historical BMP Records'!BN:BN, MATCH($C62, 'Historical BMP Records'!$C:$C, 0)), 1, 0), IF(BN62&lt;&gt;INDEX('Planned and Progress BMPs'!BN:BN, MATCH($C62, 'Planned and Progress BMPs'!$C:$C, 0)), 1, 0)), "")</f>
        <v/>
      </c>
      <c r="EF62" s="87" t="str">
        <f>IFERROR(IF($F62="Historical", IF(BO62&lt;&gt;INDEX('Historical BMP Records'!BO:BO, MATCH($C62, 'Historical BMP Records'!$C:$C, 0)), 1, 0), IF(BO62&lt;&gt;INDEX('Planned and Progress BMPs'!BO:BO, MATCH($C62, 'Planned and Progress BMPs'!$C:$C, 0)), 1, 0)), "")</f>
        <v/>
      </c>
      <c r="EG62" s="87" t="str">
        <f>IFERROR(IF($F62="Historical", IF(BP62&lt;&gt;INDEX('Historical BMP Records'!BP:BP, MATCH($C62, 'Historical BMP Records'!$C:$C, 0)), 1, 0), IF(BP62&lt;&gt;INDEX('Planned and Progress BMPs'!BP:BP, MATCH($C62, 'Planned and Progress BMPs'!$C:$C, 0)), 1, 0)), "")</f>
        <v/>
      </c>
      <c r="EH62" s="87">
        <f>SUM(DC_SW152[[#This Row],[FY17 Status Change]:[GIS ID Change]])</f>
        <v>0</v>
      </c>
    </row>
    <row r="63" spans="1:138" x14ac:dyDescent="0.25">
      <c r="A63" s="5" t="s">
        <v>388</v>
      </c>
      <c r="B63" s="5" t="s">
        <v>389</v>
      </c>
      <c r="C63" s="15" t="s">
        <v>707</v>
      </c>
      <c r="D63" s="15" t="s">
        <v>411</v>
      </c>
      <c r="E63" s="15" t="s">
        <v>127</v>
      </c>
      <c r="F63" s="33" t="s">
        <v>49</v>
      </c>
      <c r="G63" s="42"/>
      <c r="H63" s="37"/>
      <c r="I63" s="22">
        <f>INDEX(Table3[Site ID], MATCH(DC_SW152[[#This Row],[Facility Name]], Table3[Site Name], 0))</f>
        <v>2</v>
      </c>
      <c r="J63" s="22" t="s">
        <v>7</v>
      </c>
      <c r="K63" s="22" t="str">
        <f>INDEX(Table3[Site Address], MATCH(DC_SW152[[#This Row],[Facility Name]], Table3[Site Name], 0))</f>
        <v>1013 O Street SE</v>
      </c>
      <c r="L63" s="22" t="str">
        <f>INDEX(Table3[Site X Coordinate], MATCH(DC_SW152[[#This Row],[Facility Name]], Table3[Site Name], 0))</f>
        <v>400682.49</v>
      </c>
      <c r="M63" s="22" t="str">
        <f>INDEX(Table3[Site Y Coordinate], MATCH(DC_SW152[[#This Row],[Facility Name]], Table3[Site Name], 0))</f>
        <v>133916.52</v>
      </c>
      <c r="N63" s="22" t="str">
        <f>INDEX(Table3[Owner/Manager], MATCH(DC_SW152[[#This Row],[Facility Name]], Table3[Site Name], 0))</f>
        <v>Department of Defense</v>
      </c>
      <c r="O63" s="22" t="s">
        <v>699</v>
      </c>
      <c r="P63" s="22" t="s">
        <v>115</v>
      </c>
      <c r="Q63" s="22" t="s">
        <v>116</v>
      </c>
      <c r="R63" s="22" t="s">
        <v>84</v>
      </c>
      <c r="S63" s="22">
        <v>20374</v>
      </c>
      <c r="T63" s="29">
        <v>2024330415</v>
      </c>
      <c r="U63" s="22" t="s">
        <v>117</v>
      </c>
      <c r="V63" s="77">
        <v>10</v>
      </c>
      <c r="W63" s="33">
        <v>37257</v>
      </c>
      <c r="X63" s="22" t="s">
        <v>127</v>
      </c>
      <c r="Y63" s="83" t="s">
        <v>127</v>
      </c>
      <c r="Z63" s="83" t="s">
        <v>10</v>
      </c>
      <c r="AA63" s="83" t="s">
        <v>770</v>
      </c>
      <c r="AB63" s="83" t="s">
        <v>10</v>
      </c>
      <c r="AC63" s="22" t="s">
        <v>93</v>
      </c>
      <c r="AD63" s="22" t="s">
        <v>10</v>
      </c>
      <c r="AE63" s="22">
        <v>400420.51294400002</v>
      </c>
      <c r="AF63" s="22">
        <v>134038.648074</v>
      </c>
      <c r="AG63" s="22">
        <v>38.874175999999999</v>
      </c>
      <c r="AH63" s="22">
        <v>-76.995153999999999</v>
      </c>
      <c r="AI63" s="22" t="s">
        <v>128</v>
      </c>
      <c r="AJ63" s="22" t="s">
        <v>84</v>
      </c>
      <c r="AK63" s="22">
        <v>20374</v>
      </c>
      <c r="AL63" s="17" t="s">
        <v>11</v>
      </c>
      <c r="AM63" s="22" t="s">
        <v>21</v>
      </c>
      <c r="AN63" s="22" t="s">
        <v>8</v>
      </c>
      <c r="AO63" s="64"/>
      <c r="AP63" s="64"/>
      <c r="AQ63" s="64"/>
      <c r="AR63" s="64">
        <f>IF(ISBLANK(DC_SW152[[#This Row],[Urban Acres]]), "", DC_SW152[[#This Row],[Urban Acres]]-DC_SW152[[#This Row],[Impervious Acres]]-DC_SW152[[#This Row],[Natural Acres]])</f>
        <v>0</v>
      </c>
      <c r="AS63" s="64">
        <v>0.35</v>
      </c>
      <c r="AT63" s="64">
        <v>0.35</v>
      </c>
      <c r="AU63" s="64" t="str">
        <f>IF(ISBLANK(DC_SW152[[#This Row],[Natural Acres]]), "", DC_SW152[[#This Row],[Natural Acres]]*43560)</f>
        <v/>
      </c>
      <c r="AV63" s="64">
        <f>IFERROR(IF(ISBLANK(DC_SW152[[#This Row],[Compacted Acres]]), "", DC_SW152[[#This Row],[Compacted Acres]]*43560),"")</f>
        <v>0</v>
      </c>
      <c r="AW63" s="64">
        <f>IF(ISBLANK(DC_SW152[[#This Row],[Impervious Acres]]), "", DC_SW152[[#This Row],[Impervious Acres]]*43560)</f>
        <v>15245.999999999998</v>
      </c>
      <c r="AX63" s="64">
        <f>IF(ISBLANK(DC_SW152[[#This Row],[Urban Acres]]), "", DC_SW152[[#This Row],[Urban Acres]]*43560)</f>
        <v>15245.999999999998</v>
      </c>
      <c r="AY63" s="67"/>
      <c r="AZ63" s="33">
        <v>42941</v>
      </c>
      <c r="BA63" s="19">
        <v>2017</v>
      </c>
      <c r="BB63" s="19"/>
      <c r="BC63" s="19"/>
      <c r="BD63" s="19"/>
      <c r="BE63" s="19"/>
      <c r="BF63" s="19"/>
      <c r="BG63" s="19"/>
      <c r="BH63" s="18" t="s">
        <v>9</v>
      </c>
      <c r="BI63" s="18">
        <v>42927</v>
      </c>
      <c r="BJ63" s="18"/>
      <c r="BK63" s="22" t="s">
        <v>8</v>
      </c>
      <c r="BL63" s="18"/>
      <c r="BM63" s="72"/>
      <c r="BN63" s="22"/>
      <c r="BO63" s="17" t="s">
        <v>8</v>
      </c>
      <c r="BP63" s="17" t="s">
        <v>129</v>
      </c>
      <c r="BQ63" s="15" t="s">
        <v>536</v>
      </c>
      <c r="BR63" s="87" t="str">
        <f>IFERROR(IF($F63="Historical", IF(A63&lt;&gt;INDEX('Historical BMP Records'!A:A, MATCH($C63, 'Historical BMP Records'!$C:$C, 0)), 1, 0), IF(A63&lt;&gt;INDEX('Planned and Progress BMPs'!A:A, MATCH($C63, 'Planned and Progress BMPs'!$C:$C, 0)), 1, 0)), "")</f>
        <v/>
      </c>
      <c r="BS63" s="87" t="str">
        <f>IFERROR(IF($F63="Historical", IF(B63&lt;&gt;INDEX('Historical BMP Records'!B:B, MATCH($C63, 'Historical BMP Records'!$C:$C, 0)), 1, 0), IF(B63&lt;&gt;INDEX('Planned and Progress BMPs'!B:B, MATCH($C63, 'Planned and Progress BMPs'!$C:$C, 0)), 1, 0)), "")</f>
        <v/>
      </c>
      <c r="BT63" s="87" t="str">
        <f>IFERROR(IF($F63="Historical", IF(C63&lt;&gt;INDEX('Historical BMP Records'!C:C, MATCH($C63, 'Historical BMP Records'!$C:$C, 0)), 1, 0), IF(C63&lt;&gt;INDEX('Planned and Progress BMPs'!C:C, MATCH($C63, 'Planned and Progress BMPs'!$C:$C, 0)), 1, 0)), "")</f>
        <v/>
      </c>
      <c r="BU63" s="87" t="str">
        <f>IFERROR(IF($F63="Historical", IF(D63&lt;&gt;INDEX('Historical BMP Records'!D:D, MATCH($C63, 'Historical BMP Records'!$C:$C, 0)), 1, 0), IF(D63&lt;&gt;INDEX('Planned and Progress BMPs'!D:D, MATCH($C63, 'Planned and Progress BMPs'!$C:$C, 0)), 1, 0)), "")</f>
        <v/>
      </c>
      <c r="BV63" s="87" t="str">
        <f>IFERROR(IF($F63="Historical", IF(E63&lt;&gt;INDEX('Historical BMP Records'!E:E, MATCH($C63, 'Historical BMP Records'!$C:$C, 0)), 1, 0), IF(E63&lt;&gt;INDEX('Planned and Progress BMPs'!E:E, MATCH($C63, 'Planned and Progress BMPs'!$C:$C, 0)), 1, 0)), "")</f>
        <v/>
      </c>
      <c r="BW63" s="87" t="str">
        <f>IFERROR(IF($F63="Historical", IF(F63&lt;&gt;INDEX('Historical BMP Records'!F:F, MATCH($C63, 'Historical BMP Records'!$C:$C, 0)), 1, 0), IF(F63&lt;&gt;INDEX('Planned and Progress BMPs'!F:F, MATCH($C63, 'Planned and Progress BMPs'!$C:$C, 0)), 1, 0)), "")</f>
        <v/>
      </c>
      <c r="BX63" s="87" t="str">
        <f>IFERROR(IF($F63="Historical", IF(G63&lt;&gt;INDEX('Historical BMP Records'!G:G, MATCH($C63, 'Historical BMP Records'!$C:$C, 0)), 1, 0), IF(G63&lt;&gt;INDEX('Planned and Progress BMPs'!G:G, MATCH($C63, 'Planned and Progress BMPs'!$C:$C, 0)), 1, 0)), "")</f>
        <v/>
      </c>
      <c r="BY63" s="87" t="str">
        <f>IFERROR(IF($F63="Historical", IF(H63&lt;&gt;INDEX('Historical BMP Records'!H:H, MATCH($C63, 'Historical BMP Records'!$C:$C, 0)), 1, 0), IF(H63&lt;&gt;INDEX('Planned and Progress BMPs'!H:H, MATCH($C63, 'Planned and Progress BMPs'!$C:$C, 0)), 1, 0)), "")</f>
        <v/>
      </c>
      <c r="BZ63" s="87" t="str">
        <f>IFERROR(IF($F63="Historical", IF(I63&lt;&gt;INDEX('Historical BMP Records'!I:I, MATCH($C63, 'Historical BMP Records'!$C:$C, 0)), 1, 0), IF(I63&lt;&gt;INDEX('Planned and Progress BMPs'!I:I, MATCH($C63, 'Planned and Progress BMPs'!$C:$C, 0)), 1, 0)), "")</f>
        <v/>
      </c>
      <c r="CA63" s="87" t="str">
        <f>IFERROR(IF($F63="Historical", IF(J63&lt;&gt;INDEX('Historical BMP Records'!J:J, MATCH($C63, 'Historical BMP Records'!$C:$C, 0)), 1, 0), IF(J63&lt;&gt;INDEX('Planned and Progress BMPs'!J:J, MATCH($C63, 'Planned and Progress BMPs'!$C:$C, 0)), 1, 0)), "")</f>
        <v/>
      </c>
      <c r="CB63" s="87" t="str">
        <f>IFERROR(IF($F63="Historical", IF(K63&lt;&gt;INDEX('Historical BMP Records'!K:K, MATCH($C63, 'Historical BMP Records'!$C:$C, 0)), 1, 0), IF(K63&lt;&gt;INDEX('Planned and Progress BMPs'!K:K, MATCH($C63, 'Planned and Progress BMPs'!$C:$C, 0)), 1, 0)), "")</f>
        <v/>
      </c>
      <c r="CC63" s="87" t="str">
        <f>IFERROR(IF($F63="Historical", IF(L63&lt;&gt;INDEX('Historical BMP Records'!L:L, MATCH($C63, 'Historical BMP Records'!$C:$C, 0)), 1, 0), IF(L63&lt;&gt;INDEX('Planned and Progress BMPs'!L:L, MATCH($C63, 'Planned and Progress BMPs'!$C:$C, 0)), 1, 0)), "")</f>
        <v/>
      </c>
      <c r="CD63" s="87" t="str">
        <f>IFERROR(IF($F63="Historical", IF(M63&lt;&gt;INDEX('Historical BMP Records'!M:M, MATCH($C63, 'Historical BMP Records'!$C:$C, 0)), 1, 0), IF(M63&lt;&gt;INDEX('Planned and Progress BMPs'!M:M, MATCH($C63, 'Planned and Progress BMPs'!$C:$C, 0)), 1, 0)), "")</f>
        <v/>
      </c>
      <c r="CE63" s="87" t="str">
        <f>IFERROR(IF($F63="Historical", IF(N63&lt;&gt;INDEX('Historical BMP Records'!N:N, MATCH($C63, 'Historical BMP Records'!$C:$C, 0)), 1, 0), IF(N63&lt;&gt;INDEX('Planned and Progress BMPs'!N:N, MATCH($C63, 'Planned and Progress BMPs'!$C:$C, 0)), 1, 0)), "")</f>
        <v/>
      </c>
      <c r="CF63" s="87" t="str">
        <f>IFERROR(IF($F63="Historical", IF(O63&lt;&gt;INDEX('Historical BMP Records'!O:O, MATCH($C63, 'Historical BMP Records'!$C:$C, 0)), 1, 0), IF(O63&lt;&gt;INDEX('Planned and Progress BMPs'!O:O, MATCH($C63, 'Planned and Progress BMPs'!$C:$C, 0)), 1, 0)), "")</f>
        <v/>
      </c>
      <c r="CG63" s="87" t="str">
        <f>IFERROR(IF($F63="Historical", IF(P63&lt;&gt;INDEX('Historical BMP Records'!P:P, MATCH($C63, 'Historical BMP Records'!$C:$C, 0)), 1, 0), IF(P63&lt;&gt;INDEX('Planned and Progress BMPs'!P:P, MATCH($C63, 'Planned and Progress BMPs'!$C:$C, 0)), 1, 0)), "")</f>
        <v/>
      </c>
      <c r="CH63" s="87" t="str">
        <f>IFERROR(IF($F63="Historical", IF(Q63&lt;&gt;INDEX('Historical BMP Records'!Q:Q, MATCH($C63, 'Historical BMP Records'!$C:$C, 0)), 1, 0), IF(Q63&lt;&gt;INDEX('Planned and Progress BMPs'!Q:Q, MATCH($C63, 'Planned and Progress BMPs'!$C:$C, 0)), 1, 0)), "")</f>
        <v/>
      </c>
      <c r="CI63" s="87" t="str">
        <f>IFERROR(IF($F63="Historical", IF(R63&lt;&gt;INDEX('Historical BMP Records'!R:R, MATCH($C63, 'Historical BMP Records'!$C:$C, 0)), 1, 0), IF(R63&lt;&gt;INDEX('Planned and Progress BMPs'!R:R, MATCH($C63, 'Planned and Progress BMPs'!$C:$C, 0)), 1, 0)), "")</f>
        <v/>
      </c>
      <c r="CJ63" s="87" t="str">
        <f>IFERROR(IF($F63="Historical", IF(S63&lt;&gt;INDEX('Historical BMP Records'!S:S, MATCH($C63, 'Historical BMP Records'!$C:$C, 0)), 1, 0), IF(S63&lt;&gt;INDEX('Planned and Progress BMPs'!S:S, MATCH($C63, 'Planned and Progress BMPs'!$C:$C, 0)), 1, 0)), "")</f>
        <v/>
      </c>
      <c r="CK63" s="87" t="str">
        <f>IFERROR(IF($F63="Historical", IF(T63&lt;&gt;INDEX('Historical BMP Records'!T:T, MATCH($C63, 'Historical BMP Records'!$C:$C, 0)), 1, 0), IF(T63&lt;&gt;INDEX('Planned and Progress BMPs'!T:T, MATCH($C63, 'Planned and Progress BMPs'!$C:$C, 0)), 1, 0)), "")</f>
        <v/>
      </c>
      <c r="CL63" s="87" t="str">
        <f>IFERROR(IF($F63="Historical", IF(U63&lt;&gt;INDEX('Historical BMP Records'!U:U, MATCH($C63, 'Historical BMP Records'!$C:$C, 0)), 1, 0), IF(U63&lt;&gt;INDEX('Planned and Progress BMPs'!U:U, MATCH($C63, 'Planned and Progress BMPs'!$C:$C, 0)), 1, 0)), "")</f>
        <v/>
      </c>
      <c r="CM63" s="87" t="str">
        <f>IFERROR(IF($F63="Historical", IF(V63&lt;&gt;INDEX('Historical BMP Records'!V:V, MATCH($C63, 'Historical BMP Records'!$C:$C, 0)), 1, 0), IF(V63&lt;&gt;INDEX('Planned and Progress BMPs'!V:V, MATCH($C63, 'Planned and Progress BMPs'!$C:$C, 0)), 1, 0)), "")</f>
        <v/>
      </c>
      <c r="CN63" s="87" t="str">
        <f>IFERROR(IF($F63="Historical", IF(W63&lt;&gt;INDEX('Historical BMP Records'!W:W, MATCH($C63, 'Historical BMP Records'!$C:$C, 0)), 1, 0), IF(W63&lt;&gt;INDEX('Planned and Progress BMPs'!W:W, MATCH($C63, 'Planned and Progress BMPs'!$C:$C, 0)), 1, 0)), "")</f>
        <v/>
      </c>
      <c r="CO63" s="87" t="str">
        <f>IFERROR(IF($F63="Historical", IF(X63&lt;&gt;INDEX('Historical BMP Records'!X:X, MATCH($C63, 'Historical BMP Records'!$C:$C, 0)), 1, 0), IF(X63&lt;&gt;INDEX('Planned and Progress BMPs'!X:X, MATCH($C63, 'Planned and Progress BMPs'!$C:$C, 0)), 1, 0)), "")</f>
        <v/>
      </c>
      <c r="CP63" s="87" t="str">
        <f>IFERROR(IF($F63="Historical", IF(Y63&lt;&gt;INDEX('Historical BMP Records'!Y:Y, MATCH($C63, 'Historical BMP Records'!$C:$C, 0)), 1, 0), IF(Y63&lt;&gt;INDEX('Planned and Progress BMPs'!Y:Y, MATCH($C63, 'Planned and Progress BMPs'!$C:$C, 0)), 1, 0)), "")</f>
        <v/>
      </c>
      <c r="CQ63" s="87" t="str">
        <f>IFERROR(IF($F63="Historical", IF(Z63&lt;&gt;INDEX('Historical BMP Records'!Z:Z, MATCH($C63, 'Historical BMP Records'!$C:$C, 0)), 1, 0), IF(Z63&lt;&gt;INDEX('Planned and Progress BMPs'!Z:Z, MATCH($C63, 'Planned and Progress BMPs'!$C:$C, 0)), 1, 0)), "")</f>
        <v/>
      </c>
      <c r="CR63" s="87" t="str">
        <f>IFERROR(IF($F63="Historical", IF(AA63&lt;&gt;INDEX('Historical BMP Records'!AA:AA, MATCH($C63, 'Historical BMP Records'!$C:$C, 0)), 1, 0), IF(AA63&lt;&gt;INDEX('Planned and Progress BMPs'!AA:AA, MATCH($C63, 'Planned and Progress BMPs'!$C:$C, 0)), 1, 0)), "")</f>
        <v/>
      </c>
      <c r="CS63" s="87" t="str">
        <f>IFERROR(IF($F63="Historical", IF(AB63&lt;&gt;INDEX('Historical BMP Records'!AB:AB, MATCH($C63, 'Historical BMP Records'!$C:$C, 0)), 1, 0), IF(AB63&lt;&gt;INDEX('Planned and Progress BMPs'!AB:AB, MATCH($C63, 'Planned and Progress BMPs'!$C:$C, 0)), 1, 0)), "")</f>
        <v/>
      </c>
      <c r="CT63" s="87" t="str">
        <f>IFERROR(IF($F63="Historical", IF(AC63&lt;&gt;INDEX('Historical BMP Records'!AC:AC, MATCH($C63, 'Historical BMP Records'!$C:$C, 0)), 1, 0), IF(AC63&lt;&gt;INDEX('Planned and Progress BMPs'!AC:AC, MATCH($C63, 'Planned and Progress BMPs'!$C:$C, 0)), 1, 0)), "")</f>
        <v/>
      </c>
      <c r="CU63" s="87" t="str">
        <f>IFERROR(IF($F63="Historical", IF(AD63&lt;&gt;INDEX('Historical BMP Records'!AD:AD, MATCH($C63, 'Historical BMP Records'!$C:$C, 0)), 1, 0), IF(AD63&lt;&gt;INDEX('Planned and Progress BMPs'!AD:AD, MATCH($C63, 'Planned and Progress BMPs'!$C:$C, 0)), 1, 0)), "")</f>
        <v/>
      </c>
      <c r="CV63" s="87" t="str">
        <f>IFERROR(IF($F63="Historical", IF(AE63&lt;&gt;INDEX('Historical BMP Records'!AE:AE, MATCH($C63, 'Historical BMP Records'!$C:$C, 0)), 1, 0), IF(AE63&lt;&gt;INDEX('Planned and Progress BMPs'!AE:AE, MATCH($C63, 'Planned and Progress BMPs'!$C:$C, 0)), 1, 0)), "")</f>
        <v/>
      </c>
      <c r="CW63" s="87" t="str">
        <f>IFERROR(IF($F63="Historical", IF(AF63&lt;&gt;INDEX('Historical BMP Records'!AF:AF, MATCH($C63, 'Historical BMP Records'!$C:$C, 0)), 1, 0), IF(AF63&lt;&gt;INDEX('Planned and Progress BMPs'!AF:AF, MATCH($C63, 'Planned and Progress BMPs'!$C:$C, 0)), 1, 0)), "")</f>
        <v/>
      </c>
      <c r="CX63" s="87" t="str">
        <f>IFERROR(IF($F63="Historical", IF(AG63&lt;&gt;INDEX('Historical BMP Records'!AG:AG, MATCH($C63, 'Historical BMP Records'!$C:$C, 0)), 1, 0), IF(AG63&lt;&gt;INDEX('Planned and Progress BMPs'!AG:AG, MATCH($C63, 'Planned and Progress BMPs'!$C:$C, 0)), 1, 0)), "")</f>
        <v/>
      </c>
      <c r="CY63" s="87" t="str">
        <f>IFERROR(IF($F63="Historical", IF(AH63&lt;&gt;INDEX('Historical BMP Records'!AH:AH, MATCH($C63, 'Historical BMP Records'!$C:$C, 0)), 1, 0), IF(AH63&lt;&gt;INDEX('Planned and Progress BMPs'!AH:AH, MATCH($C63, 'Planned and Progress BMPs'!$C:$C, 0)), 1, 0)), "")</f>
        <v/>
      </c>
      <c r="CZ63" s="87" t="str">
        <f>IFERROR(IF($F63="Historical", IF(AI63&lt;&gt;INDEX('Historical BMP Records'!AI:AI, MATCH($C63, 'Historical BMP Records'!$C:$C, 0)), 1, 0), IF(AI63&lt;&gt;INDEX('Planned and Progress BMPs'!AI:AI, MATCH($C63, 'Planned and Progress BMPs'!$C:$C, 0)), 1, 0)), "")</f>
        <v/>
      </c>
      <c r="DA63" s="87" t="str">
        <f>IFERROR(IF($F63="Historical", IF(AJ63&lt;&gt;INDEX('Historical BMP Records'!AJ:AJ, MATCH($C63, 'Historical BMP Records'!$C:$C, 0)), 1, 0), IF(AJ63&lt;&gt;INDEX('Planned and Progress BMPs'!AJ:AJ, MATCH($C63, 'Planned and Progress BMPs'!$C:$C, 0)), 1, 0)), "")</f>
        <v/>
      </c>
      <c r="DB63" s="87" t="str">
        <f>IFERROR(IF($F63="Historical", IF(AK63&lt;&gt;INDEX('Historical BMP Records'!AK:AK, MATCH($C63, 'Historical BMP Records'!$C:$C, 0)), 1, 0), IF(AK63&lt;&gt;INDEX('Planned and Progress BMPs'!AK:AK, MATCH($C63, 'Planned and Progress BMPs'!$C:$C, 0)), 1, 0)), "")</f>
        <v/>
      </c>
      <c r="DC63" s="87" t="str">
        <f>IFERROR(IF($F63="Historical", IF(AL63&lt;&gt;INDEX('Historical BMP Records'!AL:AL, MATCH($C63, 'Historical BMP Records'!$C:$C, 0)), 1, 0), IF(AL63&lt;&gt;INDEX('Planned and Progress BMPs'!AL:AL, MATCH($C63, 'Planned and Progress BMPs'!$C:$C, 0)), 1, 0)), "")</f>
        <v/>
      </c>
      <c r="DD63" s="87" t="str">
        <f>IFERROR(IF($F63="Historical", IF(AM63&lt;&gt;INDEX('Historical BMP Records'!AM:AM, MATCH($C63, 'Historical BMP Records'!$C:$C, 0)), 1, 0), IF(AM63&lt;&gt;INDEX('Planned and Progress BMPs'!AM:AM, MATCH($C63, 'Planned and Progress BMPs'!$C:$C, 0)), 1, 0)), "")</f>
        <v/>
      </c>
      <c r="DE63" s="87" t="str">
        <f>IFERROR(IF($F63="Historical", IF(AN63&lt;&gt;INDEX('Historical BMP Records'!AN:AN, MATCH($C63, 'Historical BMP Records'!$C:$C, 0)), 1, 0), IF(AN63&lt;&gt;INDEX('Planned and Progress BMPs'!AN:AN, MATCH($C63, 'Planned and Progress BMPs'!$C:$C, 0)), 1, 0)), "")</f>
        <v/>
      </c>
      <c r="DF63" s="87" t="str">
        <f>IFERROR(IF($F63="Historical", IF(AO63&lt;&gt;INDEX('Historical BMP Records'!AO:AO, MATCH($C63, 'Historical BMP Records'!$C:$C, 0)), 1, 0), IF(AO63&lt;&gt;INDEX('Planned and Progress BMPs'!AO:AO, MATCH($C63, 'Planned and Progress BMPs'!$C:$C, 0)), 1, 0)), "")</f>
        <v/>
      </c>
      <c r="DG63" s="87" t="str">
        <f>IFERROR(IF($F63="Historical", IF(AP63&lt;&gt;INDEX('Historical BMP Records'!AP:AP, MATCH($C63, 'Historical BMP Records'!$C:$C, 0)), 1, 0), IF(AP63&lt;&gt;INDEX('Planned and Progress BMPs'!AP:AP, MATCH($C63, 'Planned and Progress BMPs'!$C:$C, 0)), 1, 0)), "")</f>
        <v/>
      </c>
      <c r="DH63" s="87" t="str">
        <f>IFERROR(IF($F63="Historical", IF(AQ63&lt;&gt;INDEX('Historical BMP Records'!AQ:AQ, MATCH($C63, 'Historical BMP Records'!$C:$C, 0)), 1, 0), IF(AQ63&lt;&gt;INDEX('Planned and Progress BMPs'!AQ:AQ, MATCH($C63, 'Planned and Progress BMPs'!$C:$C, 0)), 1, 0)), "")</f>
        <v/>
      </c>
      <c r="DI63" s="87" t="str">
        <f>IFERROR(IF($F63="Historical", IF(AR63&lt;&gt;INDEX('Historical BMP Records'!AR:AR, MATCH($C63, 'Historical BMP Records'!$C:$C, 0)), 1, 0), IF(AR63&lt;&gt;INDEX('Planned and Progress BMPs'!AR:AR, MATCH($C63, 'Planned and Progress BMPs'!$C:$C, 0)), 1, 0)), "")</f>
        <v/>
      </c>
      <c r="DJ63" s="87" t="str">
        <f>IFERROR(IF($F63="Historical", IF(AS63&lt;&gt;INDEX('Historical BMP Records'!AS:AS, MATCH($C63, 'Historical BMP Records'!$C:$C, 0)), 1, 0), IF(AS63&lt;&gt;INDEX('Planned and Progress BMPs'!AS:AS, MATCH($C63, 'Planned and Progress BMPs'!$C:$C, 0)), 1, 0)), "")</f>
        <v/>
      </c>
      <c r="DK63" s="87" t="str">
        <f>IFERROR(IF($F63="Historical", IF(AT63&lt;&gt;INDEX('Historical BMP Records'!AT:AT, MATCH($C63, 'Historical BMP Records'!$C:$C, 0)), 1, 0), IF(AT63&lt;&gt;INDEX('Planned and Progress BMPs'!AT:AT, MATCH($C63, 'Planned and Progress BMPs'!$C:$C, 0)), 1, 0)), "")</f>
        <v/>
      </c>
      <c r="DL63" s="87" t="str">
        <f>IFERROR(IF($F63="Historical", IF(AU63&lt;&gt;INDEX('Historical BMP Records'!AU:AU, MATCH($C63, 'Historical BMP Records'!$C:$C, 0)), 1, 0), IF(AU63&lt;&gt;INDEX('Planned and Progress BMPs'!AU:AU, MATCH($C63, 'Planned and Progress BMPs'!$C:$C, 0)), 1, 0)), "")</f>
        <v/>
      </c>
      <c r="DM63" s="87" t="str">
        <f>IFERROR(IF($F63="Historical", IF(AV63&lt;&gt;INDEX('Historical BMP Records'!AV:AV, MATCH($C63, 'Historical BMP Records'!$C:$C, 0)), 1, 0), IF(AV63&lt;&gt;INDEX('Planned and Progress BMPs'!AV:AV, MATCH($C63, 'Planned and Progress BMPs'!$C:$C, 0)), 1, 0)), "")</f>
        <v/>
      </c>
      <c r="DN63" s="87" t="str">
        <f>IFERROR(IF($F63="Historical", IF(AW63&lt;&gt;INDEX('Historical BMP Records'!AW:AW, MATCH($C63, 'Historical BMP Records'!$C:$C, 0)), 1, 0), IF(AW63&lt;&gt;INDEX('Planned and Progress BMPs'!AW:AW, MATCH($C63, 'Planned and Progress BMPs'!$C:$C, 0)), 1, 0)), "")</f>
        <v/>
      </c>
      <c r="DO63" s="87" t="str">
        <f>IFERROR(IF($F63="Historical", IF(AX63&lt;&gt;INDEX('Historical BMP Records'!AX:AX, MATCH($C63, 'Historical BMP Records'!$C:$C, 0)), 1, 0), IF(AX63&lt;&gt;INDEX('Planned and Progress BMPs'!AX:AX, MATCH($C63, 'Planned and Progress BMPs'!$C:$C, 0)), 1, 0)), "")</f>
        <v/>
      </c>
      <c r="DP63" s="87" t="str">
        <f>IFERROR(IF($F63="Historical", IF(AY63&lt;&gt;INDEX('Historical BMP Records'!AY:AY, MATCH($C63, 'Historical BMP Records'!$C:$C, 0)), 1, 0), IF(AY63&lt;&gt;INDEX('Planned and Progress BMPs'!AY:AY, MATCH($C63, 'Planned and Progress BMPs'!$C:$C, 0)), 1, 0)), "")</f>
        <v/>
      </c>
      <c r="DQ63" s="87" t="str">
        <f>IFERROR(IF($F63="Historical", IF(AZ63&lt;&gt;INDEX('Historical BMP Records'!AZ:AZ, MATCH($C63, 'Historical BMP Records'!$C:$C, 0)), 1, 0), IF(AZ63&lt;&gt;INDEX('Planned and Progress BMPs'!AZ:AZ, MATCH($C63, 'Planned and Progress BMPs'!$C:$C, 0)), 1, 0)), "")</f>
        <v/>
      </c>
      <c r="DR63" s="87" t="str">
        <f>IFERROR(IF($F63="Historical", IF(BA63&lt;&gt;INDEX('Historical BMP Records'!BA:BA, MATCH($C63, 'Historical BMP Records'!$C:$C, 0)), 1, 0), IF(BA63&lt;&gt;INDEX('Planned and Progress BMPs'!BA:BA, MATCH($C63, 'Planned and Progress BMPs'!$C:$C, 0)), 1, 0)), "")</f>
        <v/>
      </c>
      <c r="DS63" s="87" t="str">
        <f>IFERROR(IF($F63="Historical", IF(BB63&lt;&gt;INDEX('Historical BMP Records'!BB:BB, MATCH($C63, 'Historical BMP Records'!$C:$C, 0)), 1, 0), IF(BB63&lt;&gt;INDEX('Planned and Progress BMPs'!BB:BB, MATCH($C63, 'Planned and Progress BMPs'!$C:$C, 0)), 1, 0)), "")</f>
        <v/>
      </c>
      <c r="DT63" s="87" t="str">
        <f>IFERROR(IF($F63="Historical", IF(BC63&lt;&gt;INDEX('Historical BMP Records'!BC:BC, MATCH($C63, 'Historical BMP Records'!$C:$C, 0)), 1, 0), IF(BC63&lt;&gt;INDEX('Planned and Progress BMPs'!BC:BC, MATCH($C63, 'Planned and Progress BMPs'!$C:$C, 0)), 1, 0)), "")</f>
        <v/>
      </c>
      <c r="DU63" s="87" t="str">
        <f>IFERROR(IF($F63="Historical", IF(BD63&lt;&gt;INDEX('Historical BMP Records'!BD:BD, MATCH($C63, 'Historical BMP Records'!$C:$C, 0)), 1, 0), IF(BD63&lt;&gt;INDEX('Planned and Progress BMPs'!BD:BD, MATCH($C63, 'Planned and Progress BMPs'!$C:$C, 0)), 1, 0)), "")</f>
        <v/>
      </c>
      <c r="DV63" s="87" t="str">
        <f>IFERROR(IF($F63="Historical", IF(BE63&lt;&gt;INDEX('Historical BMP Records'!BE:BE, MATCH($C63, 'Historical BMP Records'!$C:$C, 0)), 1, 0), IF(BE63&lt;&gt;INDEX('Planned and Progress BMPs'!BE:BE, MATCH($C63, 'Planned and Progress BMPs'!$C:$C, 0)), 1, 0)), "")</f>
        <v/>
      </c>
      <c r="DW63" s="87" t="str">
        <f>IFERROR(IF($F63="Historical", IF(BF63&lt;&gt;INDEX('Historical BMP Records'!BF:BF, MATCH($C63, 'Historical BMP Records'!$C:$C, 0)), 1, 0), IF(BF63&lt;&gt;INDEX('Planned and Progress BMPs'!BF:BF, MATCH($C63, 'Planned and Progress BMPs'!$C:$C, 0)), 1, 0)), "")</f>
        <v/>
      </c>
      <c r="DX63" s="87" t="str">
        <f>IFERROR(IF($F63="Historical", IF(BG63&lt;&gt;INDEX('Historical BMP Records'!BG:BG, MATCH($C63, 'Historical BMP Records'!$C:$C, 0)), 1, 0), IF(BG63&lt;&gt;INDEX('Planned and Progress BMPs'!BG:BG, MATCH($C63, 'Planned and Progress BMPs'!$C:$C, 0)), 1, 0)), "")</f>
        <v/>
      </c>
      <c r="DY63" s="87" t="str">
        <f>IFERROR(IF($F63="Historical", IF(BH63&lt;&gt;INDEX('Historical BMP Records'!BH:BH, MATCH($C63, 'Historical BMP Records'!$C:$C, 0)), 1, 0), IF(BH63&lt;&gt;INDEX('Planned and Progress BMPs'!BH:BH, MATCH($C63, 'Planned and Progress BMPs'!$C:$C, 0)), 1, 0)), "")</f>
        <v/>
      </c>
      <c r="DZ63" s="87" t="str">
        <f>IFERROR(IF($F63="Historical", IF(BI63&lt;&gt;INDEX('Historical BMP Records'!BI:BI, MATCH($C63, 'Historical BMP Records'!$C:$C, 0)), 1, 0), IF(BI63&lt;&gt;INDEX('Planned and Progress BMPs'!BI:BI, MATCH($C63, 'Planned and Progress BMPs'!$C:$C, 0)), 1, 0)), "")</f>
        <v/>
      </c>
      <c r="EA63" s="87" t="str">
        <f>IFERROR(IF($F63="Historical", IF(BJ63&lt;&gt;INDEX('Historical BMP Records'!BJ:BJ, MATCH($C63, 'Historical BMP Records'!$C:$C, 0)), 1, 0), IF(BJ63&lt;&gt;INDEX('Planned and Progress BMPs'!BJ:BJ, MATCH($C63, 'Planned and Progress BMPs'!$C:$C, 0)), 1, 0)), "")</f>
        <v/>
      </c>
      <c r="EB63" s="87" t="str">
        <f>IFERROR(IF($F63="Historical", IF(BK63&lt;&gt;INDEX('Historical BMP Records'!BK:BK, MATCH($C63, 'Historical BMP Records'!$C:$C, 0)), 1, 0), IF(BK63&lt;&gt;INDEX('Planned and Progress BMPs'!BK:BK, MATCH($C63, 'Planned and Progress BMPs'!$C:$C, 0)), 1, 0)), "")</f>
        <v/>
      </c>
      <c r="EC63" s="87" t="str">
        <f>IFERROR(IF($F63="Historical", IF(BL63&lt;&gt;INDEX('Historical BMP Records'!BL:BL, MATCH($C63, 'Historical BMP Records'!$C:$C, 0)), 1, 0), IF(BL63&lt;&gt;INDEX('Planned and Progress BMPs'!BL:BL, MATCH($C63, 'Planned and Progress BMPs'!$C:$C, 0)), 1, 0)), "")</f>
        <v/>
      </c>
      <c r="ED63" s="87" t="str">
        <f>IFERROR(IF($F63="Historical", IF(BM63&lt;&gt;INDEX('Historical BMP Records'!BM:BM, MATCH($C63, 'Historical BMP Records'!$C:$C, 0)), 1, 0), IF(BM63&lt;&gt;INDEX('Planned and Progress BMPs'!BM:BM, MATCH($C63, 'Planned and Progress BMPs'!$C:$C, 0)), 1, 0)), "")</f>
        <v/>
      </c>
      <c r="EE63" s="87" t="str">
        <f>IFERROR(IF($F63="Historical", IF(BN63&lt;&gt;INDEX('Historical BMP Records'!BN:BN, MATCH($C63, 'Historical BMP Records'!$C:$C, 0)), 1, 0), IF(BN63&lt;&gt;INDEX('Planned and Progress BMPs'!BN:BN, MATCH($C63, 'Planned and Progress BMPs'!$C:$C, 0)), 1, 0)), "")</f>
        <v/>
      </c>
      <c r="EF63" s="87" t="str">
        <f>IFERROR(IF($F63="Historical", IF(BO63&lt;&gt;INDEX('Historical BMP Records'!BO:BO, MATCH($C63, 'Historical BMP Records'!$C:$C, 0)), 1, 0), IF(BO63&lt;&gt;INDEX('Planned and Progress BMPs'!BO:BO, MATCH($C63, 'Planned and Progress BMPs'!$C:$C, 0)), 1, 0)), "")</f>
        <v/>
      </c>
      <c r="EG63" s="87" t="str">
        <f>IFERROR(IF($F63="Historical", IF(BP63&lt;&gt;INDEX('Historical BMP Records'!BP:BP, MATCH($C63, 'Historical BMP Records'!$C:$C, 0)), 1, 0), IF(BP63&lt;&gt;INDEX('Planned and Progress BMPs'!BP:BP, MATCH($C63, 'Planned and Progress BMPs'!$C:$C, 0)), 1, 0)), "")</f>
        <v/>
      </c>
      <c r="EH63" s="87">
        <f>SUM(DC_SW152[[#This Row],[FY17 Status Change]:[GIS ID Change]])</f>
        <v>0</v>
      </c>
    </row>
    <row r="64" spans="1:138" x14ac:dyDescent="0.25">
      <c r="A64" s="5" t="s">
        <v>388</v>
      </c>
      <c r="B64" s="5" t="s">
        <v>389</v>
      </c>
      <c r="C64" s="15" t="s">
        <v>708</v>
      </c>
      <c r="D64" s="15" t="s">
        <v>412</v>
      </c>
      <c r="E64" s="15" t="s">
        <v>130</v>
      </c>
      <c r="F64" s="33" t="s">
        <v>49</v>
      </c>
      <c r="G64" s="42"/>
      <c r="H64" s="37"/>
      <c r="I64" s="22">
        <f>INDEX(Table3[Site ID], MATCH(DC_SW152[[#This Row],[Facility Name]], Table3[Site Name], 0))</f>
        <v>2</v>
      </c>
      <c r="J64" s="22" t="s">
        <v>7</v>
      </c>
      <c r="K64" s="22" t="str">
        <f>INDEX(Table3[Site Address], MATCH(DC_SW152[[#This Row],[Facility Name]], Table3[Site Name], 0))</f>
        <v>1013 O Street SE</v>
      </c>
      <c r="L64" s="22" t="str">
        <f>INDEX(Table3[Site X Coordinate], MATCH(DC_SW152[[#This Row],[Facility Name]], Table3[Site Name], 0))</f>
        <v>400682.49</v>
      </c>
      <c r="M64" s="22" t="str">
        <f>INDEX(Table3[Site Y Coordinate], MATCH(DC_SW152[[#This Row],[Facility Name]], Table3[Site Name], 0))</f>
        <v>133916.52</v>
      </c>
      <c r="N64" s="22" t="str">
        <f>INDEX(Table3[Owner/Manager], MATCH(DC_SW152[[#This Row],[Facility Name]], Table3[Site Name], 0))</f>
        <v>Department of Defense</v>
      </c>
      <c r="O64" s="22" t="s">
        <v>699</v>
      </c>
      <c r="P64" s="22" t="s">
        <v>115</v>
      </c>
      <c r="Q64" s="22" t="s">
        <v>116</v>
      </c>
      <c r="R64" s="22" t="s">
        <v>84</v>
      </c>
      <c r="S64" s="22">
        <v>20374</v>
      </c>
      <c r="T64" s="29">
        <v>2024330415</v>
      </c>
      <c r="U64" s="22" t="s">
        <v>117</v>
      </c>
      <c r="V64" s="77">
        <v>11</v>
      </c>
      <c r="W64" s="33">
        <v>37257</v>
      </c>
      <c r="X64" s="22" t="s">
        <v>130</v>
      </c>
      <c r="Y64" s="83" t="s">
        <v>130</v>
      </c>
      <c r="Z64" s="83" t="s">
        <v>10</v>
      </c>
      <c r="AA64" s="83" t="s">
        <v>770</v>
      </c>
      <c r="AB64" s="83" t="s">
        <v>10</v>
      </c>
      <c r="AC64" s="22" t="s">
        <v>93</v>
      </c>
      <c r="AD64" s="22" t="s">
        <v>10</v>
      </c>
      <c r="AE64" s="22">
        <v>400427.01985600003</v>
      </c>
      <c r="AF64" s="22">
        <v>134061.51597000001</v>
      </c>
      <c r="AG64" s="22">
        <v>38.874381999999997</v>
      </c>
      <c r="AH64" s="22">
        <v>-76.995079000000004</v>
      </c>
      <c r="AI64" s="22" t="s">
        <v>128</v>
      </c>
      <c r="AJ64" s="22" t="s">
        <v>84</v>
      </c>
      <c r="AK64" s="22">
        <v>20374</v>
      </c>
      <c r="AL64" s="17" t="s">
        <v>11</v>
      </c>
      <c r="AM64" s="22" t="s">
        <v>21</v>
      </c>
      <c r="AN64" s="22" t="s">
        <v>8</v>
      </c>
      <c r="AO64" s="64"/>
      <c r="AP64" s="64"/>
      <c r="AQ64" s="64"/>
      <c r="AR64" s="64">
        <f>IF(ISBLANK(DC_SW152[[#This Row],[Urban Acres]]), "", DC_SW152[[#This Row],[Urban Acres]]-DC_SW152[[#This Row],[Impervious Acres]]-DC_SW152[[#This Row],[Natural Acres]])</f>
        <v>0</v>
      </c>
      <c r="AS64" s="64">
        <v>0.17</v>
      </c>
      <c r="AT64" s="64">
        <v>0.17</v>
      </c>
      <c r="AU64" s="64" t="str">
        <f>IF(ISBLANK(DC_SW152[[#This Row],[Natural Acres]]), "", DC_SW152[[#This Row],[Natural Acres]]*43560)</f>
        <v/>
      </c>
      <c r="AV64" s="64">
        <f>IFERROR(IF(ISBLANK(DC_SW152[[#This Row],[Compacted Acres]]), "", DC_SW152[[#This Row],[Compacted Acres]]*43560),"")</f>
        <v>0</v>
      </c>
      <c r="AW64" s="64">
        <f>IF(ISBLANK(DC_SW152[[#This Row],[Impervious Acres]]), "", DC_SW152[[#This Row],[Impervious Acres]]*43560)</f>
        <v>7405.2000000000007</v>
      </c>
      <c r="AX64" s="64">
        <f>IF(ISBLANK(DC_SW152[[#This Row],[Urban Acres]]), "", DC_SW152[[#This Row],[Urban Acres]]*43560)</f>
        <v>7405.2000000000007</v>
      </c>
      <c r="AY64" s="67"/>
      <c r="AZ64" s="33">
        <v>42941</v>
      </c>
      <c r="BA64" s="19">
        <v>2017</v>
      </c>
      <c r="BB64" s="19"/>
      <c r="BC64" s="19"/>
      <c r="BD64" s="19"/>
      <c r="BE64" s="19"/>
      <c r="BF64" s="19"/>
      <c r="BG64" s="19"/>
      <c r="BH64" s="18" t="s">
        <v>9</v>
      </c>
      <c r="BI64" s="18">
        <v>42927</v>
      </c>
      <c r="BJ64" s="18">
        <v>42522</v>
      </c>
      <c r="BK64" s="22" t="s">
        <v>8</v>
      </c>
      <c r="BL64" s="18"/>
      <c r="BM64" s="72"/>
      <c r="BN64" s="22"/>
      <c r="BO64" s="17" t="s">
        <v>8</v>
      </c>
      <c r="BP64" s="17" t="s">
        <v>131</v>
      </c>
      <c r="BQ64" s="15" t="s">
        <v>536</v>
      </c>
      <c r="BR64" s="87" t="str">
        <f>IFERROR(IF($F64="Historical", IF(A64&lt;&gt;INDEX('Historical BMP Records'!A:A, MATCH($C64, 'Historical BMP Records'!$C:$C, 0)), 1, 0), IF(A64&lt;&gt;INDEX('Planned and Progress BMPs'!A:A, MATCH($C64, 'Planned and Progress BMPs'!$C:$C, 0)), 1, 0)), "")</f>
        <v/>
      </c>
      <c r="BS64" s="87" t="str">
        <f>IFERROR(IF($F64="Historical", IF(B64&lt;&gt;INDEX('Historical BMP Records'!B:B, MATCH($C64, 'Historical BMP Records'!$C:$C, 0)), 1, 0), IF(B64&lt;&gt;INDEX('Planned and Progress BMPs'!B:B, MATCH($C64, 'Planned and Progress BMPs'!$C:$C, 0)), 1, 0)), "")</f>
        <v/>
      </c>
      <c r="BT64" s="87" t="str">
        <f>IFERROR(IF($F64="Historical", IF(C64&lt;&gt;INDEX('Historical BMP Records'!C:C, MATCH($C64, 'Historical BMP Records'!$C:$C, 0)), 1, 0), IF(C64&lt;&gt;INDEX('Planned and Progress BMPs'!C:C, MATCH($C64, 'Planned and Progress BMPs'!$C:$C, 0)), 1, 0)), "")</f>
        <v/>
      </c>
      <c r="BU64" s="87" t="str">
        <f>IFERROR(IF($F64="Historical", IF(D64&lt;&gt;INDEX('Historical BMP Records'!D:D, MATCH($C64, 'Historical BMP Records'!$C:$C, 0)), 1, 0), IF(D64&lt;&gt;INDEX('Planned and Progress BMPs'!D:D, MATCH($C64, 'Planned and Progress BMPs'!$C:$C, 0)), 1, 0)), "")</f>
        <v/>
      </c>
      <c r="BV64" s="87" t="str">
        <f>IFERROR(IF($F64="Historical", IF(E64&lt;&gt;INDEX('Historical BMP Records'!E:E, MATCH($C64, 'Historical BMP Records'!$C:$C, 0)), 1, 0), IF(E64&lt;&gt;INDEX('Planned and Progress BMPs'!E:E, MATCH($C64, 'Planned and Progress BMPs'!$C:$C, 0)), 1, 0)), "")</f>
        <v/>
      </c>
      <c r="BW64" s="87" t="str">
        <f>IFERROR(IF($F64="Historical", IF(F64&lt;&gt;INDEX('Historical BMP Records'!F:F, MATCH($C64, 'Historical BMP Records'!$C:$C, 0)), 1, 0), IF(F64&lt;&gt;INDEX('Planned and Progress BMPs'!F:F, MATCH($C64, 'Planned and Progress BMPs'!$C:$C, 0)), 1, 0)), "")</f>
        <v/>
      </c>
      <c r="BX64" s="87" t="str">
        <f>IFERROR(IF($F64="Historical", IF(G64&lt;&gt;INDEX('Historical BMP Records'!G:G, MATCH($C64, 'Historical BMP Records'!$C:$C, 0)), 1, 0), IF(G64&lt;&gt;INDEX('Planned and Progress BMPs'!G:G, MATCH($C64, 'Planned and Progress BMPs'!$C:$C, 0)), 1, 0)), "")</f>
        <v/>
      </c>
      <c r="BY64" s="87" t="str">
        <f>IFERROR(IF($F64="Historical", IF(H64&lt;&gt;INDEX('Historical BMP Records'!H:H, MATCH($C64, 'Historical BMP Records'!$C:$C, 0)), 1, 0), IF(H64&lt;&gt;INDEX('Planned and Progress BMPs'!H:H, MATCH($C64, 'Planned and Progress BMPs'!$C:$C, 0)), 1, 0)), "")</f>
        <v/>
      </c>
      <c r="BZ64" s="87" t="str">
        <f>IFERROR(IF($F64="Historical", IF(I64&lt;&gt;INDEX('Historical BMP Records'!I:I, MATCH($C64, 'Historical BMP Records'!$C:$C, 0)), 1, 0), IF(I64&lt;&gt;INDEX('Planned and Progress BMPs'!I:I, MATCH($C64, 'Planned and Progress BMPs'!$C:$C, 0)), 1, 0)), "")</f>
        <v/>
      </c>
      <c r="CA64" s="87" t="str">
        <f>IFERROR(IF($F64="Historical", IF(J64&lt;&gt;INDEX('Historical BMP Records'!J:J, MATCH($C64, 'Historical BMP Records'!$C:$C, 0)), 1, 0), IF(J64&lt;&gt;INDEX('Planned and Progress BMPs'!J:J, MATCH($C64, 'Planned and Progress BMPs'!$C:$C, 0)), 1, 0)), "")</f>
        <v/>
      </c>
      <c r="CB64" s="87" t="str">
        <f>IFERROR(IF($F64="Historical", IF(K64&lt;&gt;INDEX('Historical BMP Records'!K:K, MATCH($C64, 'Historical BMP Records'!$C:$C, 0)), 1, 0), IF(K64&lt;&gt;INDEX('Planned and Progress BMPs'!K:K, MATCH($C64, 'Planned and Progress BMPs'!$C:$C, 0)), 1, 0)), "")</f>
        <v/>
      </c>
      <c r="CC64" s="87" t="str">
        <f>IFERROR(IF($F64="Historical", IF(L64&lt;&gt;INDEX('Historical BMP Records'!L:L, MATCH($C64, 'Historical BMP Records'!$C:$C, 0)), 1, 0), IF(L64&lt;&gt;INDEX('Planned and Progress BMPs'!L:L, MATCH($C64, 'Planned and Progress BMPs'!$C:$C, 0)), 1, 0)), "")</f>
        <v/>
      </c>
      <c r="CD64" s="87" t="str">
        <f>IFERROR(IF($F64="Historical", IF(M64&lt;&gt;INDEX('Historical BMP Records'!M:M, MATCH($C64, 'Historical BMP Records'!$C:$C, 0)), 1, 0), IF(M64&lt;&gt;INDEX('Planned and Progress BMPs'!M:M, MATCH($C64, 'Planned and Progress BMPs'!$C:$C, 0)), 1, 0)), "")</f>
        <v/>
      </c>
      <c r="CE64" s="87" t="str">
        <f>IFERROR(IF($F64="Historical", IF(N64&lt;&gt;INDEX('Historical BMP Records'!N:N, MATCH($C64, 'Historical BMP Records'!$C:$C, 0)), 1, 0), IF(N64&lt;&gt;INDEX('Planned and Progress BMPs'!N:N, MATCH($C64, 'Planned and Progress BMPs'!$C:$C, 0)), 1, 0)), "")</f>
        <v/>
      </c>
      <c r="CF64" s="87" t="str">
        <f>IFERROR(IF($F64="Historical", IF(O64&lt;&gt;INDEX('Historical BMP Records'!O:O, MATCH($C64, 'Historical BMP Records'!$C:$C, 0)), 1, 0), IF(O64&lt;&gt;INDEX('Planned and Progress BMPs'!O:O, MATCH($C64, 'Planned and Progress BMPs'!$C:$C, 0)), 1, 0)), "")</f>
        <v/>
      </c>
      <c r="CG64" s="87" t="str">
        <f>IFERROR(IF($F64="Historical", IF(P64&lt;&gt;INDEX('Historical BMP Records'!P:P, MATCH($C64, 'Historical BMP Records'!$C:$C, 0)), 1, 0), IF(P64&lt;&gt;INDEX('Planned and Progress BMPs'!P:P, MATCH($C64, 'Planned and Progress BMPs'!$C:$C, 0)), 1, 0)), "")</f>
        <v/>
      </c>
      <c r="CH64" s="87" t="str">
        <f>IFERROR(IF($F64="Historical", IF(Q64&lt;&gt;INDEX('Historical BMP Records'!Q:Q, MATCH($C64, 'Historical BMP Records'!$C:$C, 0)), 1, 0), IF(Q64&lt;&gt;INDEX('Planned and Progress BMPs'!Q:Q, MATCH($C64, 'Planned and Progress BMPs'!$C:$C, 0)), 1, 0)), "")</f>
        <v/>
      </c>
      <c r="CI64" s="87" t="str">
        <f>IFERROR(IF($F64="Historical", IF(R64&lt;&gt;INDEX('Historical BMP Records'!R:R, MATCH($C64, 'Historical BMP Records'!$C:$C, 0)), 1, 0), IF(R64&lt;&gt;INDEX('Planned and Progress BMPs'!R:R, MATCH($C64, 'Planned and Progress BMPs'!$C:$C, 0)), 1, 0)), "")</f>
        <v/>
      </c>
      <c r="CJ64" s="87" t="str">
        <f>IFERROR(IF($F64="Historical", IF(S64&lt;&gt;INDEX('Historical BMP Records'!S:S, MATCH($C64, 'Historical BMP Records'!$C:$C, 0)), 1, 0), IF(S64&lt;&gt;INDEX('Planned and Progress BMPs'!S:S, MATCH($C64, 'Planned and Progress BMPs'!$C:$C, 0)), 1, 0)), "")</f>
        <v/>
      </c>
      <c r="CK64" s="87" t="str">
        <f>IFERROR(IF($F64="Historical", IF(T64&lt;&gt;INDEX('Historical BMP Records'!T:T, MATCH($C64, 'Historical BMP Records'!$C:$C, 0)), 1, 0), IF(T64&lt;&gt;INDEX('Planned and Progress BMPs'!T:T, MATCH($C64, 'Planned and Progress BMPs'!$C:$C, 0)), 1, 0)), "")</f>
        <v/>
      </c>
      <c r="CL64" s="87" t="str">
        <f>IFERROR(IF($F64="Historical", IF(U64&lt;&gt;INDEX('Historical BMP Records'!U:U, MATCH($C64, 'Historical BMP Records'!$C:$C, 0)), 1, 0), IF(U64&lt;&gt;INDEX('Planned and Progress BMPs'!U:U, MATCH($C64, 'Planned and Progress BMPs'!$C:$C, 0)), 1, 0)), "")</f>
        <v/>
      </c>
      <c r="CM64" s="87" t="str">
        <f>IFERROR(IF($F64="Historical", IF(V64&lt;&gt;INDEX('Historical BMP Records'!V:V, MATCH($C64, 'Historical BMP Records'!$C:$C, 0)), 1, 0), IF(V64&lt;&gt;INDEX('Planned and Progress BMPs'!V:V, MATCH($C64, 'Planned and Progress BMPs'!$C:$C, 0)), 1, 0)), "")</f>
        <v/>
      </c>
      <c r="CN64" s="87" t="str">
        <f>IFERROR(IF($F64="Historical", IF(W64&lt;&gt;INDEX('Historical BMP Records'!W:W, MATCH($C64, 'Historical BMP Records'!$C:$C, 0)), 1, 0), IF(W64&lt;&gt;INDEX('Planned and Progress BMPs'!W:W, MATCH($C64, 'Planned and Progress BMPs'!$C:$C, 0)), 1, 0)), "")</f>
        <v/>
      </c>
      <c r="CO64" s="87" t="str">
        <f>IFERROR(IF($F64="Historical", IF(X64&lt;&gt;INDEX('Historical BMP Records'!X:X, MATCH($C64, 'Historical BMP Records'!$C:$C, 0)), 1, 0), IF(X64&lt;&gt;INDEX('Planned and Progress BMPs'!X:X, MATCH($C64, 'Planned and Progress BMPs'!$C:$C, 0)), 1, 0)), "")</f>
        <v/>
      </c>
      <c r="CP64" s="87" t="str">
        <f>IFERROR(IF($F64="Historical", IF(Y64&lt;&gt;INDEX('Historical BMP Records'!Y:Y, MATCH($C64, 'Historical BMP Records'!$C:$C, 0)), 1, 0), IF(Y64&lt;&gt;INDEX('Planned and Progress BMPs'!Y:Y, MATCH($C64, 'Planned and Progress BMPs'!$C:$C, 0)), 1, 0)), "")</f>
        <v/>
      </c>
      <c r="CQ64" s="87" t="str">
        <f>IFERROR(IF($F64="Historical", IF(Z64&lt;&gt;INDEX('Historical BMP Records'!Z:Z, MATCH($C64, 'Historical BMP Records'!$C:$C, 0)), 1, 0), IF(Z64&lt;&gt;INDEX('Planned and Progress BMPs'!Z:Z, MATCH($C64, 'Planned and Progress BMPs'!$C:$C, 0)), 1, 0)), "")</f>
        <v/>
      </c>
      <c r="CR64" s="87" t="str">
        <f>IFERROR(IF($F64="Historical", IF(AA64&lt;&gt;INDEX('Historical BMP Records'!AA:AA, MATCH($C64, 'Historical BMP Records'!$C:$C, 0)), 1, 0), IF(AA64&lt;&gt;INDEX('Planned and Progress BMPs'!AA:AA, MATCH($C64, 'Planned and Progress BMPs'!$C:$C, 0)), 1, 0)), "")</f>
        <v/>
      </c>
      <c r="CS64" s="87" t="str">
        <f>IFERROR(IF($F64="Historical", IF(AB64&lt;&gt;INDEX('Historical BMP Records'!AB:AB, MATCH($C64, 'Historical BMP Records'!$C:$C, 0)), 1, 0), IF(AB64&lt;&gt;INDEX('Planned and Progress BMPs'!AB:AB, MATCH($C64, 'Planned and Progress BMPs'!$C:$C, 0)), 1, 0)), "")</f>
        <v/>
      </c>
      <c r="CT64" s="87" t="str">
        <f>IFERROR(IF($F64="Historical", IF(AC64&lt;&gt;INDEX('Historical BMP Records'!AC:AC, MATCH($C64, 'Historical BMP Records'!$C:$C, 0)), 1, 0), IF(AC64&lt;&gt;INDEX('Planned and Progress BMPs'!AC:AC, MATCH($C64, 'Planned and Progress BMPs'!$C:$C, 0)), 1, 0)), "")</f>
        <v/>
      </c>
      <c r="CU64" s="87" t="str">
        <f>IFERROR(IF($F64="Historical", IF(AD64&lt;&gt;INDEX('Historical BMP Records'!AD:AD, MATCH($C64, 'Historical BMP Records'!$C:$C, 0)), 1, 0), IF(AD64&lt;&gt;INDEX('Planned and Progress BMPs'!AD:AD, MATCH($C64, 'Planned and Progress BMPs'!$C:$C, 0)), 1, 0)), "")</f>
        <v/>
      </c>
      <c r="CV64" s="87" t="str">
        <f>IFERROR(IF($F64="Historical", IF(AE64&lt;&gt;INDEX('Historical BMP Records'!AE:AE, MATCH($C64, 'Historical BMP Records'!$C:$C, 0)), 1, 0), IF(AE64&lt;&gt;INDEX('Planned and Progress BMPs'!AE:AE, MATCH($C64, 'Planned and Progress BMPs'!$C:$C, 0)), 1, 0)), "")</f>
        <v/>
      </c>
      <c r="CW64" s="87" t="str">
        <f>IFERROR(IF($F64="Historical", IF(AF64&lt;&gt;INDEX('Historical BMP Records'!AF:AF, MATCH($C64, 'Historical BMP Records'!$C:$C, 0)), 1, 0), IF(AF64&lt;&gt;INDEX('Planned and Progress BMPs'!AF:AF, MATCH($C64, 'Planned and Progress BMPs'!$C:$C, 0)), 1, 0)), "")</f>
        <v/>
      </c>
      <c r="CX64" s="87" t="str">
        <f>IFERROR(IF($F64="Historical", IF(AG64&lt;&gt;INDEX('Historical BMP Records'!AG:AG, MATCH($C64, 'Historical BMP Records'!$C:$C, 0)), 1, 0), IF(AG64&lt;&gt;INDEX('Planned and Progress BMPs'!AG:AG, MATCH($C64, 'Planned and Progress BMPs'!$C:$C, 0)), 1, 0)), "")</f>
        <v/>
      </c>
      <c r="CY64" s="87" t="str">
        <f>IFERROR(IF($F64="Historical", IF(AH64&lt;&gt;INDEX('Historical BMP Records'!AH:AH, MATCH($C64, 'Historical BMP Records'!$C:$C, 0)), 1, 0), IF(AH64&lt;&gt;INDEX('Planned and Progress BMPs'!AH:AH, MATCH($C64, 'Planned and Progress BMPs'!$C:$C, 0)), 1, 0)), "")</f>
        <v/>
      </c>
      <c r="CZ64" s="87" t="str">
        <f>IFERROR(IF($F64="Historical", IF(AI64&lt;&gt;INDEX('Historical BMP Records'!AI:AI, MATCH($C64, 'Historical BMP Records'!$C:$C, 0)), 1, 0), IF(AI64&lt;&gt;INDEX('Planned and Progress BMPs'!AI:AI, MATCH($C64, 'Planned and Progress BMPs'!$C:$C, 0)), 1, 0)), "")</f>
        <v/>
      </c>
      <c r="DA64" s="87" t="str">
        <f>IFERROR(IF($F64="Historical", IF(AJ64&lt;&gt;INDEX('Historical BMP Records'!AJ:AJ, MATCH($C64, 'Historical BMP Records'!$C:$C, 0)), 1, 0), IF(AJ64&lt;&gt;INDEX('Planned and Progress BMPs'!AJ:AJ, MATCH($C64, 'Planned and Progress BMPs'!$C:$C, 0)), 1, 0)), "")</f>
        <v/>
      </c>
      <c r="DB64" s="87" t="str">
        <f>IFERROR(IF($F64="Historical", IF(AK64&lt;&gt;INDEX('Historical BMP Records'!AK:AK, MATCH($C64, 'Historical BMP Records'!$C:$C, 0)), 1, 0), IF(AK64&lt;&gt;INDEX('Planned and Progress BMPs'!AK:AK, MATCH($C64, 'Planned and Progress BMPs'!$C:$C, 0)), 1, 0)), "")</f>
        <v/>
      </c>
      <c r="DC64" s="87" t="str">
        <f>IFERROR(IF($F64="Historical", IF(AL64&lt;&gt;INDEX('Historical BMP Records'!AL:AL, MATCH($C64, 'Historical BMP Records'!$C:$C, 0)), 1, 0), IF(AL64&lt;&gt;INDEX('Planned and Progress BMPs'!AL:AL, MATCH($C64, 'Planned and Progress BMPs'!$C:$C, 0)), 1, 0)), "")</f>
        <v/>
      </c>
      <c r="DD64" s="87" t="str">
        <f>IFERROR(IF($F64="Historical", IF(AM64&lt;&gt;INDEX('Historical BMP Records'!AM:AM, MATCH($C64, 'Historical BMP Records'!$C:$C, 0)), 1, 0), IF(AM64&lt;&gt;INDEX('Planned and Progress BMPs'!AM:AM, MATCH($C64, 'Planned and Progress BMPs'!$C:$C, 0)), 1, 0)), "")</f>
        <v/>
      </c>
      <c r="DE64" s="87" t="str">
        <f>IFERROR(IF($F64="Historical", IF(AN64&lt;&gt;INDEX('Historical BMP Records'!AN:AN, MATCH($C64, 'Historical BMP Records'!$C:$C, 0)), 1, 0), IF(AN64&lt;&gt;INDEX('Planned and Progress BMPs'!AN:AN, MATCH($C64, 'Planned and Progress BMPs'!$C:$C, 0)), 1, 0)), "")</f>
        <v/>
      </c>
      <c r="DF64" s="87" t="str">
        <f>IFERROR(IF($F64="Historical", IF(AO64&lt;&gt;INDEX('Historical BMP Records'!AO:AO, MATCH($C64, 'Historical BMP Records'!$C:$C, 0)), 1, 0), IF(AO64&lt;&gt;INDEX('Planned and Progress BMPs'!AO:AO, MATCH($C64, 'Planned and Progress BMPs'!$C:$C, 0)), 1, 0)), "")</f>
        <v/>
      </c>
      <c r="DG64" s="87" t="str">
        <f>IFERROR(IF($F64="Historical", IF(AP64&lt;&gt;INDEX('Historical BMP Records'!AP:AP, MATCH($C64, 'Historical BMP Records'!$C:$C, 0)), 1, 0), IF(AP64&lt;&gt;INDEX('Planned and Progress BMPs'!AP:AP, MATCH($C64, 'Planned and Progress BMPs'!$C:$C, 0)), 1, 0)), "")</f>
        <v/>
      </c>
      <c r="DH64" s="87" t="str">
        <f>IFERROR(IF($F64="Historical", IF(AQ64&lt;&gt;INDEX('Historical BMP Records'!AQ:AQ, MATCH($C64, 'Historical BMP Records'!$C:$C, 0)), 1, 0), IF(AQ64&lt;&gt;INDEX('Planned and Progress BMPs'!AQ:AQ, MATCH($C64, 'Planned and Progress BMPs'!$C:$C, 0)), 1, 0)), "")</f>
        <v/>
      </c>
      <c r="DI64" s="87" t="str">
        <f>IFERROR(IF($F64="Historical", IF(AR64&lt;&gt;INDEX('Historical BMP Records'!AR:AR, MATCH($C64, 'Historical BMP Records'!$C:$C, 0)), 1, 0), IF(AR64&lt;&gt;INDEX('Planned and Progress BMPs'!AR:AR, MATCH($C64, 'Planned and Progress BMPs'!$C:$C, 0)), 1, 0)), "")</f>
        <v/>
      </c>
      <c r="DJ64" s="87" t="str">
        <f>IFERROR(IF($F64="Historical", IF(AS64&lt;&gt;INDEX('Historical BMP Records'!AS:AS, MATCH($C64, 'Historical BMP Records'!$C:$C, 0)), 1, 0), IF(AS64&lt;&gt;INDEX('Planned and Progress BMPs'!AS:AS, MATCH($C64, 'Planned and Progress BMPs'!$C:$C, 0)), 1, 0)), "")</f>
        <v/>
      </c>
      <c r="DK64" s="87" t="str">
        <f>IFERROR(IF($F64="Historical", IF(AT64&lt;&gt;INDEX('Historical BMP Records'!AT:AT, MATCH($C64, 'Historical BMP Records'!$C:$C, 0)), 1, 0), IF(AT64&lt;&gt;INDEX('Planned and Progress BMPs'!AT:AT, MATCH($C64, 'Planned and Progress BMPs'!$C:$C, 0)), 1, 0)), "")</f>
        <v/>
      </c>
      <c r="DL64" s="87" t="str">
        <f>IFERROR(IF($F64="Historical", IF(AU64&lt;&gt;INDEX('Historical BMP Records'!AU:AU, MATCH($C64, 'Historical BMP Records'!$C:$C, 0)), 1, 0), IF(AU64&lt;&gt;INDEX('Planned and Progress BMPs'!AU:AU, MATCH($C64, 'Planned and Progress BMPs'!$C:$C, 0)), 1, 0)), "")</f>
        <v/>
      </c>
      <c r="DM64" s="87" t="str">
        <f>IFERROR(IF($F64="Historical", IF(AV64&lt;&gt;INDEX('Historical BMP Records'!AV:AV, MATCH($C64, 'Historical BMP Records'!$C:$C, 0)), 1, 0), IF(AV64&lt;&gt;INDEX('Planned and Progress BMPs'!AV:AV, MATCH($C64, 'Planned and Progress BMPs'!$C:$C, 0)), 1, 0)), "")</f>
        <v/>
      </c>
      <c r="DN64" s="87" t="str">
        <f>IFERROR(IF($F64="Historical", IF(AW64&lt;&gt;INDEX('Historical BMP Records'!AW:AW, MATCH($C64, 'Historical BMP Records'!$C:$C, 0)), 1, 0), IF(AW64&lt;&gt;INDEX('Planned and Progress BMPs'!AW:AW, MATCH($C64, 'Planned and Progress BMPs'!$C:$C, 0)), 1, 0)), "")</f>
        <v/>
      </c>
      <c r="DO64" s="87" t="str">
        <f>IFERROR(IF($F64="Historical", IF(AX64&lt;&gt;INDEX('Historical BMP Records'!AX:AX, MATCH($C64, 'Historical BMP Records'!$C:$C, 0)), 1, 0), IF(AX64&lt;&gt;INDEX('Planned and Progress BMPs'!AX:AX, MATCH($C64, 'Planned and Progress BMPs'!$C:$C, 0)), 1, 0)), "")</f>
        <v/>
      </c>
      <c r="DP64" s="87" t="str">
        <f>IFERROR(IF($F64="Historical", IF(AY64&lt;&gt;INDEX('Historical BMP Records'!AY:AY, MATCH($C64, 'Historical BMP Records'!$C:$C, 0)), 1, 0), IF(AY64&lt;&gt;INDEX('Planned and Progress BMPs'!AY:AY, MATCH($C64, 'Planned and Progress BMPs'!$C:$C, 0)), 1, 0)), "")</f>
        <v/>
      </c>
      <c r="DQ64" s="87" t="str">
        <f>IFERROR(IF($F64="Historical", IF(AZ64&lt;&gt;INDEX('Historical BMP Records'!AZ:AZ, MATCH($C64, 'Historical BMP Records'!$C:$C, 0)), 1, 0), IF(AZ64&lt;&gt;INDEX('Planned and Progress BMPs'!AZ:AZ, MATCH($C64, 'Planned and Progress BMPs'!$C:$C, 0)), 1, 0)), "")</f>
        <v/>
      </c>
      <c r="DR64" s="87" t="str">
        <f>IFERROR(IF($F64="Historical", IF(BA64&lt;&gt;INDEX('Historical BMP Records'!BA:BA, MATCH($C64, 'Historical BMP Records'!$C:$C, 0)), 1, 0), IF(BA64&lt;&gt;INDEX('Planned and Progress BMPs'!BA:BA, MATCH($C64, 'Planned and Progress BMPs'!$C:$C, 0)), 1, 0)), "")</f>
        <v/>
      </c>
      <c r="DS64" s="87" t="str">
        <f>IFERROR(IF($F64="Historical", IF(BB64&lt;&gt;INDEX('Historical BMP Records'!BB:BB, MATCH($C64, 'Historical BMP Records'!$C:$C, 0)), 1, 0), IF(BB64&lt;&gt;INDEX('Planned and Progress BMPs'!BB:BB, MATCH($C64, 'Planned and Progress BMPs'!$C:$C, 0)), 1, 0)), "")</f>
        <v/>
      </c>
      <c r="DT64" s="87" t="str">
        <f>IFERROR(IF($F64="Historical", IF(BC64&lt;&gt;INDEX('Historical BMP Records'!BC:BC, MATCH($C64, 'Historical BMP Records'!$C:$C, 0)), 1, 0), IF(BC64&lt;&gt;INDEX('Planned and Progress BMPs'!BC:BC, MATCH($C64, 'Planned and Progress BMPs'!$C:$C, 0)), 1, 0)), "")</f>
        <v/>
      </c>
      <c r="DU64" s="87" t="str">
        <f>IFERROR(IF($F64="Historical", IF(BD64&lt;&gt;INDEX('Historical BMP Records'!BD:BD, MATCH($C64, 'Historical BMP Records'!$C:$C, 0)), 1, 0), IF(BD64&lt;&gt;INDEX('Planned and Progress BMPs'!BD:BD, MATCH($C64, 'Planned and Progress BMPs'!$C:$C, 0)), 1, 0)), "")</f>
        <v/>
      </c>
      <c r="DV64" s="87" t="str">
        <f>IFERROR(IF($F64="Historical", IF(BE64&lt;&gt;INDEX('Historical BMP Records'!BE:BE, MATCH($C64, 'Historical BMP Records'!$C:$C, 0)), 1, 0), IF(BE64&lt;&gt;INDEX('Planned and Progress BMPs'!BE:BE, MATCH($C64, 'Planned and Progress BMPs'!$C:$C, 0)), 1, 0)), "")</f>
        <v/>
      </c>
      <c r="DW64" s="87" t="str">
        <f>IFERROR(IF($F64="Historical", IF(BF64&lt;&gt;INDEX('Historical BMP Records'!BF:BF, MATCH($C64, 'Historical BMP Records'!$C:$C, 0)), 1, 0), IF(BF64&lt;&gt;INDEX('Planned and Progress BMPs'!BF:BF, MATCH($C64, 'Planned and Progress BMPs'!$C:$C, 0)), 1, 0)), "")</f>
        <v/>
      </c>
      <c r="DX64" s="87" t="str">
        <f>IFERROR(IF($F64="Historical", IF(BG64&lt;&gt;INDEX('Historical BMP Records'!BG:BG, MATCH($C64, 'Historical BMP Records'!$C:$C, 0)), 1, 0), IF(BG64&lt;&gt;INDEX('Planned and Progress BMPs'!BG:BG, MATCH($C64, 'Planned and Progress BMPs'!$C:$C, 0)), 1, 0)), "")</f>
        <v/>
      </c>
      <c r="DY64" s="87" t="str">
        <f>IFERROR(IF($F64="Historical", IF(BH64&lt;&gt;INDEX('Historical BMP Records'!BH:BH, MATCH($C64, 'Historical BMP Records'!$C:$C, 0)), 1, 0), IF(BH64&lt;&gt;INDEX('Planned and Progress BMPs'!BH:BH, MATCH($C64, 'Planned and Progress BMPs'!$C:$C, 0)), 1, 0)), "")</f>
        <v/>
      </c>
      <c r="DZ64" s="87" t="str">
        <f>IFERROR(IF($F64="Historical", IF(BI64&lt;&gt;INDEX('Historical BMP Records'!BI:BI, MATCH($C64, 'Historical BMP Records'!$C:$C, 0)), 1, 0), IF(BI64&lt;&gt;INDEX('Planned and Progress BMPs'!BI:BI, MATCH($C64, 'Planned and Progress BMPs'!$C:$C, 0)), 1, 0)), "")</f>
        <v/>
      </c>
      <c r="EA64" s="87" t="str">
        <f>IFERROR(IF($F64="Historical", IF(BJ64&lt;&gt;INDEX('Historical BMP Records'!BJ:BJ, MATCH($C64, 'Historical BMP Records'!$C:$C, 0)), 1, 0), IF(BJ64&lt;&gt;INDEX('Planned and Progress BMPs'!BJ:BJ, MATCH($C64, 'Planned and Progress BMPs'!$C:$C, 0)), 1, 0)), "")</f>
        <v/>
      </c>
      <c r="EB64" s="87" t="str">
        <f>IFERROR(IF($F64="Historical", IF(BK64&lt;&gt;INDEX('Historical BMP Records'!BK:BK, MATCH($C64, 'Historical BMP Records'!$C:$C, 0)), 1, 0), IF(BK64&lt;&gt;INDEX('Planned and Progress BMPs'!BK:BK, MATCH($C64, 'Planned and Progress BMPs'!$C:$C, 0)), 1, 0)), "")</f>
        <v/>
      </c>
      <c r="EC64" s="87" t="str">
        <f>IFERROR(IF($F64="Historical", IF(BL64&lt;&gt;INDEX('Historical BMP Records'!BL:BL, MATCH($C64, 'Historical BMP Records'!$C:$C, 0)), 1, 0), IF(BL64&lt;&gt;INDEX('Planned and Progress BMPs'!BL:BL, MATCH($C64, 'Planned and Progress BMPs'!$C:$C, 0)), 1, 0)), "")</f>
        <v/>
      </c>
      <c r="ED64" s="87" t="str">
        <f>IFERROR(IF($F64="Historical", IF(BM64&lt;&gt;INDEX('Historical BMP Records'!BM:BM, MATCH($C64, 'Historical BMP Records'!$C:$C, 0)), 1, 0), IF(BM64&lt;&gt;INDEX('Planned and Progress BMPs'!BM:BM, MATCH($C64, 'Planned and Progress BMPs'!$C:$C, 0)), 1, 0)), "")</f>
        <v/>
      </c>
      <c r="EE64" s="87" t="str">
        <f>IFERROR(IF($F64="Historical", IF(BN64&lt;&gt;INDEX('Historical BMP Records'!BN:BN, MATCH($C64, 'Historical BMP Records'!$C:$C, 0)), 1, 0), IF(BN64&lt;&gt;INDEX('Planned and Progress BMPs'!BN:BN, MATCH($C64, 'Planned and Progress BMPs'!$C:$C, 0)), 1, 0)), "")</f>
        <v/>
      </c>
      <c r="EF64" s="87" t="str">
        <f>IFERROR(IF($F64="Historical", IF(BO64&lt;&gt;INDEX('Historical BMP Records'!BO:BO, MATCH($C64, 'Historical BMP Records'!$C:$C, 0)), 1, 0), IF(BO64&lt;&gt;INDEX('Planned and Progress BMPs'!BO:BO, MATCH($C64, 'Planned and Progress BMPs'!$C:$C, 0)), 1, 0)), "")</f>
        <v/>
      </c>
      <c r="EG64" s="87" t="str">
        <f>IFERROR(IF($F64="Historical", IF(BP64&lt;&gt;INDEX('Historical BMP Records'!BP:BP, MATCH($C64, 'Historical BMP Records'!$C:$C, 0)), 1, 0), IF(BP64&lt;&gt;INDEX('Planned and Progress BMPs'!BP:BP, MATCH($C64, 'Planned and Progress BMPs'!$C:$C, 0)), 1, 0)), "")</f>
        <v/>
      </c>
      <c r="EH64" s="87">
        <f>SUM(DC_SW152[[#This Row],[FY17 Status Change]:[GIS ID Change]])</f>
        <v>0</v>
      </c>
    </row>
    <row r="65" spans="1:138" x14ac:dyDescent="0.25">
      <c r="A65" s="5" t="s">
        <v>388</v>
      </c>
      <c r="B65" s="5" t="s">
        <v>389</v>
      </c>
      <c r="C65" s="15" t="s">
        <v>709</v>
      </c>
      <c r="D65" s="15" t="s">
        <v>468</v>
      </c>
      <c r="E65" s="15" t="s">
        <v>132</v>
      </c>
      <c r="F65" s="33" t="s">
        <v>49</v>
      </c>
      <c r="G65" s="42"/>
      <c r="H65" s="37"/>
      <c r="I65" s="22">
        <f>INDEX(Table3[Site ID], MATCH(DC_SW152[[#This Row],[Facility Name]], Table3[Site Name], 0))</f>
        <v>2</v>
      </c>
      <c r="J65" s="22" t="s">
        <v>7</v>
      </c>
      <c r="K65" s="22" t="str">
        <f>INDEX(Table3[Site Address], MATCH(DC_SW152[[#This Row],[Facility Name]], Table3[Site Name], 0))</f>
        <v>1013 O Street SE</v>
      </c>
      <c r="L65" s="22" t="str">
        <f>INDEX(Table3[Site X Coordinate], MATCH(DC_SW152[[#This Row],[Facility Name]], Table3[Site Name], 0))</f>
        <v>400682.49</v>
      </c>
      <c r="M65" s="22" t="str">
        <f>INDEX(Table3[Site Y Coordinate], MATCH(DC_SW152[[#This Row],[Facility Name]], Table3[Site Name], 0))</f>
        <v>133916.52</v>
      </c>
      <c r="N65" s="22" t="str">
        <f>INDEX(Table3[Owner/Manager], MATCH(DC_SW152[[#This Row],[Facility Name]], Table3[Site Name], 0))</f>
        <v>Department of Defense</v>
      </c>
      <c r="O65" s="22" t="s">
        <v>699</v>
      </c>
      <c r="P65" s="22" t="s">
        <v>115</v>
      </c>
      <c r="Q65" s="22" t="s">
        <v>116</v>
      </c>
      <c r="R65" s="22" t="s">
        <v>84</v>
      </c>
      <c r="S65" s="22">
        <v>20374</v>
      </c>
      <c r="T65" s="29">
        <v>2024330415</v>
      </c>
      <c r="U65" s="22" t="s">
        <v>117</v>
      </c>
      <c r="V65" s="77">
        <v>12</v>
      </c>
      <c r="W65" s="33">
        <v>37257</v>
      </c>
      <c r="X65" s="22" t="s">
        <v>132</v>
      </c>
      <c r="Y65" s="83" t="s">
        <v>132</v>
      </c>
      <c r="Z65" s="83" t="s">
        <v>777</v>
      </c>
      <c r="AA65" s="83" t="s">
        <v>778</v>
      </c>
      <c r="AB65" s="83" t="s">
        <v>779</v>
      </c>
      <c r="AC65" s="22" t="s">
        <v>93</v>
      </c>
      <c r="AD65" s="22" t="s">
        <v>26</v>
      </c>
      <c r="AE65" s="22">
        <v>400279.247398999</v>
      </c>
      <c r="AF65" s="22">
        <v>133908.430033999</v>
      </c>
      <c r="AG65" s="22">
        <v>38.873002999999997</v>
      </c>
      <c r="AH65" s="22">
        <v>-76.996781999999996</v>
      </c>
      <c r="AI65" s="22" t="s">
        <v>133</v>
      </c>
      <c r="AJ65" s="22" t="s">
        <v>84</v>
      </c>
      <c r="AK65" s="22">
        <v>20374</v>
      </c>
      <c r="AL65" s="17" t="s">
        <v>11</v>
      </c>
      <c r="AM65" s="22" t="s">
        <v>18</v>
      </c>
      <c r="AN65" s="22" t="s">
        <v>8</v>
      </c>
      <c r="AO65" s="64"/>
      <c r="AP65" s="64"/>
      <c r="AQ65" s="64"/>
      <c r="AR65" s="64">
        <f>IF(ISBLANK(DC_SW152[[#This Row],[Urban Acres]]), "", DC_SW152[[#This Row],[Urban Acres]]-DC_SW152[[#This Row],[Impervious Acres]]-DC_SW152[[#This Row],[Natural Acres]])</f>
        <v>0</v>
      </c>
      <c r="AS65" s="64">
        <v>0.84</v>
      </c>
      <c r="AT65" s="64">
        <v>0.84</v>
      </c>
      <c r="AU65" s="64" t="str">
        <f>IF(ISBLANK(DC_SW152[[#This Row],[Natural Acres]]), "", DC_SW152[[#This Row],[Natural Acres]]*43560)</f>
        <v/>
      </c>
      <c r="AV65" s="64">
        <f>IFERROR(IF(ISBLANK(DC_SW152[[#This Row],[Compacted Acres]]), "", DC_SW152[[#This Row],[Compacted Acres]]*43560),"")</f>
        <v>0</v>
      </c>
      <c r="AW65" s="64">
        <f>IF(ISBLANK(DC_SW152[[#This Row],[Impervious Acres]]), "", DC_SW152[[#This Row],[Impervious Acres]]*43560)</f>
        <v>36590.400000000001</v>
      </c>
      <c r="AX65" s="64">
        <f>IF(ISBLANK(DC_SW152[[#This Row],[Urban Acres]]), "", DC_SW152[[#This Row],[Urban Acres]]*43560)</f>
        <v>36590.400000000001</v>
      </c>
      <c r="AY65" s="67"/>
      <c r="AZ65" s="33">
        <v>42941</v>
      </c>
      <c r="BA65" s="19">
        <v>2017</v>
      </c>
      <c r="BB65" s="19"/>
      <c r="BC65" s="19"/>
      <c r="BD65" s="19"/>
      <c r="BE65" s="19"/>
      <c r="BF65" s="19"/>
      <c r="BG65" s="19"/>
      <c r="BH65" s="18" t="s">
        <v>9</v>
      </c>
      <c r="BI65" s="18">
        <v>42927</v>
      </c>
      <c r="BJ65" s="18"/>
      <c r="BK65" s="22" t="s">
        <v>8</v>
      </c>
      <c r="BL65" s="18"/>
      <c r="BM65" s="72"/>
      <c r="BN65" s="22"/>
      <c r="BO65" s="17" t="s">
        <v>8</v>
      </c>
      <c r="BP65" s="17" t="s">
        <v>134</v>
      </c>
      <c r="BQ65" s="15" t="s">
        <v>536</v>
      </c>
      <c r="BR65" s="87" t="str">
        <f>IFERROR(IF($F65="Historical", IF(A65&lt;&gt;INDEX('Historical BMP Records'!A:A, MATCH($C65, 'Historical BMP Records'!$C:$C, 0)), 1, 0), IF(A65&lt;&gt;INDEX('Planned and Progress BMPs'!A:A, MATCH($C65, 'Planned and Progress BMPs'!$C:$C, 0)), 1, 0)), "")</f>
        <v/>
      </c>
      <c r="BS65" s="87" t="str">
        <f>IFERROR(IF($F65="Historical", IF(B65&lt;&gt;INDEX('Historical BMP Records'!B:B, MATCH($C65, 'Historical BMP Records'!$C:$C, 0)), 1, 0), IF(B65&lt;&gt;INDEX('Planned and Progress BMPs'!B:B, MATCH($C65, 'Planned and Progress BMPs'!$C:$C, 0)), 1, 0)), "")</f>
        <v/>
      </c>
      <c r="BT65" s="87" t="str">
        <f>IFERROR(IF($F65="Historical", IF(C65&lt;&gt;INDEX('Historical BMP Records'!C:C, MATCH($C65, 'Historical BMP Records'!$C:$C, 0)), 1, 0), IF(C65&lt;&gt;INDEX('Planned and Progress BMPs'!C:C, MATCH($C65, 'Planned and Progress BMPs'!$C:$C, 0)), 1, 0)), "")</f>
        <v/>
      </c>
      <c r="BU65" s="87" t="str">
        <f>IFERROR(IF($F65="Historical", IF(D65&lt;&gt;INDEX('Historical BMP Records'!D:D, MATCH($C65, 'Historical BMP Records'!$C:$C, 0)), 1, 0), IF(D65&lt;&gt;INDEX('Planned and Progress BMPs'!D:D, MATCH($C65, 'Planned and Progress BMPs'!$C:$C, 0)), 1, 0)), "")</f>
        <v/>
      </c>
      <c r="BV65" s="87" t="str">
        <f>IFERROR(IF($F65="Historical", IF(E65&lt;&gt;INDEX('Historical BMP Records'!E:E, MATCH($C65, 'Historical BMP Records'!$C:$C, 0)), 1, 0), IF(E65&lt;&gt;INDEX('Planned and Progress BMPs'!E:E, MATCH($C65, 'Planned and Progress BMPs'!$C:$C, 0)), 1, 0)), "")</f>
        <v/>
      </c>
      <c r="BW65" s="87" t="str">
        <f>IFERROR(IF($F65="Historical", IF(F65&lt;&gt;INDEX('Historical BMP Records'!F:F, MATCH($C65, 'Historical BMP Records'!$C:$C, 0)), 1, 0), IF(F65&lt;&gt;INDEX('Planned and Progress BMPs'!F:F, MATCH($C65, 'Planned and Progress BMPs'!$C:$C, 0)), 1, 0)), "")</f>
        <v/>
      </c>
      <c r="BX65" s="87" t="str">
        <f>IFERROR(IF($F65="Historical", IF(G65&lt;&gt;INDEX('Historical BMP Records'!G:G, MATCH($C65, 'Historical BMP Records'!$C:$C, 0)), 1, 0), IF(G65&lt;&gt;INDEX('Planned and Progress BMPs'!G:G, MATCH($C65, 'Planned and Progress BMPs'!$C:$C, 0)), 1, 0)), "")</f>
        <v/>
      </c>
      <c r="BY65" s="87" t="str">
        <f>IFERROR(IF($F65="Historical", IF(H65&lt;&gt;INDEX('Historical BMP Records'!H:H, MATCH($C65, 'Historical BMP Records'!$C:$C, 0)), 1, 0), IF(H65&lt;&gt;INDEX('Planned and Progress BMPs'!H:H, MATCH($C65, 'Planned and Progress BMPs'!$C:$C, 0)), 1, 0)), "")</f>
        <v/>
      </c>
      <c r="BZ65" s="87" t="str">
        <f>IFERROR(IF($F65="Historical", IF(I65&lt;&gt;INDEX('Historical BMP Records'!I:I, MATCH($C65, 'Historical BMP Records'!$C:$C, 0)), 1, 0), IF(I65&lt;&gt;INDEX('Planned and Progress BMPs'!I:I, MATCH($C65, 'Planned and Progress BMPs'!$C:$C, 0)), 1, 0)), "")</f>
        <v/>
      </c>
      <c r="CA65" s="87" t="str">
        <f>IFERROR(IF($F65="Historical", IF(J65&lt;&gt;INDEX('Historical BMP Records'!J:J, MATCH($C65, 'Historical BMP Records'!$C:$C, 0)), 1, 0), IF(J65&lt;&gt;INDEX('Planned and Progress BMPs'!J:J, MATCH($C65, 'Planned and Progress BMPs'!$C:$C, 0)), 1, 0)), "")</f>
        <v/>
      </c>
      <c r="CB65" s="87" t="str">
        <f>IFERROR(IF($F65="Historical", IF(K65&lt;&gt;INDEX('Historical BMP Records'!K:K, MATCH($C65, 'Historical BMP Records'!$C:$C, 0)), 1, 0), IF(K65&lt;&gt;INDEX('Planned and Progress BMPs'!K:K, MATCH($C65, 'Planned and Progress BMPs'!$C:$C, 0)), 1, 0)), "")</f>
        <v/>
      </c>
      <c r="CC65" s="87" t="str">
        <f>IFERROR(IF($F65="Historical", IF(L65&lt;&gt;INDEX('Historical BMP Records'!L:L, MATCH($C65, 'Historical BMP Records'!$C:$C, 0)), 1, 0), IF(L65&lt;&gt;INDEX('Planned and Progress BMPs'!L:L, MATCH($C65, 'Planned and Progress BMPs'!$C:$C, 0)), 1, 0)), "")</f>
        <v/>
      </c>
      <c r="CD65" s="87" t="str">
        <f>IFERROR(IF($F65="Historical", IF(M65&lt;&gt;INDEX('Historical BMP Records'!M:M, MATCH($C65, 'Historical BMP Records'!$C:$C, 0)), 1, 0), IF(M65&lt;&gt;INDEX('Planned and Progress BMPs'!M:M, MATCH($C65, 'Planned and Progress BMPs'!$C:$C, 0)), 1, 0)), "")</f>
        <v/>
      </c>
      <c r="CE65" s="87" t="str">
        <f>IFERROR(IF($F65="Historical", IF(N65&lt;&gt;INDEX('Historical BMP Records'!N:N, MATCH($C65, 'Historical BMP Records'!$C:$C, 0)), 1, 0), IF(N65&lt;&gt;INDEX('Planned and Progress BMPs'!N:N, MATCH($C65, 'Planned and Progress BMPs'!$C:$C, 0)), 1, 0)), "")</f>
        <v/>
      </c>
      <c r="CF65" s="87" t="str">
        <f>IFERROR(IF($F65="Historical", IF(O65&lt;&gt;INDEX('Historical BMP Records'!O:O, MATCH($C65, 'Historical BMP Records'!$C:$C, 0)), 1, 0), IF(O65&lt;&gt;INDEX('Planned and Progress BMPs'!O:O, MATCH($C65, 'Planned and Progress BMPs'!$C:$C, 0)), 1, 0)), "")</f>
        <v/>
      </c>
      <c r="CG65" s="87" t="str">
        <f>IFERROR(IF($F65="Historical", IF(P65&lt;&gt;INDEX('Historical BMP Records'!P:P, MATCH($C65, 'Historical BMP Records'!$C:$C, 0)), 1, 0), IF(P65&lt;&gt;INDEX('Planned and Progress BMPs'!P:P, MATCH($C65, 'Planned and Progress BMPs'!$C:$C, 0)), 1, 0)), "")</f>
        <v/>
      </c>
      <c r="CH65" s="87" t="str">
        <f>IFERROR(IF($F65="Historical", IF(Q65&lt;&gt;INDEX('Historical BMP Records'!Q:Q, MATCH($C65, 'Historical BMP Records'!$C:$C, 0)), 1, 0), IF(Q65&lt;&gt;INDEX('Planned and Progress BMPs'!Q:Q, MATCH($C65, 'Planned and Progress BMPs'!$C:$C, 0)), 1, 0)), "")</f>
        <v/>
      </c>
      <c r="CI65" s="87" t="str">
        <f>IFERROR(IF($F65="Historical", IF(R65&lt;&gt;INDEX('Historical BMP Records'!R:R, MATCH($C65, 'Historical BMP Records'!$C:$C, 0)), 1, 0), IF(R65&lt;&gt;INDEX('Planned and Progress BMPs'!R:R, MATCH($C65, 'Planned and Progress BMPs'!$C:$C, 0)), 1, 0)), "")</f>
        <v/>
      </c>
      <c r="CJ65" s="87" t="str">
        <f>IFERROR(IF($F65="Historical", IF(S65&lt;&gt;INDEX('Historical BMP Records'!S:S, MATCH($C65, 'Historical BMP Records'!$C:$C, 0)), 1, 0), IF(S65&lt;&gt;INDEX('Planned and Progress BMPs'!S:S, MATCH($C65, 'Planned and Progress BMPs'!$C:$C, 0)), 1, 0)), "")</f>
        <v/>
      </c>
      <c r="CK65" s="87" t="str">
        <f>IFERROR(IF($F65="Historical", IF(T65&lt;&gt;INDEX('Historical BMP Records'!T:T, MATCH($C65, 'Historical BMP Records'!$C:$C, 0)), 1, 0), IF(T65&lt;&gt;INDEX('Planned and Progress BMPs'!T:T, MATCH($C65, 'Planned and Progress BMPs'!$C:$C, 0)), 1, 0)), "")</f>
        <v/>
      </c>
      <c r="CL65" s="87" t="str">
        <f>IFERROR(IF($F65="Historical", IF(U65&lt;&gt;INDEX('Historical BMP Records'!U:U, MATCH($C65, 'Historical BMP Records'!$C:$C, 0)), 1, 0), IF(U65&lt;&gt;INDEX('Planned and Progress BMPs'!U:U, MATCH($C65, 'Planned and Progress BMPs'!$C:$C, 0)), 1, 0)), "")</f>
        <v/>
      </c>
      <c r="CM65" s="87" t="str">
        <f>IFERROR(IF($F65="Historical", IF(V65&lt;&gt;INDEX('Historical BMP Records'!V:V, MATCH($C65, 'Historical BMP Records'!$C:$C, 0)), 1, 0), IF(V65&lt;&gt;INDEX('Planned and Progress BMPs'!V:V, MATCH($C65, 'Planned and Progress BMPs'!$C:$C, 0)), 1, 0)), "")</f>
        <v/>
      </c>
      <c r="CN65" s="87" t="str">
        <f>IFERROR(IF($F65="Historical", IF(W65&lt;&gt;INDEX('Historical BMP Records'!W:W, MATCH($C65, 'Historical BMP Records'!$C:$C, 0)), 1, 0), IF(W65&lt;&gt;INDEX('Planned and Progress BMPs'!W:W, MATCH($C65, 'Planned and Progress BMPs'!$C:$C, 0)), 1, 0)), "")</f>
        <v/>
      </c>
      <c r="CO65" s="87" t="str">
        <f>IFERROR(IF($F65="Historical", IF(X65&lt;&gt;INDEX('Historical BMP Records'!X:X, MATCH($C65, 'Historical BMP Records'!$C:$C, 0)), 1, 0), IF(X65&lt;&gt;INDEX('Planned and Progress BMPs'!X:X, MATCH($C65, 'Planned and Progress BMPs'!$C:$C, 0)), 1, 0)), "")</f>
        <v/>
      </c>
      <c r="CP65" s="87" t="str">
        <f>IFERROR(IF($F65="Historical", IF(Y65&lt;&gt;INDEX('Historical BMP Records'!Y:Y, MATCH($C65, 'Historical BMP Records'!$C:$C, 0)), 1, 0), IF(Y65&lt;&gt;INDEX('Planned and Progress BMPs'!Y:Y, MATCH($C65, 'Planned and Progress BMPs'!$C:$C, 0)), 1, 0)), "")</f>
        <v/>
      </c>
      <c r="CQ65" s="87" t="str">
        <f>IFERROR(IF($F65="Historical", IF(Z65&lt;&gt;INDEX('Historical BMP Records'!Z:Z, MATCH($C65, 'Historical BMP Records'!$C:$C, 0)), 1, 0), IF(Z65&lt;&gt;INDEX('Planned and Progress BMPs'!Z:Z, MATCH($C65, 'Planned and Progress BMPs'!$C:$C, 0)), 1, 0)), "")</f>
        <v/>
      </c>
      <c r="CR65" s="87" t="str">
        <f>IFERROR(IF($F65="Historical", IF(AA65&lt;&gt;INDEX('Historical BMP Records'!AA:AA, MATCH($C65, 'Historical BMP Records'!$C:$C, 0)), 1, 0), IF(AA65&lt;&gt;INDEX('Planned and Progress BMPs'!AA:AA, MATCH($C65, 'Planned and Progress BMPs'!$C:$C, 0)), 1, 0)), "")</f>
        <v/>
      </c>
      <c r="CS65" s="87" t="str">
        <f>IFERROR(IF($F65="Historical", IF(AB65&lt;&gt;INDEX('Historical BMP Records'!AB:AB, MATCH($C65, 'Historical BMP Records'!$C:$C, 0)), 1, 0), IF(AB65&lt;&gt;INDEX('Planned and Progress BMPs'!AB:AB, MATCH($C65, 'Planned and Progress BMPs'!$C:$C, 0)), 1, 0)), "")</f>
        <v/>
      </c>
      <c r="CT65" s="87" t="str">
        <f>IFERROR(IF($F65="Historical", IF(AC65&lt;&gt;INDEX('Historical BMP Records'!AC:AC, MATCH($C65, 'Historical BMP Records'!$C:$C, 0)), 1, 0), IF(AC65&lt;&gt;INDEX('Planned and Progress BMPs'!AC:AC, MATCH($C65, 'Planned and Progress BMPs'!$C:$C, 0)), 1, 0)), "")</f>
        <v/>
      </c>
      <c r="CU65" s="87" t="str">
        <f>IFERROR(IF($F65="Historical", IF(AD65&lt;&gt;INDEX('Historical BMP Records'!AD:AD, MATCH($C65, 'Historical BMP Records'!$C:$C, 0)), 1, 0), IF(AD65&lt;&gt;INDEX('Planned and Progress BMPs'!AD:AD, MATCH($C65, 'Planned and Progress BMPs'!$C:$C, 0)), 1, 0)), "")</f>
        <v/>
      </c>
      <c r="CV65" s="87" t="str">
        <f>IFERROR(IF($F65="Historical", IF(AE65&lt;&gt;INDEX('Historical BMP Records'!AE:AE, MATCH($C65, 'Historical BMP Records'!$C:$C, 0)), 1, 0), IF(AE65&lt;&gt;INDEX('Planned and Progress BMPs'!AE:AE, MATCH($C65, 'Planned and Progress BMPs'!$C:$C, 0)), 1, 0)), "")</f>
        <v/>
      </c>
      <c r="CW65" s="87" t="str">
        <f>IFERROR(IF($F65="Historical", IF(AF65&lt;&gt;INDEX('Historical BMP Records'!AF:AF, MATCH($C65, 'Historical BMP Records'!$C:$C, 0)), 1, 0), IF(AF65&lt;&gt;INDEX('Planned and Progress BMPs'!AF:AF, MATCH($C65, 'Planned and Progress BMPs'!$C:$C, 0)), 1, 0)), "")</f>
        <v/>
      </c>
      <c r="CX65" s="87" t="str">
        <f>IFERROR(IF($F65="Historical", IF(AG65&lt;&gt;INDEX('Historical BMP Records'!AG:AG, MATCH($C65, 'Historical BMP Records'!$C:$C, 0)), 1, 0), IF(AG65&lt;&gt;INDEX('Planned and Progress BMPs'!AG:AG, MATCH($C65, 'Planned and Progress BMPs'!$C:$C, 0)), 1, 0)), "")</f>
        <v/>
      </c>
      <c r="CY65" s="87" t="str">
        <f>IFERROR(IF($F65="Historical", IF(AH65&lt;&gt;INDEX('Historical BMP Records'!AH:AH, MATCH($C65, 'Historical BMP Records'!$C:$C, 0)), 1, 0), IF(AH65&lt;&gt;INDEX('Planned and Progress BMPs'!AH:AH, MATCH($C65, 'Planned and Progress BMPs'!$C:$C, 0)), 1, 0)), "")</f>
        <v/>
      </c>
      <c r="CZ65" s="87" t="str">
        <f>IFERROR(IF($F65="Historical", IF(AI65&lt;&gt;INDEX('Historical BMP Records'!AI:AI, MATCH($C65, 'Historical BMP Records'!$C:$C, 0)), 1, 0), IF(AI65&lt;&gt;INDEX('Planned and Progress BMPs'!AI:AI, MATCH($C65, 'Planned and Progress BMPs'!$C:$C, 0)), 1, 0)), "")</f>
        <v/>
      </c>
      <c r="DA65" s="87" t="str">
        <f>IFERROR(IF($F65="Historical", IF(AJ65&lt;&gt;INDEX('Historical BMP Records'!AJ:AJ, MATCH($C65, 'Historical BMP Records'!$C:$C, 0)), 1, 0), IF(AJ65&lt;&gt;INDEX('Planned and Progress BMPs'!AJ:AJ, MATCH($C65, 'Planned and Progress BMPs'!$C:$C, 0)), 1, 0)), "")</f>
        <v/>
      </c>
      <c r="DB65" s="87" t="str">
        <f>IFERROR(IF($F65="Historical", IF(AK65&lt;&gt;INDEX('Historical BMP Records'!AK:AK, MATCH($C65, 'Historical BMP Records'!$C:$C, 0)), 1, 0), IF(AK65&lt;&gt;INDEX('Planned and Progress BMPs'!AK:AK, MATCH($C65, 'Planned and Progress BMPs'!$C:$C, 0)), 1, 0)), "")</f>
        <v/>
      </c>
      <c r="DC65" s="87" t="str">
        <f>IFERROR(IF($F65="Historical", IF(AL65&lt;&gt;INDEX('Historical BMP Records'!AL:AL, MATCH($C65, 'Historical BMP Records'!$C:$C, 0)), 1, 0), IF(AL65&lt;&gt;INDEX('Planned and Progress BMPs'!AL:AL, MATCH($C65, 'Planned and Progress BMPs'!$C:$C, 0)), 1, 0)), "")</f>
        <v/>
      </c>
      <c r="DD65" s="87" t="str">
        <f>IFERROR(IF($F65="Historical", IF(AM65&lt;&gt;INDEX('Historical BMP Records'!AM:AM, MATCH($C65, 'Historical BMP Records'!$C:$C, 0)), 1, 0), IF(AM65&lt;&gt;INDEX('Planned and Progress BMPs'!AM:AM, MATCH($C65, 'Planned and Progress BMPs'!$C:$C, 0)), 1, 0)), "")</f>
        <v/>
      </c>
      <c r="DE65" s="87" t="str">
        <f>IFERROR(IF($F65="Historical", IF(AN65&lt;&gt;INDEX('Historical BMP Records'!AN:AN, MATCH($C65, 'Historical BMP Records'!$C:$C, 0)), 1, 0), IF(AN65&lt;&gt;INDEX('Planned and Progress BMPs'!AN:AN, MATCH($C65, 'Planned and Progress BMPs'!$C:$C, 0)), 1, 0)), "")</f>
        <v/>
      </c>
      <c r="DF65" s="87" t="str">
        <f>IFERROR(IF($F65="Historical", IF(AO65&lt;&gt;INDEX('Historical BMP Records'!AO:AO, MATCH($C65, 'Historical BMP Records'!$C:$C, 0)), 1, 0), IF(AO65&lt;&gt;INDEX('Planned and Progress BMPs'!AO:AO, MATCH($C65, 'Planned and Progress BMPs'!$C:$C, 0)), 1, 0)), "")</f>
        <v/>
      </c>
      <c r="DG65" s="87" t="str">
        <f>IFERROR(IF($F65="Historical", IF(AP65&lt;&gt;INDEX('Historical BMP Records'!AP:AP, MATCH($C65, 'Historical BMP Records'!$C:$C, 0)), 1, 0), IF(AP65&lt;&gt;INDEX('Planned and Progress BMPs'!AP:AP, MATCH($C65, 'Planned and Progress BMPs'!$C:$C, 0)), 1, 0)), "")</f>
        <v/>
      </c>
      <c r="DH65" s="87" t="str">
        <f>IFERROR(IF($F65="Historical", IF(AQ65&lt;&gt;INDEX('Historical BMP Records'!AQ:AQ, MATCH($C65, 'Historical BMP Records'!$C:$C, 0)), 1, 0), IF(AQ65&lt;&gt;INDEX('Planned and Progress BMPs'!AQ:AQ, MATCH($C65, 'Planned and Progress BMPs'!$C:$C, 0)), 1, 0)), "")</f>
        <v/>
      </c>
      <c r="DI65" s="87" t="str">
        <f>IFERROR(IF($F65="Historical", IF(AR65&lt;&gt;INDEX('Historical BMP Records'!AR:AR, MATCH($C65, 'Historical BMP Records'!$C:$C, 0)), 1, 0), IF(AR65&lt;&gt;INDEX('Planned and Progress BMPs'!AR:AR, MATCH($C65, 'Planned and Progress BMPs'!$C:$C, 0)), 1, 0)), "")</f>
        <v/>
      </c>
      <c r="DJ65" s="87" t="str">
        <f>IFERROR(IF($F65="Historical", IF(AS65&lt;&gt;INDEX('Historical BMP Records'!AS:AS, MATCH($C65, 'Historical BMP Records'!$C:$C, 0)), 1, 0), IF(AS65&lt;&gt;INDEX('Planned and Progress BMPs'!AS:AS, MATCH($C65, 'Planned and Progress BMPs'!$C:$C, 0)), 1, 0)), "")</f>
        <v/>
      </c>
      <c r="DK65" s="87" t="str">
        <f>IFERROR(IF($F65="Historical", IF(AT65&lt;&gt;INDEX('Historical BMP Records'!AT:AT, MATCH($C65, 'Historical BMP Records'!$C:$C, 0)), 1, 0), IF(AT65&lt;&gt;INDEX('Planned and Progress BMPs'!AT:AT, MATCH($C65, 'Planned and Progress BMPs'!$C:$C, 0)), 1, 0)), "")</f>
        <v/>
      </c>
      <c r="DL65" s="87" t="str">
        <f>IFERROR(IF($F65="Historical", IF(AU65&lt;&gt;INDEX('Historical BMP Records'!AU:AU, MATCH($C65, 'Historical BMP Records'!$C:$C, 0)), 1, 0), IF(AU65&lt;&gt;INDEX('Planned and Progress BMPs'!AU:AU, MATCH($C65, 'Planned and Progress BMPs'!$C:$C, 0)), 1, 0)), "")</f>
        <v/>
      </c>
      <c r="DM65" s="87" t="str">
        <f>IFERROR(IF($F65="Historical", IF(AV65&lt;&gt;INDEX('Historical BMP Records'!AV:AV, MATCH($C65, 'Historical BMP Records'!$C:$C, 0)), 1, 0), IF(AV65&lt;&gt;INDEX('Planned and Progress BMPs'!AV:AV, MATCH($C65, 'Planned and Progress BMPs'!$C:$C, 0)), 1, 0)), "")</f>
        <v/>
      </c>
      <c r="DN65" s="87" t="str">
        <f>IFERROR(IF($F65="Historical", IF(AW65&lt;&gt;INDEX('Historical BMP Records'!AW:AW, MATCH($C65, 'Historical BMP Records'!$C:$C, 0)), 1, 0), IF(AW65&lt;&gt;INDEX('Planned and Progress BMPs'!AW:AW, MATCH($C65, 'Planned and Progress BMPs'!$C:$C, 0)), 1, 0)), "")</f>
        <v/>
      </c>
      <c r="DO65" s="87" t="str">
        <f>IFERROR(IF($F65="Historical", IF(AX65&lt;&gt;INDEX('Historical BMP Records'!AX:AX, MATCH($C65, 'Historical BMP Records'!$C:$C, 0)), 1, 0), IF(AX65&lt;&gt;INDEX('Planned and Progress BMPs'!AX:AX, MATCH($C65, 'Planned and Progress BMPs'!$C:$C, 0)), 1, 0)), "")</f>
        <v/>
      </c>
      <c r="DP65" s="87" t="str">
        <f>IFERROR(IF($F65="Historical", IF(AY65&lt;&gt;INDEX('Historical BMP Records'!AY:AY, MATCH($C65, 'Historical BMP Records'!$C:$C, 0)), 1, 0), IF(AY65&lt;&gt;INDEX('Planned and Progress BMPs'!AY:AY, MATCH($C65, 'Planned and Progress BMPs'!$C:$C, 0)), 1, 0)), "")</f>
        <v/>
      </c>
      <c r="DQ65" s="87" t="str">
        <f>IFERROR(IF($F65="Historical", IF(AZ65&lt;&gt;INDEX('Historical BMP Records'!AZ:AZ, MATCH($C65, 'Historical BMP Records'!$C:$C, 0)), 1, 0), IF(AZ65&lt;&gt;INDEX('Planned and Progress BMPs'!AZ:AZ, MATCH($C65, 'Planned and Progress BMPs'!$C:$C, 0)), 1, 0)), "")</f>
        <v/>
      </c>
      <c r="DR65" s="87" t="str">
        <f>IFERROR(IF($F65="Historical", IF(BA65&lt;&gt;INDEX('Historical BMP Records'!BA:BA, MATCH($C65, 'Historical BMP Records'!$C:$C, 0)), 1, 0), IF(BA65&lt;&gt;INDEX('Planned and Progress BMPs'!BA:BA, MATCH($C65, 'Planned and Progress BMPs'!$C:$C, 0)), 1, 0)), "")</f>
        <v/>
      </c>
      <c r="DS65" s="87" t="str">
        <f>IFERROR(IF($F65="Historical", IF(BB65&lt;&gt;INDEX('Historical BMP Records'!BB:BB, MATCH($C65, 'Historical BMP Records'!$C:$C, 0)), 1, 0), IF(BB65&lt;&gt;INDEX('Planned and Progress BMPs'!BB:BB, MATCH($C65, 'Planned and Progress BMPs'!$C:$C, 0)), 1, 0)), "")</f>
        <v/>
      </c>
      <c r="DT65" s="87" t="str">
        <f>IFERROR(IF($F65="Historical", IF(BC65&lt;&gt;INDEX('Historical BMP Records'!BC:BC, MATCH($C65, 'Historical BMP Records'!$C:$C, 0)), 1, 0), IF(BC65&lt;&gt;INDEX('Planned and Progress BMPs'!BC:BC, MATCH($C65, 'Planned and Progress BMPs'!$C:$C, 0)), 1, 0)), "")</f>
        <v/>
      </c>
      <c r="DU65" s="87" t="str">
        <f>IFERROR(IF($F65="Historical", IF(BD65&lt;&gt;INDEX('Historical BMP Records'!BD:BD, MATCH($C65, 'Historical BMP Records'!$C:$C, 0)), 1, 0), IF(BD65&lt;&gt;INDEX('Planned and Progress BMPs'!BD:BD, MATCH($C65, 'Planned and Progress BMPs'!$C:$C, 0)), 1, 0)), "")</f>
        <v/>
      </c>
      <c r="DV65" s="87" t="str">
        <f>IFERROR(IF($F65="Historical", IF(BE65&lt;&gt;INDEX('Historical BMP Records'!BE:BE, MATCH($C65, 'Historical BMP Records'!$C:$C, 0)), 1, 0), IF(BE65&lt;&gt;INDEX('Planned and Progress BMPs'!BE:BE, MATCH($C65, 'Planned and Progress BMPs'!$C:$C, 0)), 1, 0)), "")</f>
        <v/>
      </c>
      <c r="DW65" s="87" t="str">
        <f>IFERROR(IF($F65="Historical", IF(BF65&lt;&gt;INDEX('Historical BMP Records'!BF:BF, MATCH($C65, 'Historical BMP Records'!$C:$C, 0)), 1, 0), IF(BF65&lt;&gt;INDEX('Planned and Progress BMPs'!BF:BF, MATCH($C65, 'Planned and Progress BMPs'!$C:$C, 0)), 1, 0)), "")</f>
        <v/>
      </c>
      <c r="DX65" s="87" t="str">
        <f>IFERROR(IF($F65="Historical", IF(BG65&lt;&gt;INDEX('Historical BMP Records'!BG:BG, MATCH($C65, 'Historical BMP Records'!$C:$C, 0)), 1, 0), IF(BG65&lt;&gt;INDEX('Planned and Progress BMPs'!BG:BG, MATCH($C65, 'Planned and Progress BMPs'!$C:$C, 0)), 1, 0)), "")</f>
        <v/>
      </c>
      <c r="DY65" s="87" t="str">
        <f>IFERROR(IF($F65="Historical", IF(BH65&lt;&gt;INDEX('Historical BMP Records'!BH:BH, MATCH($C65, 'Historical BMP Records'!$C:$C, 0)), 1, 0), IF(BH65&lt;&gt;INDEX('Planned and Progress BMPs'!BH:BH, MATCH($C65, 'Planned and Progress BMPs'!$C:$C, 0)), 1, 0)), "")</f>
        <v/>
      </c>
      <c r="DZ65" s="87" t="str">
        <f>IFERROR(IF($F65="Historical", IF(BI65&lt;&gt;INDEX('Historical BMP Records'!BI:BI, MATCH($C65, 'Historical BMP Records'!$C:$C, 0)), 1, 0), IF(BI65&lt;&gt;INDEX('Planned and Progress BMPs'!BI:BI, MATCH($C65, 'Planned and Progress BMPs'!$C:$C, 0)), 1, 0)), "")</f>
        <v/>
      </c>
      <c r="EA65" s="87" t="str">
        <f>IFERROR(IF($F65="Historical", IF(BJ65&lt;&gt;INDEX('Historical BMP Records'!BJ:BJ, MATCH($C65, 'Historical BMP Records'!$C:$C, 0)), 1, 0), IF(BJ65&lt;&gt;INDEX('Planned and Progress BMPs'!BJ:BJ, MATCH($C65, 'Planned and Progress BMPs'!$C:$C, 0)), 1, 0)), "")</f>
        <v/>
      </c>
      <c r="EB65" s="87" t="str">
        <f>IFERROR(IF($F65="Historical", IF(BK65&lt;&gt;INDEX('Historical BMP Records'!BK:BK, MATCH($C65, 'Historical BMP Records'!$C:$C, 0)), 1, 0), IF(BK65&lt;&gt;INDEX('Planned and Progress BMPs'!BK:BK, MATCH($C65, 'Planned and Progress BMPs'!$C:$C, 0)), 1, 0)), "")</f>
        <v/>
      </c>
      <c r="EC65" s="87" t="str">
        <f>IFERROR(IF($F65="Historical", IF(BL65&lt;&gt;INDEX('Historical BMP Records'!BL:BL, MATCH($C65, 'Historical BMP Records'!$C:$C, 0)), 1, 0), IF(BL65&lt;&gt;INDEX('Planned and Progress BMPs'!BL:BL, MATCH($C65, 'Planned and Progress BMPs'!$C:$C, 0)), 1, 0)), "")</f>
        <v/>
      </c>
      <c r="ED65" s="87" t="str">
        <f>IFERROR(IF($F65="Historical", IF(BM65&lt;&gt;INDEX('Historical BMP Records'!BM:BM, MATCH($C65, 'Historical BMP Records'!$C:$C, 0)), 1, 0), IF(BM65&lt;&gt;INDEX('Planned and Progress BMPs'!BM:BM, MATCH($C65, 'Planned and Progress BMPs'!$C:$C, 0)), 1, 0)), "")</f>
        <v/>
      </c>
      <c r="EE65" s="87" t="str">
        <f>IFERROR(IF($F65="Historical", IF(BN65&lt;&gt;INDEX('Historical BMP Records'!BN:BN, MATCH($C65, 'Historical BMP Records'!$C:$C, 0)), 1, 0), IF(BN65&lt;&gt;INDEX('Planned and Progress BMPs'!BN:BN, MATCH($C65, 'Planned and Progress BMPs'!$C:$C, 0)), 1, 0)), "")</f>
        <v/>
      </c>
      <c r="EF65" s="87" t="str">
        <f>IFERROR(IF($F65="Historical", IF(BO65&lt;&gt;INDEX('Historical BMP Records'!BO:BO, MATCH($C65, 'Historical BMP Records'!$C:$C, 0)), 1, 0), IF(BO65&lt;&gt;INDEX('Planned and Progress BMPs'!BO:BO, MATCH($C65, 'Planned and Progress BMPs'!$C:$C, 0)), 1, 0)), "")</f>
        <v/>
      </c>
      <c r="EG65" s="87" t="str">
        <f>IFERROR(IF($F65="Historical", IF(BP65&lt;&gt;INDEX('Historical BMP Records'!BP:BP, MATCH($C65, 'Historical BMP Records'!$C:$C, 0)), 1, 0), IF(BP65&lt;&gt;INDEX('Planned and Progress BMPs'!BP:BP, MATCH($C65, 'Planned and Progress BMPs'!$C:$C, 0)), 1, 0)), "")</f>
        <v/>
      </c>
      <c r="EH65" s="87">
        <f>SUM(DC_SW152[[#This Row],[FY17 Status Change]:[GIS ID Change]])</f>
        <v>0</v>
      </c>
    </row>
    <row r="66" spans="1:138" x14ac:dyDescent="0.25">
      <c r="A66" s="5" t="s">
        <v>388</v>
      </c>
      <c r="B66" s="5" t="s">
        <v>389</v>
      </c>
      <c r="C66" s="15" t="s">
        <v>710</v>
      </c>
      <c r="D66" s="15" t="s">
        <v>413</v>
      </c>
      <c r="E66" s="15" t="s">
        <v>135</v>
      </c>
      <c r="F66" s="33" t="s">
        <v>49</v>
      </c>
      <c r="G66" s="42"/>
      <c r="H66" s="37"/>
      <c r="I66" s="22">
        <f>INDEX(Table3[Site ID], MATCH(DC_SW152[[#This Row],[Facility Name]], Table3[Site Name], 0))</f>
        <v>2</v>
      </c>
      <c r="J66" s="22" t="s">
        <v>7</v>
      </c>
      <c r="K66" s="22" t="str">
        <f>INDEX(Table3[Site Address], MATCH(DC_SW152[[#This Row],[Facility Name]], Table3[Site Name], 0))</f>
        <v>1013 O Street SE</v>
      </c>
      <c r="L66" s="22" t="str">
        <f>INDEX(Table3[Site X Coordinate], MATCH(DC_SW152[[#This Row],[Facility Name]], Table3[Site Name], 0))</f>
        <v>400682.49</v>
      </c>
      <c r="M66" s="22" t="str">
        <f>INDEX(Table3[Site Y Coordinate], MATCH(DC_SW152[[#This Row],[Facility Name]], Table3[Site Name], 0))</f>
        <v>133916.52</v>
      </c>
      <c r="N66" s="22" t="str">
        <f>INDEX(Table3[Owner/Manager], MATCH(DC_SW152[[#This Row],[Facility Name]], Table3[Site Name], 0))</f>
        <v>Department of Defense</v>
      </c>
      <c r="O66" s="22" t="s">
        <v>699</v>
      </c>
      <c r="P66" s="22" t="s">
        <v>115</v>
      </c>
      <c r="Q66" s="22" t="s">
        <v>116</v>
      </c>
      <c r="R66" s="22" t="s">
        <v>84</v>
      </c>
      <c r="S66" s="22">
        <v>20374</v>
      </c>
      <c r="T66" s="29">
        <v>2024330415</v>
      </c>
      <c r="U66" s="22" t="s">
        <v>117</v>
      </c>
      <c r="V66" s="77">
        <v>13</v>
      </c>
      <c r="W66" s="33">
        <v>37257</v>
      </c>
      <c r="X66" s="22" t="s">
        <v>135</v>
      </c>
      <c r="Y66" s="83" t="s">
        <v>135</v>
      </c>
      <c r="Z66" s="83" t="s">
        <v>774</v>
      </c>
      <c r="AA66" s="83" t="s">
        <v>770</v>
      </c>
      <c r="AB66" s="83" t="s">
        <v>774</v>
      </c>
      <c r="AC66" s="22" t="s">
        <v>94</v>
      </c>
      <c r="AD66" s="22" t="s">
        <v>75</v>
      </c>
      <c r="AE66" s="22">
        <v>400372.520102999</v>
      </c>
      <c r="AF66" s="22">
        <v>134168.746491</v>
      </c>
      <c r="AG66" s="22">
        <v>38.875348000000002</v>
      </c>
      <c r="AH66" s="22">
        <v>-76.995706999999996</v>
      </c>
      <c r="AI66" s="22" t="s">
        <v>136</v>
      </c>
      <c r="AJ66" s="22" t="s">
        <v>84</v>
      </c>
      <c r="AK66" s="22">
        <v>20374</v>
      </c>
      <c r="AL66" s="17" t="s">
        <v>11</v>
      </c>
      <c r="AM66" s="22" t="s">
        <v>18</v>
      </c>
      <c r="AN66" s="22" t="s">
        <v>8</v>
      </c>
      <c r="AO66" s="64"/>
      <c r="AP66" s="64"/>
      <c r="AQ66" s="64"/>
      <c r="AR66" s="64">
        <f>IF(ISBLANK(DC_SW152[[#This Row],[Urban Acres]]), "", DC_SW152[[#This Row],[Urban Acres]]-DC_SW152[[#This Row],[Impervious Acres]]-DC_SW152[[#This Row],[Natural Acres]])</f>
        <v>0</v>
      </c>
      <c r="AS66" s="64">
        <v>0.1</v>
      </c>
      <c r="AT66" s="64">
        <v>0.1</v>
      </c>
      <c r="AU66" s="64" t="str">
        <f>IF(ISBLANK(DC_SW152[[#This Row],[Natural Acres]]), "", DC_SW152[[#This Row],[Natural Acres]]*43560)</f>
        <v/>
      </c>
      <c r="AV66" s="64">
        <f>IFERROR(IF(ISBLANK(DC_SW152[[#This Row],[Compacted Acres]]), "", DC_SW152[[#This Row],[Compacted Acres]]*43560),"")</f>
        <v>0</v>
      </c>
      <c r="AW66" s="64">
        <f>IF(ISBLANK(DC_SW152[[#This Row],[Impervious Acres]]), "", DC_SW152[[#This Row],[Impervious Acres]]*43560)</f>
        <v>4356</v>
      </c>
      <c r="AX66" s="64">
        <f>IF(ISBLANK(DC_SW152[[#This Row],[Urban Acres]]), "", DC_SW152[[#This Row],[Urban Acres]]*43560)</f>
        <v>4356</v>
      </c>
      <c r="AY66" s="67"/>
      <c r="AZ66" s="33">
        <v>42941</v>
      </c>
      <c r="BA66" s="19">
        <v>2017</v>
      </c>
      <c r="BB66" s="19"/>
      <c r="BC66" s="19"/>
      <c r="BD66" s="19"/>
      <c r="BE66" s="19"/>
      <c r="BF66" s="19"/>
      <c r="BG66" s="19"/>
      <c r="BH66" s="18" t="s">
        <v>9</v>
      </c>
      <c r="BI66" s="18">
        <v>42927</v>
      </c>
      <c r="BJ66" s="18"/>
      <c r="BK66" s="22" t="s">
        <v>8</v>
      </c>
      <c r="BL66" s="18"/>
      <c r="BM66" s="72"/>
      <c r="BN66" s="22"/>
      <c r="BO66" s="17" t="s">
        <v>8</v>
      </c>
      <c r="BP66" s="17"/>
      <c r="BQ66" s="15" t="s">
        <v>536</v>
      </c>
      <c r="BR66" s="87" t="str">
        <f>IFERROR(IF($F66="Historical", IF(A66&lt;&gt;INDEX('Historical BMP Records'!A:A, MATCH($C66, 'Historical BMP Records'!$C:$C, 0)), 1, 0), IF(A66&lt;&gt;INDEX('Planned and Progress BMPs'!A:A, MATCH($C66, 'Planned and Progress BMPs'!$C:$C, 0)), 1, 0)), "")</f>
        <v/>
      </c>
      <c r="BS66" s="87" t="str">
        <f>IFERROR(IF($F66="Historical", IF(B66&lt;&gt;INDEX('Historical BMP Records'!B:B, MATCH($C66, 'Historical BMP Records'!$C:$C, 0)), 1, 0), IF(B66&lt;&gt;INDEX('Planned and Progress BMPs'!B:B, MATCH($C66, 'Planned and Progress BMPs'!$C:$C, 0)), 1, 0)), "")</f>
        <v/>
      </c>
      <c r="BT66" s="87" t="str">
        <f>IFERROR(IF($F66="Historical", IF(C66&lt;&gt;INDEX('Historical BMP Records'!C:C, MATCH($C66, 'Historical BMP Records'!$C:$C, 0)), 1, 0), IF(C66&lt;&gt;INDEX('Planned and Progress BMPs'!C:C, MATCH($C66, 'Planned and Progress BMPs'!$C:$C, 0)), 1, 0)), "")</f>
        <v/>
      </c>
      <c r="BU66" s="87" t="str">
        <f>IFERROR(IF($F66="Historical", IF(D66&lt;&gt;INDEX('Historical BMP Records'!D:D, MATCH($C66, 'Historical BMP Records'!$C:$C, 0)), 1, 0), IF(D66&lt;&gt;INDEX('Planned and Progress BMPs'!D:D, MATCH($C66, 'Planned and Progress BMPs'!$C:$C, 0)), 1, 0)), "")</f>
        <v/>
      </c>
      <c r="BV66" s="87" t="str">
        <f>IFERROR(IF($F66="Historical", IF(E66&lt;&gt;INDEX('Historical BMP Records'!E:E, MATCH($C66, 'Historical BMP Records'!$C:$C, 0)), 1, 0), IF(E66&lt;&gt;INDEX('Planned and Progress BMPs'!E:E, MATCH($C66, 'Planned and Progress BMPs'!$C:$C, 0)), 1, 0)), "")</f>
        <v/>
      </c>
      <c r="BW66" s="87" t="str">
        <f>IFERROR(IF($F66="Historical", IF(F66&lt;&gt;INDEX('Historical BMP Records'!F:F, MATCH($C66, 'Historical BMP Records'!$C:$C, 0)), 1, 0), IF(F66&lt;&gt;INDEX('Planned and Progress BMPs'!F:F, MATCH($C66, 'Planned and Progress BMPs'!$C:$C, 0)), 1, 0)), "")</f>
        <v/>
      </c>
      <c r="BX66" s="87" t="str">
        <f>IFERROR(IF($F66="Historical", IF(G66&lt;&gt;INDEX('Historical BMP Records'!G:G, MATCH($C66, 'Historical BMP Records'!$C:$C, 0)), 1, 0), IF(G66&lt;&gt;INDEX('Planned and Progress BMPs'!G:G, MATCH($C66, 'Planned and Progress BMPs'!$C:$C, 0)), 1, 0)), "")</f>
        <v/>
      </c>
      <c r="BY66" s="87" t="str">
        <f>IFERROR(IF($F66="Historical", IF(H66&lt;&gt;INDEX('Historical BMP Records'!H:H, MATCH($C66, 'Historical BMP Records'!$C:$C, 0)), 1, 0), IF(H66&lt;&gt;INDEX('Planned and Progress BMPs'!H:H, MATCH($C66, 'Planned and Progress BMPs'!$C:$C, 0)), 1, 0)), "")</f>
        <v/>
      </c>
      <c r="BZ66" s="87" t="str">
        <f>IFERROR(IF($F66="Historical", IF(I66&lt;&gt;INDEX('Historical BMP Records'!I:I, MATCH($C66, 'Historical BMP Records'!$C:$C, 0)), 1, 0), IF(I66&lt;&gt;INDEX('Planned and Progress BMPs'!I:I, MATCH($C66, 'Planned and Progress BMPs'!$C:$C, 0)), 1, 0)), "")</f>
        <v/>
      </c>
      <c r="CA66" s="87" t="str">
        <f>IFERROR(IF($F66="Historical", IF(J66&lt;&gt;INDEX('Historical BMP Records'!J:J, MATCH($C66, 'Historical BMP Records'!$C:$C, 0)), 1, 0), IF(J66&lt;&gt;INDEX('Planned and Progress BMPs'!J:J, MATCH($C66, 'Planned and Progress BMPs'!$C:$C, 0)), 1, 0)), "")</f>
        <v/>
      </c>
      <c r="CB66" s="87" t="str">
        <f>IFERROR(IF($F66="Historical", IF(K66&lt;&gt;INDEX('Historical BMP Records'!K:K, MATCH($C66, 'Historical BMP Records'!$C:$C, 0)), 1, 0), IF(K66&lt;&gt;INDEX('Planned and Progress BMPs'!K:K, MATCH($C66, 'Planned and Progress BMPs'!$C:$C, 0)), 1, 0)), "")</f>
        <v/>
      </c>
      <c r="CC66" s="87" t="str">
        <f>IFERROR(IF($F66="Historical", IF(L66&lt;&gt;INDEX('Historical BMP Records'!L:L, MATCH($C66, 'Historical BMP Records'!$C:$C, 0)), 1, 0), IF(L66&lt;&gt;INDEX('Planned and Progress BMPs'!L:L, MATCH($C66, 'Planned and Progress BMPs'!$C:$C, 0)), 1, 0)), "")</f>
        <v/>
      </c>
      <c r="CD66" s="87" t="str">
        <f>IFERROR(IF($F66="Historical", IF(M66&lt;&gt;INDEX('Historical BMP Records'!M:M, MATCH($C66, 'Historical BMP Records'!$C:$C, 0)), 1, 0), IF(M66&lt;&gt;INDEX('Planned and Progress BMPs'!M:M, MATCH($C66, 'Planned and Progress BMPs'!$C:$C, 0)), 1, 0)), "")</f>
        <v/>
      </c>
      <c r="CE66" s="87" t="str">
        <f>IFERROR(IF($F66="Historical", IF(N66&lt;&gt;INDEX('Historical BMP Records'!N:N, MATCH($C66, 'Historical BMP Records'!$C:$C, 0)), 1, 0), IF(N66&lt;&gt;INDEX('Planned and Progress BMPs'!N:N, MATCH($C66, 'Planned and Progress BMPs'!$C:$C, 0)), 1, 0)), "")</f>
        <v/>
      </c>
      <c r="CF66" s="87" t="str">
        <f>IFERROR(IF($F66="Historical", IF(O66&lt;&gt;INDEX('Historical BMP Records'!O:O, MATCH($C66, 'Historical BMP Records'!$C:$C, 0)), 1, 0), IF(O66&lt;&gt;INDEX('Planned and Progress BMPs'!O:O, MATCH($C66, 'Planned and Progress BMPs'!$C:$C, 0)), 1, 0)), "")</f>
        <v/>
      </c>
      <c r="CG66" s="87" t="str">
        <f>IFERROR(IF($F66="Historical", IF(P66&lt;&gt;INDEX('Historical BMP Records'!P:P, MATCH($C66, 'Historical BMP Records'!$C:$C, 0)), 1, 0), IF(P66&lt;&gt;INDEX('Planned and Progress BMPs'!P:P, MATCH($C66, 'Planned and Progress BMPs'!$C:$C, 0)), 1, 0)), "")</f>
        <v/>
      </c>
      <c r="CH66" s="87" t="str">
        <f>IFERROR(IF($F66="Historical", IF(Q66&lt;&gt;INDEX('Historical BMP Records'!Q:Q, MATCH($C66, 'Historical BMP Records'!$C:$C, 0)), 1, 0), IF(Q66&lt;&gt;INDEX('Planned and Progress BMPs'!Q:Q, MATCH($C66, 'Planned and Progress BMPs'!$C:$C, 0)), 1, 0)), "")</f>
        <v/>
      </c>
      <c r="CI66" s="87" t="str">
        <f>IFERROR(IF($F66="Historical", IF(R66&lt;&gt;INDEX('Historical BMP Records'!R:R, MATCH($C66, 'Historical BMP Records'!$C:$C, 0)), 1, 0), IF(R66&lt;&gt;INDEX('Planned and Progress BMPs'!R:R, MATCH($C66, 'Planned and Progress BMPs'!$C:$C, 0)), 1, 0)), "")</f>
        <v/>
      </c>
      <c r="CJ66" s="87" t="str">
        <f>IFERROR(IF($F66="Historical", IF(S66&lt;&gt;INDEX('Historical BMP Records'!S:S, MATCH($C66, 'Historical BMP Records'!$C:$C, 0)), 1, 0), IF(S66&lt;&gt;INDEX('Planned and Progress BMPs'!S:S, MATCH($C66, 'Planned and Progress BMPs'!$C:$C, 0)), 1, 0)), "")</f>
        <v/>
      </c>
      <c r="CK66" s="87" t="str">
        <f>IFERROR(IF($F66="Historical", IF(T66&lt;&gt;INDEX('Historical BMP Records'!T:T, MATCH($C66, 'Historical BMP Records'!$C:$C, 0)), 1, 0), IF(T66&lt;&gt;INDEX('Planned and Progress BMPs'!T:T, MATCH($C66, 'Planned and Progress BMPs'!$C:$C, 0)), 1, 0)), "")</f>
        <v/>
      </c>
      <c r="CL66" s="87" t="str">
        <f>IFERROR(IF($F66="Historical", IF(U66&lt;&gt;INDEX('Historical BMP Records'!U:U, MATCH($C66, 'Historical BMP Records'!$C:$C, 0)), 1, 0), IF(U66&lt;&gt;INDEX('Planned and Progress BMPs'!U:U, MATCH($C66, 'Planned and Progress BMPs'!$C:$C, 0)), 1, 0)), "")</f>
        <v/>
      </c>
      <c r="CM66" s="87" t="str">
        <f>IFERROR(IF($F66="Historical", IF(V66&lt;&gt;INDEX('Historical BMP Records'!V:V, MATCH($C66, 'Historical BMP Records'!$C:$C, 0)), 1, 0), IF(V66&lt;&gt;INDEX('Planned and Progress BMPs'!V:V, MATCH($C66, 'Planned and Progress BMPs'!$C:$C, 0)), 1, 0)), "")</f>
        <v/>
      </c>
      <c r="CN66" s="87" t="str">
        <f>IFERROR(IF($F66="Historical", IF(W66&lt;&gt;INDEX('Historical BMP Records'!W:W, MATCH($C66, 'Historical BMP Records'!$C:$C, 0)), 1, 0), IF(W66&lt;&gt;INDEX('Planned and Progress BMPs'!W:W, MATCH($C66, 'Planned and Progress BMPs'!$C:$C, 0)), 1, 0)), "")</f>
        <v/>
      </c>
      <c r="CO66" s="87" t="str">
        <f>IFERROR(IF($F66="Historical", IF(X66&lt;&gt;INDEX('Historical BMP Records'!X:X, MATCH($C66, 'Historical BMP Records'!$C:$C, 0)), 1, 0), IF(X66&lt;&gt;INDEX('Planned and Progress BMPs'!X:X, MATCH($C66, 'Planned and Progress BMPs'!$C:$C, 0)), 1, 0)), "")</f>
        <v/>
      </c>
      <c r="CP66" s="87" t="str">
        <f>IFERROR(IF($F66="Historical", IF(Y66&lt;&gt;INDEX('Historical BMP Records'!Y:Y, MATCH($C66, 'Historical BMP Records'!$C:$C, 0)), 1, 0), IF(Y66&lt;&gt;INDEX('Planned and Progress BMPs'!Y:Y, MATCH($C66, 'Planned and Progress BMPs'!$C:$C, 0)), 1, 0)), "")</f>
        <v/>
      </c>
      <c r="CQ66" s="87" t="str">
        <f>IFERROR(IF($F66="Historical", IF(Z66&lt;&gt;INDEX('Historical BMP Records'!Z:Z, MATCH($C66, 'Historical BMP Records'!$C:$C, 0)), 1, 0), IF(Z66&lt;&gt;INDEX('Planned and Progress BMPs'!Z:Z, MATCH($C66, 'Planned and Progress BMPs'!$C:$C, 0)), 1, 0)), "")</f>
        <v/>
      </c>
      <c r="CR66" s="87" t="str">
        <f>IFERROR(IF($F66="Historical", IF(AA66&lt;&gt;INDEX('Historical BMP Records'!AA:AA, MATCH($C66, 'Historical BMP Records'!$C:$C, 0)), 1, 0), IF(AA66&lt;&gt;INDEX('Planned and Progress BMPs'!AA:AA, MATCH($C66, 'Planned and Progress BMPs'!$C:$C, 0)), 1, 0)), "")</f>
        <v/>
      </c>
      <c r="CS66" s="87" t="str">
        <f>IFERROR(IF($F66="Historical", IF(AB66&lt;&gt;INDEX('Historical BMP Records'!AB:AB, MATCH($C66, 'Historical BMP Records'!$C:$C, 0)), 1, 0), IF(AB66&lt;&gt;INDEX('Planned and Progress BMPs'!AB:AB, MATCH($C66, 'Planned and Progress BMPs'!$C:$C, 0)), 1, 0)), "")</f>
        <v/>
      </c>
      <c r="CT66" s="87" t="str">
        <f>IFERROR(IF($F66="Historical", IF(AC66&lt;&gt;INDEX('Historical BMP Records'!AC:AC, MATCH($C66, 'Historical BMP Records'!$C:$C, 0)), 1, 0), IF(AC66&lt;&gt;INDEX('Planned and Progress BMPs'!AC:AC, MATCH($C66, 'Planned and Progress BMPs'!$C:$C, 0)), 1, 0)), "")</f>
        <v/>
      </c>
      <c r="CU66" s="87" t="str">
        <f>IFERROR(IF($F66="Historical", IF(AD66&lt;&gt;INDEX('Historical BMP Records'!AD:AD, MATCH($C66, 'Historical BMP Records'!$C:$C, 0)), 1, 0), IF(AD66&lt;&gt;INDEX('Planned and Progress BMPs'!AD:AD, MATCH($C66, 'Planned and Progress BMPs'!$C:$C, 0)), 1, 0)), "")</f>
        <v/>
      </c>
      <c r="CV66" s="87" t="str">
        <f>IFERROR(IF($F66="Historical", IF(AE66&lt;&gt;INDEX('Historical BMP Records'!AE:AE, MATCH($C66, 'Historical BMP Records'!$C:$C, 0)), 1, 0), IF(AE66&lt;&gt;INDEX('Planned and Progress BMPs'!AE:AE, MATCH($C66, 'Planned and Progress BMPs'!$C:$C, 0)), 1, 0)), "")</f>
        <v/>
      </c>
      <c r="CW66" s="87" t="str">
        <f>IFERROR(IF($F66="Historical", IF(AF66&lt;&gt;INDEX('Historical BMP Records'!AF:AF, MATCH($C66, 'Historical BMP Records'!$C:$C, 0)), 1, 0), IF(AF66&lt;&gt;INDEX('Planned and Progress BMPs'!AF:AF, MATCH($C66, 'Planned and Progress BMPs'!$C:$C, 0)), 1, 0)), "")</f>
        <v/>
      </c>
      <c r="CX66" s="87" t="str">
        <f>IFERROR(IF($F66="Historical", IF(AG66&lt;&gt;INDEX('Historical BMP Records'!AG:AG, MATCH($C66, 'Historical BMP Records'!$C:$C, 0)), 1, 0), IF(AG66&lt;&gt;INDEX('Planned and Progress BMPs'!AG:AG, MATCH($C66, 'Planned and Progress BMPs'!$C:$C, 0)), 1, 0)), "")</f>
        <v/>
      </c>
      <c r="CY66" s="87" t="str">
        <f>IFERROR(IF($F66="Historical", IF(AH66&lt;&gt;INDEX('Historical BMP Records'!AH:AH, MATCH($C66, 'Historical BMP Records'!$C:$C, 0)), 1, 0), IF(AH66&lt;&gt;INDEX('Planned and Progress BMPs'!AH:AH, MATCH($C66, 'Planned and Progress BMPs'!$C:$C, 0)), 1, 0)), "")</f>
        <v/>
      </c>
      <c r="CZ66" s="87" t="str">
        <f>IFERROR(IF($F66="Historical", IF(AI66&lt;&gt;INDEX('Historical BMP Records'!AI:AI, MATCH($C66, 'Historical BMP Records'!$C:$C, 0)), 1, 0), IF(AI66&lt;&gt;INDEX('Planned and Progress BMPs'!AI:AI, MATCH($C66, 'Planned and Progress BMPs'!$C:$C, 0)), 1, 0)), "")</f>
        <v/>
      </c>
      <c r="DA66" s="87" t="str">
        <f>IFERROR(IF($F66="Historical", IF(AJ66&lt;&gt;INDEX('Historical BMP Records'!AJ:AJ, MATCH($C66, 'Historical BMP Records'!$C:$C, 0)), 1, 0), IF(AJ66&lt;&gt;INDEX('Planned and Progress BMPs'!AJ:AJ, MATCH($C66, 'Planned and Progress BMPs'!$C:$C, 0)), 1, 0)), "")</f>
        <v/>
      </c>
      <c r="DB66" s="87" t="str">
        <f>IFERROR(IF($F66="Historical", IF(AK66&lt;&gt;INDEX('Historical BMP Records'!AK:AK, MATCH($C66, 'Historical BMP Records'!$C:$C, 0)), 1, 0), IF(AK66&lt;&gt;INDEX('Planned and Progress BMPs'!AK:AK, MATCH($C66, 'Planned and Progress BMPs'!$C:$C, 0)), 1, 0)), "")</f>
        <v/>
      </c>
      <c r="DC66" s="87" t="str">
        <f>IFERROR(IF($F66="Historical", IF(AL66&lt;&gt;INDEX('Historical BMP Records'!AL:AL, MATCH($C66, 'Historical BMP Records'!$C:$C, 0)), 1, 0), IF(AL66&lt;&gt;INDEX('Planned and Progress BMPs'!AL:AL, MATCH($C66, 'Planned and Progress BMPs'!$C:$C, 0)), 1, 0)), "")</f>
        <v/>
      </c>
      <c r="DD66" s="87" t="str">
        <f>IFERROR(IF($F66="Historical", IF(AM66&lt;&gt;INDEX('Historical BMP Records'!AM:AM, MATCH($C66, 'Historical BMP Records'!$C:$C, 0)), 1, 0), IF(AM66&lt;&gt;INDEX('Planned and Progress BMPs'!AM:AM, MATCH($C66, 'Planned and Progress BMPs'!$C:$C, 0)), 1, 0)), "")</f>
        <v/>
      </c>
      <c r="DE66" s="87" t="str">
        <f>IFERROR(IF($F66="Historical", IF(AN66&lt;&gt;INDEX('Historical BMP Records'!AN:AN, MATCH($C66, 'Historical BMP Records'!$C:$C, 0)), 1, 0), IF(AN66&lt;&gt;INDEX('Planned and Progress BMPs'!AN:AN, MATCH($C66, 'Planned and Progress BMPs'!$C:$C, 0)), 1, 0)), "")</f>
        <v/>
      </c>
      <c r="DF66" s="87" t="str">
        <f>IFERROR(IF($F66="Historical", IF(AO66&lt;&gt;INDEX('Historical BMP Records'!AO:AO, MATCH($C66, 'Historical BMP Records'!$C:$C, 0)), 1, 0), IF(AO66&lt;&gt;INDEX('Planned and Progress BMPs'!AO:AO, MATCH($C66, 'Planned and Progress BMPs'!$C:$C, 0)), 1, 0)), "")</f>
        <v/>
      </c>
      <c r="DG66" s="87" t="str">
        <f>IFERROR(IF($F66="Historical", IF(AP66&lt;&gt;INDEX('Historical BMP Records'!AP:AP, MATCH($C66, 'Historical BMP Records'!$C:$C, 0)), 1, 0), IF(AP66&lt;&gt;INDEX('Planned and Progress BMPs'!AP:AP, MATCH($C66, 'Planned and Progress BMPs'!$C:$C, 0)), 1, 0)), "")</f>
        <v/>
      </c>
      <c r="DH66" s="87" t="str">
        <f>IFERROR(IF($F66="Historical", IF(AQ66&lt;&gt;INDEX('Historical BMP Records'!AQ:AQ, MATCH($C66, 'Historical BMP Records'!$C:$C, 0)), 1, 0), IF(AQ66&lt;&gt;INDEX('Planned and Progress BMPs'!AQ:AQ, MATCH($C66, 'Planned and Progress BMPs'!$C:$C, 0)), 1, 0)), "")</f>
        <v/>
      </c>
      <c r="DI66" s="87" t="str">
        <f>IFERROR(IF($F66="Historical", IF(AR66&lt;&gt;INDEX('Historical BMP Records'!AR:AR, MATCH($C66, 'Historical BMP Records'!$C:$C, 0)), 1, 0), IF(AR66&lt;&gt;INDEX('Planned and Progress BMPs'!AR:AR, MATCH($C66, 'Planned and Progress BMPs'!$C:$C, 0)), 1, 0)), "")</f>
        <v/>
      </c>
      <c r="DJ66" s="87" t="str">
        <f>IFERROR(IF($F66="Historical", IF(AS66&lt;&gt;INDEX('Historical BMP Records'!AS:AS, MATCH($C66, 'Historical BMP Records'!$C:$C, 0)), 1, 0), IF(AS66&lt;&gt;INDEX('Planned and Progress BMPs'!AS:AS, MATCH($C66, 'Planned and Progress BMPs'!$C:$C, 0)), 1, 0)), "")</f>
        <v/>
      </c>
      <c r="DK66" s="87" t="str">
        <f>IFERROR(IF($F66="Historical", IF(AT66&lt;&gt;INDEX('Historical BMP Records'!AT:AT, MATCH($C66, 'Historical BMP Records'!$C:$C, 0)), 1, 0), IF(AT66&lt;&gt;INDEX('Planned and Progress BMPs'!AT:AT, MATCH($C66, 'Planned and Progress BMPs'!$C:$C, 0)), 1, 0)), "")</f>
        <v/>
      </c>
      <c r="DL66" s="87" t="str">
        <f>IFERROR(IF($F66="Historical", IF(AU66&lt;&gt;INDEX('Historical BMP Records'!AU:AU, MATCH($C66, 'Historical BMP Records'!$C:$C, 0)), 1, 0), IF(AU66&lt;&gt;INDEX('Planned and Progress BMPs'!AU:AU, MATCH($C66, 'Planned and Progress BMPs'!$C:$C, 0)), 1, 0)), "")</f>
        <v/>
      </c>
      <c r="DM66" s="87" t="str">
        <f>IFERROR(IF($F66="Historical", IF(AV66&lt;&gt;INDEX('Historical BMP Records'!AV:AV, MATCH($C66, 'Historical BMP Records'!$C:$C, 0)), 1, 0), IF(AV66&lt;&gt;INDEX('Planned and Progress BMPs'!AV:AV, MATCH($C66, 'Planned and Progress BMPs'!$C:$C, 0)), 1, 0)), "")</f>
        <v/>
      </c>
      <c r="DN66" s="87" t="str">
        <f>IFERROR(IF($F66="Historical", IF(AW66&lt;&gt;INDEX('Historical BMP Records'!AW:AW, MATCH($C66, 'Historical BMP Records'!$C:$C, 0)), 1, 0), IF(AW66&lt;&gt;INDEX('Planned and Progress BMPs'!AW:AW, MATCH($C66, 'Planned and Progress BMPs'!$C:$C, 0)), 1, 0)), "")</f>
        <v/>
      </c>
      <c r="DO66" s="87" t="str">
        <f>IFERROR(IF($F66="Historical", IF(AX66&lt;&gt;INDEX('Historical BMP Records'!AX:AX, MATCH($C66, 'Historical BMP Records'!$C:$C, 0)), 1, 0), IF(AX66&lt;&gt;INDEX('Planned and Progress BMPs'!AX:AX, MATCH($C66, 'Planned and Progress BMPs'!$C:$C, 0)), 1, 0)), "")</f>
        <v/>
      </c>
      <c r="DP66" s="87" t="str">
        <f>IFERROR(IF($F66="Historical", IF(AY66&lt;&gt;INDEX('Historical BMP Records'!AY:AY, MATCH($C66, 'Historical BMP Records'!$C:$C, 0)), 1, 0), IF(AY66&lt;&gt;INDEX('Planned and Progress BMPs'!AY:AY, MATCH($C66, 'Planned and Progress BMPs'!$C:$C, 0)), 1, 0)), "")</f>
        <v/>
      </c>
      <c r="DQ66" s="87" t="str">
        <f>IFERROR(IF($F66="Historical", IF(AZ66&lt;&gt;INDEX('Historical BMP Records'!AZ:AZ, MATCH($C66, 'Historical BMP Records'!$C:$C, 0)), 1, 0), IF(AZ66&lt;&gt;INDEX('Planned and Progress BMPs'!AZ:AZ, MATCH($C66, 'Planned and Progress BMPs'!$C:$C, 0)), 1, 0)), "")</f>
        <v/>
      </c>
      <c r="DR66" s="87" t="str">
        <f>IFERROR(IF($F66="Historical", IF(BA66&lt;&gt;INDEX('Historical BMP Records'!BA:BA, MATCH($C66, 'Historical BMP Records'!$C:$C, 0)), 1, 0), IF(BA66&lt;&gt;INDEX('Planned and Progress BMPs'!BA:BA, MATCH($C66, 'Planned and Progress BMPs'!$C:$C, 0)), 1, 0)), "")</f>
        <v/>
      </c>
      <c r="DS66" s="87" t="str">
        <f>IFERROR(IF($F66="Historical", IF(BB66&lt;&gt;INDEX('Historical BMP Records'!BB:BB, MATCH($C66, 'Historical BMP Records'!$C:$C, 0)), 1, 0), IF(BB66&lt;&gt;INDEX('Planned and Progress BMPs'!BB:BB, MATCH($C66, 'Planned and Progress BMPs'!$C:$C, 0)), 1, 0)), "")</f>
        <v/>
      </c>
      <c r="DT66" s="87" t="str">
        <f>IFERROR(IF($F66="Historical", IF(BC66&lt;&gt;INDEX('Historical BMP Records'!BC:BC, MATCH($C66, 'Historical BMP Records'!$C:$C, 0)), 1, 0), IF(BC66&lt;&gt;INDEX('Planned and Progress BMPs'!BC:BC, MATCH($C66, 'Planned and Progress BMPs'!$C:$C, 0)), 1, 0)), "")</f>
        <v/>
      </c>
      <c r="DU66" s="87" t="str">
        <f>IFERROR(IF($F66="Historical", IF(BD66&lt;&gt;INDEX('Historical BMP Records'!BD:BD, MATCH($C66, 'Historical BMP Records'!$C:$C, 0)), 1, 0), IF(BD66&lt;&gt;INDEX('Planned and Progress BMPs'!BD:BD, MATCH($C66, 'Planned and Progress BMPs'!$C:$C, 0)), 1, 0)), "")</f>
        <v/>
      </c>
      <c r="DV66" s="87" t="str">
        <f>IFERROR(IF($F66="Historical", IF(BE66&lt;&gt;INDEX('Historical BMP Records'!BE:BE, MATCH($C66, 'Historical BMP Records'!$C:$C, 0)), 1, 0), IF(BE66&lt;&gt;INDEX('Planned and Progress BMPs'!BE:BE, MATCH($C66, 'Planned and Progress BMPs'!$C:$C, 0)), 1, 0)), "")</f>
        <v/>
      </c>
      <c r="DW66" s="87" t="str">
        <f>IFERROR(IF($F66="Historical", IF(BF66&lt;&gt;INDEX('Historical BMP Records'!BF:BF, MATCH($C66, 'Historical BMP Records'!$C:$C, 0)), 1, 0), IF(BF66&lt;&gt;INDEX('Planned and Progress BMPs'!BF:BF, MATCH($C66, 'Planned and Progress BMPs'!$C:$C, 0)), 1, 0)), "")</f>
        <v/>
      </c>
      <c r="DX66" s="87" t="str">
        <f>IFERROR(IF($F66="Historical", IF(BG66&lt;&gt;INDEX('Historical BMP Records'!BG:BG, MATCH($C66, 'Historical BMP Records'!$C:$C, 0)), 1, 0), IF(BG66&lt;&gt;INDEX('Planned and Progress BMPs'!BG:BG, MATCH($C66, 'Planned and Progress BMPs'!$C:$C, 0)), 1, 0)), "")</f>
        <v/>
      </c>
      <c r="DY66" s="87" t="str">
        <f>IFERROR(IF($F66="Historical", IF(BH66&lt;&gt;INDEX('Historical BMP Records'!BH:BH, MATCH($C66, 'Historical BMP Records'!$C:$C, 0)), 1, 0), IF(BH66&lt;&gt;INDEX('Planned and Progress BMPs'!BH:BH, MATCH($C66, 'Planned and Progress BMPs'!$C:$C, 0)), 1, 0)), "")</f>
        <v/>
      </c>
      <c r="DZ66" s="87" t="str">
        <f>IFERROR(IF($F66="Historical", IF(BI66&lt;&gt;INDEX('Historical BMP Records'!BI:BI, MATCH($C66, 'Historical BMP Records'!$C:$C, 0)), 1, 0), IF(BI66&lt;&gt;INDEX('Planned and Progress BMPs'!BI:BI, MATCH($C66, 'Planned and Progress BMPs'!$C:$C, 0)), 1, 0)), "")</f>
        <v/>
      </c>
      <c r="EA66" s="87" t="str">
        <f>IFERROR(IF($F66="Historical", IF(BJ66&lt;&gt;INDEX('Historical BMP Records'!BJ:BJ, MATCH($C66, 'Historical BMP Records'!$C:$C, 0)), 1, 0), IF(BJ66&lt;&gt;INDEX('Planned and Progress BMPs'!BJ:BJ, MATCH($C66, 'Planned and Progress BMPs'!$C:$C, 0)), 1, 0)), "")</f>
        <v/>
      </c>
      <c r="EB66" s="87" t="str">
        <f>IFERROR(IF($F66="Historical", IF(BK66&lt;&gt;INDEX('Historical BMP Records'!BK:BK, MATCH($C66, 'Historical BMP Records'!$C:$C, 0)), 1, 0), IF(BK66&lt;&gt;INDEX('Planned and Progress BMPs'!BK:BK, MATCH($C66, 'Planned and Progress BMPs'!$C:$C, 0)), 1, 0)), "")</f>
        <v/>
      </c>
      <c r="EC66" s="87" t="str">
        <f>IFERROR(IF($F66="Historical", IF(BL66&lt;&gt;INDEX('Historical BMP Records'!BL:BL, MATCH($C66, 'Historical BMP Records'!$C:$C, 0)), 1, 0), IF(BL66&lt;&gt;INDEX('Planned and Progress BMPs'!BL:BL, MATCH($C66, 'Planned and Progress BMPs'!$C:$C, 0)), 1, 0)), "")</f>
        <v/>
      </c>
      <c r="ED66" s="87" t="str">
        <f>IFERROR(IF($F66="Historical", IF(BM66&lt;&gt;INDEX('Historical BMP Records'!BM:BM, MATCH($C66, 'Historical BMP Records'!$C:$C, 0)), 1, 0), IF(BM66&lt;&gt;INDEX('Planned and Progress BMPs'!BM:BM, MATCH($C66, 'Planned and Progress BMPs'!$C:$C, 0)), 1, 0)), "")</f>
        <v/>
      </c>
      <c r="EE66" s="87" t="str">
        <f>IFERROR(IF($F66="Historical", IF(BN66&lt;&gt;INDEX('Historical BMP Records'!BN:BN, MATCH($C66, 'Historical BMP Records'!$C:$C, 0)), 1, 0), IF(BN66&lt;&gt;INDEX('Planned and Progress BMPs'!BN:BN, MATCH($C66, 'Planned and Progress BMPs'!$C:$C, 0)), 1, 0)), "")</f>
        <v/>
      </c>
      <c r="EF66" s="87" t="str">
        <f>IFERROR(IF($F66="Historical", IF(BO66&lt;&gt;INDEX('Historical BMP Records'!BO:BO, MATCH($C66, 'Historical BMP Records'!$C:$C, 0)), 1, 0), IF(BO66&lt;&gt;INDEX('Planned and Progress BMPs'!BO:BO, MATCH($C66, 'Planned and Progress BMPs'!$C:$C, 0)), 1, 0)), "")</f>
        <v/>
      </c>
      <c r="EG66" s="87" t="str">
        <f>IFERROR(IF($F66="Historical", IF(BP66&lt;&gt;INDEX('Historical BMP Records'!BP:BP, MATCH($C66, 'Historical BMP Records'!$C:$C, 0)), 1, 0), IF(BP66&lt;&gt;INDEX('Planned and Progress BMPs'!BP:BP, MATCH($C66, 'Planned and Progress BMPs'!$C:$C, 0)), 1, 0)), "")</f>
        <v/>
      </c>
      <c r="EH66" s="87">
        <f>SUM(DC_SW152[[#This Row],[FY17 Status Change]:[GIS ID Change]])</f>
        <v>0</v>
      </c>
    </row>
    <row r="67" spans="1:138" x14ac:dyDescent="0.25">
      <c r="A67" s="5" t="s">
        <v>388</v>
      </c>
      <c r="B67" s="5" t="s">
        <v>389</v>
      </c>
      <c r="C67" s="15" t="s">
        <v>711</v>
      </c>
      <c r="D67" s="15" t="s">
        <v>414</v>
      </c>
      <c r="E67" s="15" t="s">
        <v>185</v>
      </c>
      <c r="F67" s="33" t="s">
        <v>49</v>
      </c>
      <c r="G67" s="42"/>
      <c r="H67" s="37"/>
      <c r="I67" s="22">
        <f>INDEX(Table3[Site ID], MATCH(DC_SW152[[#This Row],[Facility Name]], Table3[Site Name], 0))</f>
        <v>2</v>
      </c>
      <c r="J67" s="22" t="s">
        <v>7</v>
      </c>
      <c r="K67" s="22" t="str">
        <f>INDEX(Table3[Site Address], MATCH(DC_SW152[[#This Row],[Facility Name]], Table3[Site Name], 0))</f>
        <v>1013 O Street SE</v>
      </c>
      <c r="L67" s="22" t="str">
        <f>INDEX(Table3[Site X Coordinate], MATCH(DC_SW152[[#This Row],[Facility Name]], Table3[Site Name], 0))</f>
        <v>400682.49</v>
      </c>
      <c r="M67" s="22" t="str">
        <f>INDEX(Table3[Site Y Coordinate], MATCH(DC_SW152[[#This Row],[Facility Name]], Table3[Site Name], 0))</f>
        <v>133916.52</v>
      </c>
      <c r="N67" s="22" t="str">
        <f>INDEX(Table3[Owner/Manager], MATCH(DC_SW152[[#This Row],[Facility Name]], Table3[Site Name], 0))</f>
        <v>Department of Defense</v>
      </c>
      <c r="O67" s="22" t="s">
        <v>699</v>
      </c>
      <c r="P67" s="22" t="s">
        <v>115</v>
      </c>
      <c r="Q67" s="22" t="s">
        <v>116</v>
      </c>
      <c r="R67" s="22" t="s">
        <v>84</v>
      </c>
      <c r="S67" s="22">
        <v>20374</v>
      </c>
      <c r="T67" s="29">
        <v>2024330415</v>
      </c>
      <c r="U67" s="22" t="s">
        <v>117</v>
      </c>
      <c r="V67" s="77">
        <v>14</v>
      </c>
      <c r="W67" s="33">
        <v>37257</v>
      </c>
      <c r="X67" s="22" t="s">
        <v>185</v>
      </c>
      <c r="Y67" s="83" t="s">
        <v>185</v>
      </c>
      <c r="Z67" s="83" t="s">
        <v>774</v>
      </c>
      <c r="AA67" s="83" t="s">
        <v>770</v>
      </c>
      <c r="AB67" s="83" t="s">
        <v>774</v>
      </c>
      <c r="AC67" s="22" t="s">
        <v>94</v>
      </c>
      <c r="AD67" s="22" t="s">
        <v>75</v>
      </c>
      <c r="AE67" s="22">
        <v>400674.26314599899</v>
      </c>
      <c r="AF67" s="22">
        <v>133811.65528100001</v>
      </c>
      <c r="AG67" s="22">
        <v>38.872131000000003</v>
      </c>
      <c r="AH67" s="22">
        <v>-76.992230000000006</v>
      </c>
      <c r="AI67" s="22" t="s">
        <v>182</v>
      </c>
      <c r="AJ67" s="22" t="s">
        <v>84</v>
      </c>
      <c r="AK67" s="22">
        <v>20374</v>
      </c>
      <c r="AL67" s="17" t="s">
        <v>11</v>
      </c>
      <c r="AM67" s="22" t="s">
        <v>21</v>
      </c>
      <c r="AN67" s="22" t="s">
        <v>8</v>
      </c>
      <c r="AO67" s="64"/>
      <c r="AP67" s="64"/>
      <c r="AQ67" s="64"/>
      <c r="AR67" s="64">
        <f>IF(ISBLANK(DC_SW152[[#This Row],[Urban Acres]]), "", DC_SW152[[#This Row],[Urban Acres]]-DC_SW152[[#This Row],[Impervious Acres]]-DC_SW152[[#This Row],[Natural Acres]])</f>
        <v>0</v>
      </c>
      <c r="AS67" s="64">
        <v>0.31</v>
      </c>
      <c r="AT67" s="64">
        <v>0.31</v>
      </c>
      <c r="AU67" s="64" t="str">
        <f>IF(ISBLANK(DC_SW152[[#This Row],[Natural Acres]]), "", DC_SW152[[#This Row],[Natural Acres]]*43560)</f>
        <v/>
      </c>
      <c r="AV67" s="64">
        <f>IFERROR(IF(ISBLANK(DC_SW152[[#This Row],[Compacted Acres]]), "", DC_SW152[[#This Row],[Compacted Acres]]*43560),"")</f>
        <v>0</v>
      </c>
      <c r="AW67" s="64">
        <f>IF(ISBLANK(DC_SW152[[#This Row],[Impervious Acres]]), "", DC_SW152[[#This Row],[Impervious Acres]]*43560)</f>
        <v>13503.6</v>
      </c>
      <c r="AX67" s="64">
        <f>IF(ISBLANK(DC_SW152[[#This Row],[Urban Acres]]), "", DC_SW152[[#This Row],[Urban Acres]]*43560)</f>
        <v>13503.6</v>
      </c>
      <c r="AY67" s="67"/>
      <c r="AZ67" s="33">
        <v>42941</v>
      </c>
      <c r="BA67" s="19">
        <v>2017</v>
      </c>
      <c r="BB67" s="19"/>
      <c r="BC67" s="19"/>
      <c r="BD67" s="19"/>
      <c r="BE67" s="19"/>
      <c r="BF67" s="19"/>
      <c r="BG67" s="19"/>
      <c r="BH67" s="18" t="s">
        <v>9</v>
      </c>
      <c r="BI67" s="18">
        <v>42927</v>
      </c>
      <c r="BJ67" s="18"/>
      <c r="BK67" s="22" t="s">
        <v>8</v>
      </c>
      <c r="BL67" s="18"/>
      <c r="BM67" s="72" t="s">
        <v>186</v>
      </c>
      <c r="BN67" s="22"/>
      <c r="BO67" s="17" t="s">
        <v>8</v>
      </c>
      <c r="BP67" s="17" t="s">
        <v>187</v>
      </c>
      <c r="BQ67" s="15" t="s">
        <v>536</v>
      </c>
      <c r="BR67" s="87" t="str">
        <f>IFERROR(IF($F67="Historical", IF(A67&lt;&gt;INDEX('Historical BMP Records'!A:A, MATCH($C67, 'Historical BMP Records'!$C:$C, 0)), 1, 0), IF(A67&lt;&gt;INDEX('Planned and Progress BMPs'!A:A, MATCH($C67, 'Planned and Progress BMPs'!$C:$C, 0)), 1, 0)), "")</f>
        <v/>
      </c>
      <c r="BS67" s="87" t="str">
        <f>IFERROR(IF($F67="Historical", IF(B67&lt;&gt;INDEX('Historical BMP Records'!B:B, MATCH($C67, 'Historical BMP Records'!$C:$C, 0)), 1, 0), IF(B67&lt;&gt;INDEX('Planned and Progress BMPs'!B:B, MATCH($C67, 'Planned and Progress BMPs'!$C:$C, 0)), 1, 0)), "")</f>
        <v/>
      </c>
      <c r="BT67" s="87" t="str">
        <f>IFERROR(IF($F67="Historical", IF(C67&lt;&gt;INDEX('Historical BMP Records'!C:C, MATCH($C67, 'Historical BMP Records'!$C:$C, 0)), 1, 0), IF(C67&lt;&gt;INDEX('Planned and Progress BMPs'!C:C, MATCH($C67, 'Planned and Progress BMPs'!$C:$C, 0)), 1, 0)), "")</f>
        <v/>
      </c>
      <c r="BU67" s="87" t="str">
        <f>IFERROR(IF($F67="Historical", IF(D67&lt;&gt;INDEX('Historical BMP Records'!D:D, MATCH($C67, 'Historical BMP Records'!$C:$C, 0)), 1, 0), IF(D67&lt;&gt;INDEX('Planned and Progress BMPs'!D:D, MATCH($C67, 'Planned and Progress BMPs'!$C:$C, 0)), 1, 0)), "")</f>
        <v/>
      </c>
      <c r="BV67" s="87" t="str">
        <f>IFERROR(IF($F67="Historical", IF(E67&lt;&gt;INDEX('Historical BMP Records'!E:E, MATCH($C67, 'Historical BMP Records'!$C:$C, 0)), 1, 0), IF(E67&lt;&gt;INDEX('Planned and Progress BMPs'!E:E, MATCH($C67, 'Planned and Progress BMPs'!$C:$C, 0)), 1, 0)), "")</f>
        <v/>
      </c>
      <c r="BW67" s="87" t="str">
        <f>IFERROR(IF($F67="Historical", IF(F67&lt;&gt;INDEX('Historical BMP Records'!F:F, MATCH($C67, 'Historical BMP Records'!$C:$C, 0)), 1, 0), IF(F67&lt;&gt;INDEX('Planned and Progress BMPs'!F:F, MATCH($C67, 'Planned and Progress BMPs'!$C:$C, 0)), 1, 0)), "")</f>
        <v/>
      </c>
      <c r="BX67" s="87" t="str">
        <f>IFERROR(IF($F67="Historical", IF(G67&lt;&gt;INDEX('Historical BMP Records'!G:G, MATCH($C67, 'Historical BMP Records'!$C:$C, 0)), 1, 0), IF(G67&lt;&gt;INDEX('Planned and Progress BMPs'!G:G, MATCH($C67, 'Planned and Progress BMPs'!$C:$C, 0)), 1, 0)), "")</f>
        <v/>
      </c>
      <c r="BY67" s="87" t="str">
        <f>IFERROR(IF($F67="Historical", IF(H67&lt;&gt;INDEX('Historical BMP Records'!H:H, MATCH($C67, 'Historical BMP Records'!$C:$C, 0)), 1, 0), IF(H67&lt;&gt;INDEX('Planned and Progress BMPs'!H:H, MATCH($C67, 'Planned and Progress BMPs'!$C:$C, 0)), 1, 0)), "")</f>
        <v/>
      </c>
      <c r="BZ67" s="87" t="str">
        <f>IFERROR(IF($F67="Historical", IF(I67&lt;&gt;INDEX('Historical BMP Records'!I:I, MATCH($C67, 'Historical BMP Records'!$C:$C, 0)), 1, 0), IF(I67&lt;&gt;INDEX('Planned and Progress BMPs'!I:I, MATCH($C67, 'Planned and Progress BMPs'!$C:$C, 0)), 1, 0)), "")</f>
        <v/>
      </c>
      <c r="CA67" s="87" t="str">
        <f>IFERROR(IF($F67="Historical", IF(J67&lt;&gt;INDEX('Historical BMP Records'!J:J, MATCH($C67, 'Historical BMP Records'!$C:$C, 0)), 1, 0), IF(J67&lt;&gt;INDEX('Planned and Progress BMPs'!J:J, MATCH($C67, 'Planned and Progress BMPs'!$C:$C, 0)), 1, 0)), "")</f>
        <v/>
      </c>
      <c r="CB67" s="87" t="str">
        <f>IFERROR(IF($F67="Historical", IF(K67&lt;&gt;INDEX('Historical BMP Records'!K:K, MATCH($C67, 'Historical BMP Records'!$C:$C, 0)), 1, 0), IF(K67&lt;&gt;INDEX('Planned and Progress BMPs'!K:K, MATCH($C67, 'Planned and Progress BMPs'!$C:$C, 0)), 1, 0)), "")</f>
        <v/>
      </c>
      <c r="CC67" s="87" t="str">
        <f>IFERROR(IF($F67="Historical", IF(L67&lt;&gt;INDEX('Historical BMP Records'!L:L, MATCH($C67, 'Historical BMP Records'!$C:$C, 0)), 1, 0), IF(L67&lt;&gt;INDEX('Planned and Progress BMPs'!L:L, MATCH($C67, 'Planned and Progress BMPs'!$C:$C, 0)), 1, 0)), "")</f>
        <v/>
      </c>
      <c r="CD67" s="87" t="str">
        <f>IFERROR(IF($F67="Historical", IF(M67&lt;&gt;INDEX('Historical BMP Records'!M:M, MATCH($C67, 'Historical BMP Records'!$C:$C, 0)), 1, 0), IF(M67&lt;&gt;INDEX('Planned and Progress BMPs'!M:M, MATCH($C67, 'Planned and Progress BMPs'!$C:$C, 0)), 1, 0)), "")</f>
        <v/>
      </c>
      <c r="CE67" s="87" t="str">
        <f>IFERROR(IF($F67="Historical", IF(N67&lt;&gt;INDEX('Historical BMP Records'!N:N, MATCH($C67, 'Historical BMP Records'!$C:$C, 0)), 1, 0), IF(N67&lt;&gt;INDEX('Planned and Progress BMPs'!N:N, MATCH($C67, 'Planned and Progress BMPs'!$C:$C, 0)), 1, 0)), "")</f>
        <v/>
      </c>
      <c r="CF67" s="87" t="str">
        <f>IFERROR(IF($F67="Historical", IF(O67&lt;&gt;INDEX('Historical BMP Records'!O:O, MATCH($C67, 'Historical BMP Records'!$C:$C, 0)), 1, 0), IF(O67&lt;&gt;INDEX('Planned and Progress BMPs'!O:O, MATCH($C67, 'Planned and Progress BMPs'!$C:$C, 0)), 1, 0)), "")</f>
        <v/>
      </c>
      <c r="CG67" s="87" t="str">
        <f>IFERROR(IF($F67="Historical", IF(P67&lt;&gt;INDEX('Historical BMP Records'!P:P, MATCH($C67, 'Historical BMP Records'!$C:$C, 0)), 1, 0), IF(P67&lt;&gt;INDEX('Planned and Progress BMPs'!P:P, MATCH($C67, 'Planned and Progress BMPs'!$C:$C, 0)), 1, 0)), "")</f>
        <v/>
      </c>
      <c r="CH67" s="87" t="str">
        <f>IFERROR(IF($F67="Historical", IF(Q67&lt;&gt;INDEX('Historical BMP Records'!Q:Q, MATCH($C67, 'Historical BMP Records'!$C:$C, 0)), 1, 0), IF(Q67&lt;&gt;INDEX('Planned and Progress BMPs'!Q:Q, MATCH($C67, 'Planned and Progress BMPs'!$C:$C, 0)), 1, 0)), "")</f>
        <v/>
      </c>
      <c r="CI67" s="87" t="str">
        <f>IFERROR(IF($F67="Historical", IF(R67&lt;&gt;INDEX('Historical BMP Records'!R:R, MATCH($C67, 'Historical BMP Records'!$C:$C, 0)), 1, 0), IF(R67&lt;&gt;INDEX('Planned and Progress BMPs'!R:R, MATCH($C67, 'Planned and Progress BMPs'!$C:$C, 0)), 1, 0)), "")</f>
        <v/>
      </c>
      <c r="CJ67" s="87" t="str">
        <f>IFERROR(IF($F67="Historical", IF(S67&lt;&gt;INDEX('Historical BMP Records'!S:S, MATCH($C67, 'Historical BMP Records'!$C:$C, 0)), 1, 0), IF(S67&lt;&gt;INDEX('Planned and Progress BMPs'!S:S, MATCH($C67, 'Planned and Progress BMPs'!$C:$C, 0)), 1, 0)), "")</f>
        <v/>
      </c>
      <c r="CK67" s="87" t="str">
        <f>IFERROR(IF($F67="Historical", IF(T67&lt;&gt;INDEX('Historical BMP Records'!T:T, MATCH($C67, 'Historical BMP Records'!$C:$C, 0)), 1, 0), IF(T67&lt;&gt;INDEX('Planned and Progress BMPs'!T:T, MATCH($C67, 'Planned and Progress BMPs'!$C:$C, 0)), 1, 0)), "")</f>
        <v/>
      </c>
      <c r="CL67" s="87" t="str">
        <f>IFERROR(IF($F67="Historical", IF(U67&lt;&gt;INDEX('Historical BMP Records'!U:U, MATCH($C67, 'Historical BMP Records'!$C:$C, 0)), 1, 0), IF(U67&lt;&gt;INDEX('Planned and Progress BMPs'!U:U, MATCH($C67, 'Planned and Progress BMPs'!$C:$C, 0)), 1, 0)), "")</f>
        <v/>
      </c>
      <c r="CM67" s="87" t="str">
        <f>IFERROR(IF($F67="Historical", IF(V67&lt;&gt;INDEX('Historical BMP Records'!V:V, MATCH($C67, 'Historical BMP Records'!$C:$C, 0)), 1, 0), IF(V67&lt;&gt;INDEX('Planned and Progress BMPs'!V:V, MATCH($C67, 'Planned and Progress BMPs'!$C:$C, 0)), 1, 0)), "")</f>
        <v/>
      </c>
      <c r="CN67" s="87" t="str">
        <f>IFERROR(IF($F67="Historical", IF(W67&lt;&gt;INDEX('Historical BMP Records'!W:W, MATCH($C67, 'Historical BMP Records'!$C:$C, 0)), 1, 0), IF(W67&lt;&gt;INDEX('Planned and Progress BMPs'!W:W, MATCH($C67, 'Planned and Progress BMPs'!$C:$C, 0)), 1, 0)), "")</f>
        <v/>
      </c>
      <c r="CO67" s="87" t="str">
        <f>IFERROR(IF($F67="Historical", IF(X67&lt;&gt;INDEX('Historical BMP Records'!X:X, MATCH($C67, 'Historical BMP Records'!$C:$C, 0)), 1, 0), IF(X67&lt;&gt;INDEX('Planned and Progress BMPs'!X:X, MATCH($C67, 'Planned and Progress BMPs'!$C:$C, 0)), 1, 0)), "")</f>
        <v/>
      </c>
      <c r="CP67" s="87" t="str">
        <f>IFERROR(IF($F67="Historical", IF(Y67&lt;&gt;INDEX('Historical BMP Records'!Y:Y, MATCH($C67, 'Historical BMP Records'!$C:$C, 0)), 1, 0), IF(Y67&lt;&gt;INDEX('Planned and Progress BMPs'!Y:Y, MATCH($C67, 'Planned and Progress BMPs'!$C:$C, 0)), 1, 0)), "")</f>
        <v/>
      </c>
      <c r="CQ67" s="87" t="str">
        <f>IFERROR(IF($F67="Historical", IF(Z67&lt;&gt;INDEX('Historical BMP Records'!Z:Z, MATCH($C67, 'Historical BMP Records'!$C:$C, 0)), 1, 0), IF(Z67&lt;&gt;INDEX('Planned and Progress BMPs'!Z:Z, MATCH($C67, 'Planned and Progress BMPs'!$C:$C, 0)), 1, 0)), "")</f>
        <v/>
      </c>
      <c r="CR67" s="87" t="str">
        <f>IFERROR(IF($F67="Historical", IF(AA67&lt;&gt;INDEX('Historical BMP Records'!AA:AA, MATCH($C67, 'Historical BMP Records'!$C:$C, 0)), 1, 0), IF(AA67&lt;&gt;INDEX('Planned and Progress BMPs'!AA:AA, MATCH($C67, 'Planned and Progress BMPs'!$C:$C, 0)), 1, 0)), "")</f>
        <v/>
      </c>
      <c r="CS67" s="87" t="str">
        <f>IFERROR(IF($F67="Historical", IF(AB67&lt;&gt;INDEX('Historical BMP Records'!AB:AB, MATCH($C67, 'Historical BMP Records'!$C:$C, 0)), 1, 0), IF(AB67&lt;&gt;INDEX('Planned and Progress BMPs'!AB:AB, MATCH($C67, 'Planned and Progress BMPs'!$C:$C, 0)), 1, 0)), "")</f>
        <v/>
      </c>
      <c r="CT67" s="87" t="str">
        <f>IFERROR(IF($F67="Historical", IF(AC67&lt;&gt;INDEX('Historical BMP Records'!AC:AC, MATCH($C67, 'Historical BMP Records'!$C:$C, 0)), 1, 0), IF(AC67&lt;&gt;INDEX('Planned and Progress BMPs'!AC:AC, MATCH($C67, 'Planned and Progress BMPs'!$C:$C, 0)), 1, 0)), "")</f>
        <v/>
      </c>
      <c r="CU67" s="87" t="str">
        <f>IFERROR(IF($F67="Historical", IF(AD67&lt;&gt;INDEX('Historical BMP Records'!AD:AD, MATCH($C67, 'Historical BMP Records'!$C:$C, 0)), 1, 0), IF(AD67&lt;&gt;INDEX('Planned and Progress BMPs'!AD:AD, MATCH($C67, 'Planned and Progress BMPs'!$C:$C, 0)), 1, 0)), "")</f>
        <v/>
      </c>
      <c r="CV67" s="87" t="str">
        <f>IFERROR(IF($F67="Historical", IF(AE67&lt;&gt;INDEX('Historical BMP Records'!AE:AE, MATCH($C67, 'Historical BMP Records'!$C:$C, 0)), 1, 0), IF(AE67&lt;&gt;INDEX('Planned and Progress BMPs'!AE:AE, MATCH($C67, 'Planned and Progress BMPs'!$C:$C, 0)), 1, 0)), "")</f>
        <v/>
      </c>
      <c r="CW67" s="87" t="str">
        <f>IFERROR(IF($F67="Historical", IF(AF67&lt;&gt;INDEX('Historical BMP Records'!AF:AF, MATCH($C67, 'Historical BMP Records'!$C:$C, 0)), 1, 0), IF(AF67&lt;&gt;INDEX('Planned and Progress BMPs'!AF:AF, MATCH($C67, 'Planned and Progress BMPs'!$C:$C, 0)), 1, 0)), "")</f>
        <v/>
      </c>
      <c r="CX67" s="87" t="str">
        <f>IFERROR(IF($F67="Historical", IF(AG67&lt;&gt;INDEX('Historical BMP Records'!AG:AG, MATCH($C67, 'Historical BMP Records'!$C:$C, 0)), 1, 0), IF(AG67&lt;&gt;INDEX('Planned and Progress BMPs'!AG:AG, MATCH($C67, 'Planned and Progress BMPs'!$C:$C, 0)), 1, 0)), "")</f>
        <v/>
      </c>
      <c r="CY67" s="87" t="str">
        <f>IFERROR(IF($F67="Historical", IF(AH67&lt;&gt;INDEX('Historical BMP Records'!AH:AH, MATCH($C67, 'Historical BMP Records'!$C:$C, 0)), 1, 0), IF(AH67&lt;&gt;INDEX('Planned and Progress BMPs'!AH:AH, MATCH($C67, 'Planned and Progress BMPs'!$C:$C, 0)), 1, 0)), "")</f>
        <v/>
      </c>
      <c r="CZ67" s="87" t="str">
        <f>IFERROR(IF($F67="Historical", IF(AI67&lt;&gt;INDEX('Historical BMP Records'!AI:AI, MATCH($C67, 'Historical BMP Records'!$C:$C, 0)), 1, 0), IF(AI67&lt;&gt;INDEX('Planned and Progress BMPs'!AI:AI, MATCH($C67, 'Planned and Progress BMPs'!$C:$C, 0)), 1, 0)), "")</f>
        <v/>
      </c>
      <c r="DA67" s="87" t="str">
        <f>IFERROR(IF($F67="Historical", IF(AJ67&lt;&gt;INDEX('Historical BMP Records'!AJ:AJ, MATCH($C67, 'Historical BMP Records'!$C:$C, 0)), 1, 0), IF(AJ67&lt;&gt;INDEX('Planned and Progress BMPs'!AJ:AJ, MATCH($C67, 'Planned and Progress BMPs'!$C:$C, 0)), 1, 0)), "")</f>
        <v/>
      </c>
      <c r="DB67" s="87" t="str">
        <f>IFERROR(IF($F67="Historical", IF(AK67&lt;&gt;INDEX('Historical BMP Records'!AK:AK, MATCH($C67, 'Historical BMP Records'!$C:$C, 0)), 1, 0), IF(AK67&lt;&gt;INDEX('Planned and Progress BMPs'!AK:AK, MATCH($C67, 'Planned and Progress BMPs'!$C:$C, 0)), 1, 0)), "")</f>
        <v/>
      </c>
      <c r="DC67" s="87" t="str">
        <f>IFERROR(IF($F67="Historical", IF(AL67&lt;&gt;INDEX('Historical BMP Records'!AL:AL, MATCH($C67, 'Historical BMP Records'!$C:$C, 0)), 1, 0), IF(AL67&lt;&gt;INDEX('Planned and Progress BMPs'!AL:AL, MATCH($C67, 'Planned and Progress BMPs'!$C:$C, 0)), 1, 0)), "")</f>
        <v/>
      </c>
      <c r="DD67" s="87" t="str">
        <f>IFERROR(IF($F67="Historical", IF(AM67&lt;&gt;INDEX('Historical BMP Records'!AM:AM, MATCH($C67, 'Historical BMP Records'!$C:$C, 0)), 1, 0), IF(AM67&lt;&gt;INDEX('Planned and Progress BMPs'!AM:AM, MATCH($C67, 'Planned and Progress BMPs'!$C:$C, 0)), 1, 0)), "")</f>
        <v/>
      </c>
      <c r="DE67" s="87" t="str">
        <f>IFERROR(IF($F67="Historical", IF(AN67&lt;&gt;INDEX('Historical BMP Records'!AN:AN, MATCH($C67, 'Historical BMP Records'!$C:$C, 0)), 1, 0), IF(AN67&lt;&gt;INDEX('Planned and Progress BMPs'!AN:AN, MATCH($C67, 'Planned and Progress BMPs'!$C:$C, 0)), 1, 0)), "")</f>
        <v/>
      </c>
      <c r="DF67" s="87" t="str">
        <f>IFERROR(IF($F67="Historical", IF(AO67&lt;&gt;INDEX('Historical BMP Records'!AO:AO, MATCH($C67, 'Historical BMP Records'!$C:$C, 0)), 1, 0), IF(AO67&lt;&gt;INDEX('Planned and Progress BMPs'!AO:AO, MATCH($C67, 'Planned and Progress BMPs'!$C:$C, 0)), 1, 0)), "")</f>
        <v/>
      </c>
      <c r="DG67" s="87" t="str">
        <f>IFERROR(IF($F67="Historical", IF(AP67&lt;&gt;INDEX('Historical BMP Records'!AP:AP, MATCH($C67, 'Historical BMP Records'!$C:$C, 0)), 1, 0), IF(AP67&lt;&gt;INDEX('Planned and Progress BMPs'!AP:AP, MATCH($C67, 'Planned and Progress BMPs'!$C:$C, 0)), 1, 0)), "")</f>
        <v/>
      </c>
      <c r="DH67" s="87" t="str">
        <f>IFERROR(IF($F67="Historical", IF(AQ67&lt;&gt;INDEX('Historical BMP Records'!AQ:AQ, MATCH($C67, 'Historical BMP Records'!$C:$C, 0)), 1, 0), IF(AQ67&lt;&gt;INDEX('Planned and Progress BMPs'!AQ:AQ, MATCH($C67, 'Planned and Progress BMPs'!$C:$C, 0)), 1, 0)), "")</f>
        <v/>
      </c>
      <c r="DI67" s="87" t="str">
        <f>IFERROR(IF($F67="Historical", IF(AR67&lt;&gt;INDEX('Historical BMP Records'!AR:AR, MATCH($C67, 'Historical BMP Records'!$C:$C, 0)), 1, 0), IF(AR67&lt;&gt;INDEX('Planned and Progress BMPs'!AR:AR, MATCH($C67, 'Planned and Progress BMPs'!$C:$C, 0)), 1, 0)), "")</f>
        <v/>
      </c>
      <c r="DJ67" s="87" t="str">
        <f>IFERROR(IF($F67="Historical", IF(AS67&lt;&gt;INDEX('Historical BMP Records'!AS:AS, MATCH($C67, 'Historical BMP Records'!$C:$C, 0)), 1, 0), IF(AS67&lt;&gt;INDEX('Planned and Progress BMPs'!AS:AS, MATCH($C67, 'Planned and Progress BMPs'!$C:$C, 0)), 1, 0)), "")</f>
        <v/>
      </c>
      <c r="DK67" s="87" t="str">
        <f>IFERROR(IF($F67="Historical", IF(AT67&lt;&gt;INDEX('Historical BMP Records'!AT:AT, MATCH($C67, 'Historical BMP Records'!$C:$C, 0)), 1, 0), IF(AT67&lt;&gt;INDEX('Planned and Progress BMPs'!AT:AT, MATCH($C67, 'Planned and Progress BMPs'!$C:$C, 0)), 1, 0)), "")</f>
        <v/>
      </c>
      <c r="DL67" s="87" t="str">
        <f>IFERROR(IF($F67="Historical", IF(AU67&lt;&gt;INDEX('Historical BMP Records'!AU:AU, MATCH($C67, 'Historical BMP Records'!$C:$C, 0)), 1, 0), IF(AU67&lt;&gt;INDEX('Planned and Progress BMPs'!AU:AU, MATCH($C67, 'Planned and Progress BMPs'!$C:$C, 0)), 1, 0)), "")</f>
        <v/>
      </c>
      <c r="DM67" s="87" t="str">
        <f>IFERROR(IF($F67="Historical", IF(AV67&lt;&gt;INDEX('Historical BMP Records'!AV:AV, MATCH($C67, 'Historical BMP Records'!$C:$C, 0)), 1, 0), IF(AV67&lt;&gt;INDEX('Planned and Progress BMPs'!AV:AV, MATCH($C67, 'Planned and Progress BMPs'!$C:$C, 0)), 1, 0)), "")</f>
        <v/>
      </c>
      <c r="DN67" s="87" t="str">
        <f>IFERROR(IF($F67="Historical", IF(AW67&lt;&gt;INDEX('Historical BMP Records'!AW:AW, MATCH($C67, 'Historical BMP Records'!$C:$C, 0)), 1, 0), IF(AW67&lt;&gt;INDEX('Planned and Progress BMPs'!AW:AW, MATCH($C67, 'Planned and Progress BMPs'!$C:$C, 0)), 1, 0)), "")</f>
        <v/>
      </c>
      <c r="DO67" s="87" t="str">
        <f>IFERROR(IF($F67="Historical", IF(AX67&lt;&gt;INDEX('Historical BMP Records'!AX:AX, MATCH($C67, 'Historical BMP Records'!$C:$C, 0)), 1, 0), IF(AX67&lt;&gt;INDEX('Planned and Progress BMPs'!AX:AX, MATCH($C67, 'Planned and Progress BMPs'!$C:$C, 0)), 1, 0)), "")</f>
        <v/>
      </c>
      <c r="DP67" s="87" t="str">
        <f>IFERROR(IF($F67="Historical", IF(AY67&lt;&gt;INDEX('Historical BMP Records'!AY:AY, MATCH($C67, 'Historical BMP Records'!$C:$C, 0)), 1, 0), IF(AY67&lt;&gt;INDEX('Planned and Progress BMPs'!AY:AY, MATCH($C67, 'Planned and Progress BMPs'!$C:$C, 0)), 1, 0)), "")</f>
        <v/>
      </c>
      <c r="DQ67" s="87" t="str">
        <f>IFERROR(IF($F67="Historical", IF(AZ67&lt;&gt;INDEX('Historical BMP Records'!AZ:AZ, MATCH($C67, 'Historical BMP Records'!$C:$C, 0)), 1, 0), IF(AZ67&lt;&gt;INDEX('Planned and Progress BMPs'!AZ:AZ, MATCH($C67, 'Planned and Progress BMPs'!$C:$C, 0)), 1, 0)), "")</f>
        <v/>
      </c>
      <c r="DR67" s="87" t="str">
        <f>IFERROR(IF($F67="Historical", IF(BA67&lt;&gt;INDEX('Historical BMP Records'!BA:BA, MATCH($C67, 'Historical BMP Records'!$C:$C, 0)), 1, 0), IF(BA67&lt;&gt;INDEX('Planned and Progress BMPs'!BA:BA, MATCH($C67, 'Planned and Progress BMPs'!$C:$C, 0)), 1, 0)), "")</f>
        <v/>
      </c>
      <c r="DS67" s="87" t="str">
        <f>IFERROR(IF($F67="Historical", IF(BB67&lt;&gt;INDEX('Historical BMP Records'!BB:BB, MATCH($C67, 'Historical BMP Records'!$C:$C, 0)), 1, 0), IF(BB67&lt;&gt;INDEX('Planned and Progress BMPs'!BB:BB, MATCH($C67, 'Planned and Progress BMPs'!$C:$C, 0)), 1, 0)), "")</f>
        <v/>
      </c>
      <c r="DT67" s="87" t="str">
        <f>IFERROR(IF($F67="Historical", IF(BC67&lt;&gt;INDEX('Historical BMP Records'!BC:BC, MATCH($C67, 'Historical BMP Records'!$C:$C, 0)), 1, 0), IF(BC67&lt;&gt;INDEX('Planned and Progress BMPs'!BC:BC, MATCH($C67, 'Planned and Progress BMPs'!$C:$C, 0)), 1, 0)), "")</f>
        <v/>
      </c>
      <c r="DU67" s="87" t="str">
        <f>IFERROR(IF($F67="Historical", IF(BD67&lt;&gt;INDEX('Historical BMP Records'!BD:BD, MATCH($C67, 'Historical BMP Records'!$C:$C, 0)), 1, 0), IF(BD67&lt;&gt;INDEX('Planned and Progress BMPs'!BD:BD, MATCH($C67, 'Planned and Progress BMPs'!$C:$C, 0)), 1, 0)), "")</f>
        <v/>
      </c>
      <c r="DV67" s="87" t="str">
        <f>IFERROR(IF($F67="Historical", IF(BE67&lt;&gt;INDEX('Historical BMP Records'!BE:BE, MATCH($C67, 'Historical BMP Records'!$C:$C, 0)), 1, 0), IF(BE67&lt;&gt;INDEX('Planned and Progress BMPs'!BE:BE, MATCH($C67, 'Planned and Progress BMPs'!$C:$C, 0)), 1, 0)), "")</f>
        <v/>
      </c>
      <c r="DW67" s="87" t="str">
        <f>IFERROR(IF($F67="Historical", IF(BF67&lt;&gt;INDEX('Historical BMP Records'!BF:BF, MATCH($C67, 'Historical BMP Records'!$C:$C, 0)), 1, 0), IF(BF67&lt;&gt;INDEX('Planned and Progress BMPs'!BF:BF, MATCH($C67, 'Planned and Progress BMPs'!$C:$C, 0)), 1, 0)), "")</f>
        <v/>
      </c>
      <c r="DX67" s="87" t="str">
        <f>IFERROR(IF($F67="Historical", IF(BG67&lt;&gt;INDEX('Historical BMP Records'!BG:BG, MATCH($C67, 'Historical BMP Records'!$C:$C, 0)), 1, 0), IF(BG67&lt;&gt;INDEX('Planned and Progress BMPs'!BG:BG, MATCH($C67, 'Planned and Progress BMPs'!$C:$C, 0)), 1, 0)), "")</f>
        <v/>
      </c>
      <c r="DY67" s="87" t="str">
        <f>IFERROR(IF($F67="Historical", IF(BH67&lt;&gt;INDEX('Historical BMP Records'!BH:BH, MATCH($C67, 'Historical BMP Records'!$C:$C, 0)), 1, 0), IF(BH67&lt;&gt;INDEX('Planned and Progress BMPs'!BH:BH, MATCH($C67, 'Planned and Progress BMPs'!$C:$C, 0)), 1, 0)), "")</f>
        <v/>
      </c>
      <c r="DZ67" s="87" t="str">
        <f>IFERROR(IF($F67="Historical", IF(BI67&lt;&gt;INDEX('Historical BMP Records'!BI:BI, MATCH($C67, 'Historical BMP Records'!$C:$C, 0)), 1, 0), IF(BI67&lt;&gt;INDEX('Planned and Progress BMPs'!BI:BI, MATCH($C67, 'Planned and Progress BMPs'!$C:$C, 0)), 1, 0)), "")</f>
        <v/>
      </c>
      <c r="EA67" s="87" t="str">
        <f>IFERROR(IF($F67="Historical", IF(BJ67&lt;&gt;INDEX('Historical BMP Records'!BJ:BJ, MATCH($C67, 'Historical BMP Records'!$C:$C, 0)), 1, 0), IF(BJ67&lt;&gt;INDEX('Planned and Progress BMPs'!BJ:BJ, MATCH($C67, 'Planned and Progress BMPs'!$C:$C, 0)), 1, 0)), "")</f>
        <v/>
      </c>
      <c r="EB67" s="87" t="str">
        <f>IFERROR(IF($F67="Historical", IF(BK67&lt;&gt;INDEX('Historical BMP Records'!BK:BK, MATCH($C67, 'Historical BMP Records'!$C:$C, 0)), 1, 0), IF(BK67&lt;&gt;INDEX('Planned and Progress BMPs'!BK:BK, MATCH($C67, 'Planned and Progress BMPs'!$C:$C, 0)), 1, 0)), "")</f>
        <v/>
      </c>
      <c r="EC67" s="87" t="str">
        <f>IFERROR(IF($F67="Historical", IF(BL67&lt;&gt;INDEX('Historical BMP Records'!BL:BL, MATCH($C67, 'Historical BMP Records'!$C:$C, 0)), 1, 0), IF(BL67&lt;&gt;INDEX('Planned and Progress BMPs'!BL:BL, MATCH($C67, 'Planned and Progress BMPs'!$C:$C, 0)), 1, 0)), "")</f>
        <v/>
      </c>
      <c r="ED67" s="87" t="str">
        <f>IFERROR(IF($F67="Historical", IF(BM67&lt;&gt;INDEX('Historical BMP Records'!BM:BM, MATCH($C67, 'Historical BMP Records'!$C:$C, 0)), 1, 0), IF(BM67&lt;&gt;INDEX('Planned and Progress BMPs'!BM:BM, MATCH($C67, 'Planned and Progress BMPs'!$C:$C, 0)), 1, 0)), "")</f>
        <v/>
      </c>
      <c r="EE67" s="87" t="str">
        <f>IFERROR(IF($F67="Historical", IF(BN67&lt;&gt;INDEX('Historical BMP Records'!BN:BN, MATCH($C67, 'Historical BMP Records'!$C:$C, 0)), 1, 0), IF(BN67&lt;&gt;INDEX('Planned and Progress BMPs'!BN:BN, MATCH($C67, 'Planned and Progress BMPs'!$C:$C, 0)), 1, 0)), "")</f>
        <v/>
      </c>
      <c r="EF67" s="87" t="str">
        <f>IFERROR(IF($F67="Historical", IF(BO67&lt;&gt;INDEX('Historical BMP Records'!BO:BO, MATCH($C67, 'Historical BMP Records'!$C:$C, 0)), 1, 0), IF(BO67&lt;&gt;INDEX('Planned and Progress BMPs'!BO:BO, MATCH($C67, 'Planned and Progress BMPs'!$C:$C, 0)), 1, 0)), "")</f>
        <v/>
      </c>
      <c r="EG67" s="87" t="str">
        <f>IFERROR(IF($F67="Historical", IF(BP67&lt;&gt;INDEX('Historical BMP Records'!BP:BP, MATCH($C67, 'Historical BMP Records'!$C:$C, 0)), 1, 0), IF(BP67&lt;&gt;INDEX('Planned and Progress BMPs'!BP:BP, MATCH($C67, 'Planned and Progress BMPs'!$C:$C, 0)), 1, 0)), "")</f>
        <v/>
      </c>
      <c r="EH67" s="87">
        <f>SUM(DC_SW152[[#This Row],[FY17 Status Change]:[GIS ID Change]])</f>
        <v>0</v>
      </c>
    </row>
    <row r="68" spans="1:138" x14ac:dyDescent="0.25">
      <c r="A68" s="5" t="s">
        <v>388</v>
      </c>
      <c r="B68" s="5" t="s">
        <v>389</v>
      </c>
      <c r="C68" s="15" t="s">
        <v>712</v>
      </c>
      <c r="D68" s="15" t="s">
        <v>415</v>
      </c>
      <c r="E68" s="15" t="s">
        <v>137</v>
      </c>
      <c r="F68" s="33" t="s">
        <v>49</v>
      </c>
      <c r="G68" s="42"/>
      <c r="H68" s="37"/>
      <c r="I68" s="22">
        <f>INDEX(Table3[Site ID], MATCH(DC_SW152[[#This Row],[Facility Name]], Table3[Site Name], 0))</f>
        <v>2</v>
      </c>
      <c r="J68" s="22" t="s">
        <v>7</v>
      </c>
      <c r="K68" s="22" t="str">
        <f>INDEX(Table3[Site Address], MATCH(DC_SW152[[#This Row],[Facility Name]], Table3[Site Name], 0))</f>
        <v>1013 O Street SE</v>
      </c>
      <c r="L68" s="22" t="str">
        <f>INDEX(Table3[Site X Coordinate], MATCH(DC_SW152[[#This Row],[Facility Name]], Table3[Site Name], 0))</f>
        <v>400682.49</v>
      </c>
      <c r="M68" s="22" t="str">
        <f>INDEX(Table3[Site Y Coordinate], MATCH(DC_SW152[[#This Row],[Facility Name]], Table3[Site Name], 0))</f>
        <v>133916.52</v>
      </c>
      <c r="N68" s="22" t="str">
        <f>INDEX(Table3[Owner/Manager], MATCH(DC_SW152[[#This Row],[Facility Name]], Table3[Site Name], 0))</f>
        <v>Department of Defense</v>
      </c>
      <c r="O68" s="22" t="s">
        <v>699</v>
      </c>
      <c r="P68" s="22" t="s">
        <v>115</v>
      </c>
      <c r="Q68" s="22" t="s">
        <v>116</v>
      </c>
      <c r="R68" s="22" t="s">
        <v>84</v>
      </c>
      <c r="S68" s="22">
        <v>20374</v>
      </c>
      <c r="T68" s="29">
        <v>2024330415</v>
      </c>
      <c r="U68" s="22" t="s">
        <v>117</v>
      </c>
      <c r="V68" s="77">
        <v>15</v>
      </c>
      <c r="W68" s="33">
        <v>37257</v>
      </c>
      <c r="X68" s="22" t="s">
        <v>137</v>
      </c>
      <c r="Y68" s="83" t="s">
        <v>137</v>
      </c>
      <c r="Z68" s="83" t="s">
        <v>774</v>
      </c>
      <c r="AA68" s="83" t="s">
        <v>770</v>
      </c>
      <c r="AB68" s="83" t="s">
        <v>774</v>
      </c>
      <c r="AC68" s="22" t="s">
        <v>94</v>
      </c>
      <c r="AD68" s="22" t="s">
        <v>75</v>
      </c>
      <c r="AE68" s="22">
        <v>400335.29412500001</v>
      </c>
      <c r="AF68" s="22">
        <v>134168.744828</v>
      </c>
      <c r="AG68" s="22">
        <v>38.875348000000002</v>
      </c>
      <c r="AH68" s="22">
        <v>-76.996136000000007</v>
      </c>
      <c r="AI68" s="22" t="s">
        <v>136</v>
      </c>
      <c r="AJ68" s="22" t="s">
        <v>84</v>
      </c>
      <c r="AK68" s="22">
        <v>20374</v>
      </c>
      <c r="AL68" s="17" t="s">
        <v>11</v>
      </c>
      <c r="AM68" s="22" t="s">
        <v>21</v>
      </c>
      <c r="AN68" s="22" t="s">
        <v>8</v>
      </c>
      <c r="AO68" s="64"/>
      <c r="AP68" s="64"/>
      <c r="AQ68" s="64"/>
      <c r="AR68" s="64">
        <f>IF(ISBLANK(DC_SW152[[#This Row],[Urban Acres]]), "", DC_SW152[[#This Row],[Urban Acres]]-DC_SW152[[#This Row],[Impervious Acres]]-DC_SW152[[#This Row],[Natural Acres]])</f>
        <v>0</v>
      </c>
      <c r="AS68" s="64">
        <v>0.1</v>
      </c>
      <c r="AT68" s="64">
        <v>0.1</v>
      </c>
      <c r="AU68" s="64" t="str">
        <f>IF(ISBLANK(DC_SW152[[#This Row],[Natural Acres]]), "", DC_SW152[[#This Row],[Natural Acres]]*43560)</f>
        <v/>
      </c>
      <c r="AV68" s="64">
        <f>IFERROR(IF(ISBLANK(DC_SW152[[#This Row],[Compacted Acres]]), "", DC_SW152[[#This Row],[Compacted Acres]]*43560),"")</f>
        <v>0</v>
      </c>
      <c r="AW68" s="64">
        <f>IF(ISBLANK(DC_SW152[[#This Row],[Impervious Acres]]), "", DC_SW152[[#This Row],[Impervious Acres]]*43560)</f>
        <v>4356</v>
      </c>
      <c r="AX68" s="64">
        <f>IF(ISBLANK(DC_SW152[[#This Row],[Urban Acres]]), "", DC_SW152[[#This Row],[Urban Acres]]*43560)</f>
        <v>4356</v>
      </c>
      <c r="AY68" s="67"/>
      <c r="AZ68" s="33">
        <v>42941</v>
      </c>
      <c r="BA68" s="19">
        <v>2017</v>
      </c>
      <c r="BB68" s="19"/>
      <c r="BC68" s="19"/>
      <c r="BD68" s="19"/>
      <c r="BE68" s="19"/>
      <c r="BF68" s="19"/>
      <c r="BG68" s="19"/>
      <c r="BH68" s="18" t="s">
        <v>9</v>
      </c>
      <c r="BI68" s="18">
        <v>42927</v>
      </c>
      <c r="BJ68" s="18"/>
      <c r="BK68" s="22" t="s">
        <v>8</v>
      </c>
      <c r="BL68" s="18"/>
      <c r="BM68" s="72"/>
      <c r="BN68" s="22"/>
      <c r="BO68" s="17" t="s">
        <v>8</v>
      </c>
      <c r="BP68" s="17"/>
      <c r="BQ68" s="15" t="s">
        <v>536</v>
      </c>
      <c r="BR68" s="87" t="str">
        <f>IFERROR(IF($F68="Historical", IF(A68&lt;&gt;INDEX('Historical BMP Records'!A:A, MATCH($C68, 'Historical BMP Records'!$C:$C, 0)), 1, 0), IF(A68&lt;&gt;INDEX('Planned and Progress BMPs'!A:A, MATCH($C68, 'Planned and Progress BMPs'!$C:$C, 0)), 1, 0)), "")</f>
        <v/>
      </c>
      <c r="BS68" s="87" t="str">
        <f>IFERROR(IF($F68="Historical", IF(B68&lt;&gt;INDEX('Historical BMP Records'!B:B, MATCH($C68, 'Historical BMP Records'!$C:$C, 0)), 1, 0), IF(B68&lt;&gt;INDEX('Planned and Progress BMPs'!B:B, MATCH($C68, 'Planned and Progress BMPs'!$C:$C, 0)), 1, 0)), "")</f>
        <v/>
      </c>
      <c r="BT68" s="87" t="str">
        <f>IFERROR(IF($F68="Historical", IF(C68&lt;&gt;INDEX('Historical BMP Records'!C:C, MATCH($C68, 'Historical BMP Records'!$C:$C, 0)), 1, 0), IF(C68&lt;&gt;INDEX('Planned and Progress BMPs'!C:C, MATCH($C68, 'Planned and Progress BMPs'!$C:$C, 0)), 1, 0)), "")</f>
        <v/>
      </c>
      <c r="BU68" s="87" t="str">
        <f>IFERROR(IF($F68="Historical", IF(D68&lt;&gt;INDEX('Historical BMP Records'!D:D, MATCH($C68, 'Historical BMP Records'!$C:$C, 0)), 1, 0), IF(D68&lt;&gt;INDEX('Planned and Progress BMPs'!D:D, MATCH($C68, 'Planned and Progress BMPs'!$C:$C, 0)), 1, 0)), "")</f>
        <v/>
      </c>
      <c r="BV68" s="87" t="str">
        <f>IFERROR(IF($F68="Historical", IF(E68&lt;&gt;INDEX('Historical BMP Records'!E:E, MATCH($C68, 'Historical BMP Records'!$C:$C, 0)), 1, 0), IF(E68&lt;&gt;INDEX('Planned and Progress BMPs'!E:E, MATCH($C68, 'Planned and Progress BMPs'!$C:$C, 0)), 1, 0)), "")</f>
        <v/>
      </c>
      <c r="BW68" s="87" t="str">
        <f>IFERROR(IF($F68="Historical", IF(F68&lt;&gt;INDEX('Historical BMP Records'!F:F, MATCH($C68, 'Historical BMP Records'!$C:$C, 0)), 1, 0), IF(F68&lt;&gt;INDEX('Planned and Progress BMPs'!F:F, MATCH($C68, 'Planned and Progress BMPs'!$C:$C, 0)), 1, 0)), "")</f>
        <v/>
      </c>
      <c r="BX68" s="87" t="str">
        <f>IFERROR(IF($F68="Historical", IF(G68&lt;&gt;INDEX('Historical BMP Records'!G:G, MATCH($C68, 'Historical BMP Records'!$C:$C, 0)), 1, 0), IF(G68&lt;&gt;INDEX('Planned and Progress BMPs'!G:G, MATCH($C68, 'Planned and Progress BMPs'!$C:$C, 0)), 1, 0)), "")</f>
        <v/>
      </c>
      <c r="BY68" s="87" t="str">
        <f>IFERROR(IF($F68="Historical", IF(H68&lt;&gt;INDEX('Historical BMP Records'!H:H, MATCH($C68, 'Historical BMP Records'!$C:$C, 0)), 1, 0), IF(H68&lt;&gt;INDEX('Planned and Progress BMPs'!H:H, MATCH($C68, 'Planned and Progress BMPs'!$C:$C, 0)), 1, 0)), "")</f>
        <v/>
      </c>
      <c r="BZ68" s="87" t="str">
        <f>IFERROR(IF($F68="Historical", IF(I68&lt;&gt;INDEX('Historical BMP Records'!I:I, MATCH($C68, 'Historical BMP Records'!$C:$C, 0)), 1, 0), IF(I68&lt;&gt;INDEX('Planned and Progress BMPs'!I:I, MATCH($C68, 'Planned and Progress BMPs'!$C:$C, 0)), 1, 0)), "")</f>
        <v/>
      </c>
      <c r="CA68" s="87" t="str">
        <f>IFERROR(IF($F68="Historical", IF(J68&lt;&gt;INDEX('Historical BMP Records'!J:J, MATCH($C68, 'Historical BMP Records'!$C:$C, 0)), 1, 0), IF(J68&lt;&gt;INDEX('Planned and Progress BMPs'!J:J, MATCH($C68, 'Planned and Progress BMPs'!$C:$C, 0)), 1, 0)), "")</f>
        <v/>
      </c>
      <c r="CB68" s="87" t="str">
        <f>IFERROR(IF($F68="Historical", IF(K68&lt;&gt;INDEX('Historical BMP Records'!K:K, MATCH($C68, 'Historical BMP Records'!$C:$C, 0)), 1, 0), IF(K68&lt;&gt;INDEX('Planned and Progress BMPs'!K:K, MATCH($C68, 'Planned and Progress BMPs'!$C:$C, 0)), 1, 0)), "")</f>
        <v/>
      </c>
      <c r="CC68" s="87" t="str">
        <f>IFERROR(IF($F68="Historical", IF(L68&lt;&gt;INDEX('Historical BMP Records'!L:L, MATCH($C68, 'Historical BMP Records'!$C:$C, 0)), 1, 0), IF(L68&lt;&gt;INDEX('Planned and Progress BMPs'!L:L, MATCH($C68, 'Planned and Progress BMPs'!$C:$C, 0)), 1, 0)), "")</f>
        <v/>
      </c>
      <c r="CD68" s="87" t="str">
        <f>IFERROR(IF($F68="Historical", IF(M68&lt;&gt;INDEX('Historical BMP Records'!M:M, MATCH($C68, 'Historical BMP Records'!$C:$C, 0)), 1, 0), IF(M68&lt;&gt;INDEX('Planned and Progress BMPs'!M:M, MATCH($C68, 'Planned and Progress BMPs'!$C:$C, 0)), 1, 0)), "")</f>
        <v/>
      </c>
      <c r="CE68" s="87" t="str">
        <f>IFERROR(IF($F68="Historical", IF(N68&lt;&gt;INDEX('Historical BMP Records'!N:N, MATCH($C68, 'Historical BMP Records'!$C:$C, 0)), 1, 0), IF(N68&lt;&gt;INDEX('Planned and Progress BMPs'!N:N, MATCH($C68, 'Planned and Progress BMPs'!$C:$C, 0)), 1, 0)), "")</f>
        <v/>
      </c>
      <c r="CF68" s="87" t="str">
        <f>IFERROR(IF($F68="Historical", IF(O68&lt;&gt;INDEX('Historical BMP Records'!O:O, MATCH($C68, 'Historical BMP Records'!$C:$C, 0)), 1, 0), IF(O68&lt;&gt;INDEX('Planned and Progress BMPs'!O:O, MATCH($C68, 'Planned and Progress BMPs'!$C:$C, 0)), 1, 0)), "")</f>
        <v/>
      </c>
      <c r="CG68" s="87" t="str">
        <f>IFERROR(IF($F68="Historical", IF(P68&lt;&gt;INDEX('Historical BMP Records'!P:P, MATCH($C68, 'Historical BMP Records'!$C:$C, 0)), 1, 0), IF(P68&lt;&gt;INDEX('Planned and Progress BMPs'!P:P, MATCH($C68, 'Planned and Progress BMPs'!$C:$C, 0)), 1, 0)), "")</f>
        <v/>
      </c>
      <c r="CH68" s="87" t="str">
        <f>IFERROR(IF($F68="Historical", IF(Q68&lt;&gt;INDEX('Historical BMP Records'!Q:Q, MATCH($C68, 'Historical BMP Records'!$C:$C, 0)), 1, 0), IF(Q68&lt;&gt;INDEX('Planned and Progress BMPs'!Q:Q, MATCH($C68, 'Planned and Progress BMPs'!$C:$C, 0)), 1, 0)), "")</f>
        <v/>
      </c>
      <c r="CI68" s="87" t="str">
        <f>IFERROR(IF($F68="Historical", IF(R68&lt;&gt;INDEX('Historical BMP Records'!R:R, MATCH($C68, 'Historical BMP Records'!$C:$C, 0)), 1, 0), IF(R68&lt;&gt;INDEX('Planned and Progress BMPs'!R:R, MATCH($C68, 'Planned and Progress BMPs'!$C:$C, 0)), 1, 0)), "")</f>
        <v/>
      </c>
      <c r="CJ68" s="87" t="str">
        <f>IFERROR(IF($F68="Historical", IF(S68&lt;&gt;INDEX('Historical BMP Records'!S:S, MATCH($C68, 'Historical BMP Records'!$C:$C, 0)), 1, 0), IF(S68&lt;&gt;INDEX('Planned and Progress BMPs'!S:S, MATCH($C68, 'Planned and Progress BMPs'!$C:$C, 0)), 1, 0)), "")</f>
        <v/>
      </c>
      <c r="CK68" s="87" t="str">
        <f>IFERROR(IF($F68="Historical", IF(T68&lt;&gt;INDEX('Historical BMP Records'!T:T, MATCH($C68, 'Historical BMP Records'!$C:$C, 0)), 1, 0), IF(T68&lt;&gt;INDEX('Planned and Progress BMPs'!T:T, MATCH($C68, 'Planned and Progress BMPs'!$C:$C, 0)), 1, 0)), "")</f>
        <v/>
      </c>
      <c r="CL68" s="87" t="str">
        <f>IFERROR(IF($F68="Historical", IF(U68&lt;&gt;INDEX('Historical BMP Records'!U:U, MATCH($C68, 'Historical BMP Records'!$C:$C, 0)), 1, 0), IF(U68&lt;&gt;INDEX('Planned and Progress BMPs'!U:U, MATCH($C68, 'Planned and Progress BMPs'!$C:$C, 0)), 1, 0)), "")</f>
        <v/>
      </c>
      <c r="CM68" s="87" t="str">
        <f>IFERROR(IF($F68="Historical", IF(V68&lt;&gt;INDEX('Historical BMP Records'!V:V, MATCH($C68, 'Historical BMP Records'!$C:$C, 0)), 1, 0), IF(V68&lt;&gt;INDEX('Planned and Progress BMPs'!V:V, MATCH($C68, 'Planned and Progress BMPs'!$C:$C, 0)), 1, 0)), "")</f>
        <v/>
      </c>
      <c r="CN68" s="87" t="str">
        <f>IFERROR(IF($F68="Historical", IF(W68&lt;&gt;INDEX('Historical BMP Records'!W:W, MATCH($C68, 'Historical BMP Records'!$C:$C, 0)), 1, 0), IF(W68&lt;&gt;INDEX('Planned and Progress BMPs'!W:W, MATCH($C68, 'Planned and Progress BMPs'!$C:$C, 0)), 1, 0)), "")</f>
        <v/>
      </c>
      <c r="CO68" s="87" t="str">
        <f>IFERROR(IF($F68="Historical", IF(X68&lt;&gt;INDEX('Historical BMP Records'!X:X, MATCH($C68, 'Historical BMP Records'!$C:$C, 0)), 1, 0), IF(X68&lt;&gt;INDEX('Planned and Progress BMPs'!X:X, MATCH($C68, 'Planned and Progress BMPs'!$C:$C, 0)), 1, 0)), "")</f>
        <v/>
      </c>
      <c r="CP68" s="87" t="str">
        <f>IFERROR(IF($F68="Historical", IF(Y68&lt;&gt;INDEX('Historical BMP Records'!Y:Y, MATCH($C68, 'Historical BMP Records'!$C:$C, 0)), 1, 0), IF(Y68&lt;&gt;INDEX('Planned and Progress BMPs'!Y:Y, MATCH($C68, 'Planned and Progress BMPs'!$C:$C, 0)), 1, 0)), "")</f>
        <v/>
      </c>
      <c r="CQ68" s="87" t="str">
        <f>IFERROR(IF($F68="Historical", IF(Z68&lt;&gt;INDEX('Historical BMP Records'!Z:Z, MATCH($C68, 'Historical BMP Records'!$C:$C, 0)), 1, 0), IF(Z68&lt;&gt;INDEX('Planned and Progress BMPs'!Z:Z, MATCH($C68, 'Planned and Progress BMPs'!$C:$C, 0)), 1, 0)), "")</f>
        <v/>
      </c>
      <c r="CR68" s="87" t="str">
        <f>IFERROR(IF($F68="Historical", IF(AA68&lt;&gt;INDEX('Historical BMP Records'!AA:AA, MATCH($C68, 'Historical BMP Records'!$C:$C, 0)), 1, 0), IF(AA68&lt;&gt;INDEX('Planned and Progress BMPs'!AA:AA, MATCH($C68, 'Planned and Progress BMPs'!$C:$C, 0)), 1, 0)), "")</f>
        <v/>
      </c>
      <c r="CS68" s="87" t="str">
        <f>IFERROR(IF($F68="Historical", IF(AB68&lt;&gt;INDEX('Historical BMP Records'!AB:AB, MATCH($C68, 'Historical BMP Records'!$C:$C, 0)), 1, 0), IF(AB68&lt;&gt;INDEX('Planned and Progress BMPs'!AB:AB, MATCH($C68, 'Planned and Progress BMPs'!$C:$C, 0)), 1, 0)), "")</f>
        <v/>
      </c>
      <c r="CT68" s="87" t="str">
        <f>IFERROR(IF($F68="Historical", IF(AC68&lt;&gt;INDEX('Historical BMP Records'!AC:AC, MATCH($C68, 'Historical BMP Records'!$C:$C, 0)), 1, 0), IF(AC68&lt;&gt;INDEX('Planned and Progress BMPs'!AC:AC, MATCH($C68, 'Planned and Progress BMPs'!$C:$C, 0)), 1, 0)), "")</f>
        <v/>
      </c>
      <c r="CU68" s="87" t="str">
        <f>IFERROR(IF($F68="Historical", IF(AD68&lt;&gt;INDEX('Historical BMP Records'!AD:AD, MATCH($C68, 'Historical BMP Records'!$C:$C, 0)), 1, 0), IF(AD68&lt;&gt;INDEX('Planned and Progress BMPs'!AD:AD, MATCH($C68, 'Planned and Progress BMPs'!$C:$C, 0)), 1, 0)), "")</f>
        <v/>
      </c>
      <c r="CV68" s="87" t="str">
        <f>IFERROR(IF($F68="Historical", IF(AE68&lt;&gt;INDEX('Historical BMP Records'!AE:AE, MATCH($C68, 'Historical BMP Records'!$C:$C, 0)), 1, 0), IF(AE68&lt;&gt;INDEX('Planned and Progress BMPs'!AE:AE, MATCH($C68, 'Planned and Progress BMPs'!$C:$C, 0)), 1, 0)), "")</f>
        <v/>
      </c>
      <c r="CW68" s="87" t="str">
        <f>IFERROR(IF($F68="Historical", IF(AF68&lt;&gt;INDEX('Historical BMP Records'!AF:AF, MATCH($C68, 'Historical BMP Records'!$C:$C, 0)), 1, 0), IF(AF68&lt;&gt;INDEX('Planned and Progress BMPs'!AF:AF, MATCH($C68, 'Planned and Progress BMPs'!$C:$C, 0)), 1, 0)), "")</f>
        <v/>
      </c>
      <c r="CX68" s="87" t="str">
        <f>IFERROR(IF($F68="Historical", IF(AG68&lt;&gt;INDEX('Historical BMP Records'!AG:AG, MATCH($C68, 'Historical BMP Records'!$C:$C, 0)), 1, 0), IF(AG68&lt;&gt;INDEX('Planned and Progress BMPs'!AG:AG, MATCH($C68, 'Planned and Progress BMPs'!$C:$C, 0)), 1, 0)), "")</f>
        <v/>
      </c>
      <c r="CY68" s="87" t="str">
        <f>IFERROR(IF($F68="Historical", IF(AH68&lt;&gt;INDEX('Historical BMP Records'!AH:AH, MATCH($C68, 'Historical BMP Records'!$C:$C, 0)), 1, 0), IF(AH68&lt;&gt;INDEX('Planned and Progress BMPs'!AH:AH, MATCH($C68, 'Planned and Progress BMPs'!$C:$C, 0)), 1, 0)), "")</f>
        <v/>
      </c>
      <c r="CZ68" s="87" t="str">
        <f>IFERROR(IF($F68="Historical", IF(AI68&lt;&gt;INDEX('Historical BMP Records'!AI:AI, MATCH($C68, 'Historical BMP Records'!$C:$C, 0)), 1, 0), IF(AI68&lt;&gt;INDEX('Planned and Progress BMPs'!AI:AI, MATCH($C68, 'Planned and Progress BMPs'!$C:$C, 0)), 1, 0)), "")</f>
        <v/>
      </c>
      <c r="DA68" s="87" t="str">
        <f>IFERROR(IF($F68="Historical", IF(AJ68&lt;&gt;INDEX('Historical BMP Records'!AJ:AJ, MATCH($C68, 'Historical BMP Records'!$C:$C, 0)), 1, 0), IF(AJ68&lt;&gt;INDEX('Planned and Progress BMPs'!AJ:AJ, MATCH($C68, 'Planned and Progress BMPs'!$C:$C, 0)), 1, 0)), "")</f>
        <v/>
      </c>
      <c r="DB68" s="87" t="str">
        <f>IFERROR(IF($F68="Historical", IF(AK68&lt;&gt;INDEX('Historical BMP Records'!AK:AK, MATCH($C68, 'Historical BMP Records'!$C:$C, 0)), 1, 0), IF(AK68&lt;&gt;INDEX('Planned and Progress BMPs'!AK:AK, MATCH($C68, 'Planned and Progress BMPs'!$C:$C, 0)), 1, 0)), "")</f>
        <v/>
      </c>
      <c r="DC68" s="87" t="str">
        <f>IFERROR(IF($F68="Historical", IF(AL68&lt;&gt;INDEX('Historical BMP Records'!AL:AL, MATCH($C68, 'Historical BMP Records'!$C:$C, 0)), 1, 0), IF(AL68&lt;&gt;INDEX('Planned and Progress BMPs'!AL:AL, MATCH($C68, 'Planned and Progress BMPs'!$C:$C, 0)), 1, 0)), "")</f>
        <v/>
      </c>
      <c r="DD68" s="87" t="str">
        <f>IFERROR(IF($F68="Historical", IF(AM68&lt;&gt;INDEX('Historical BMP Records'!AM:AM, MATCH($C68, 'Historical BMP Records'!$C:$C, 0)), 1, 0), IF(AM68&lt;&gt;INDEX('Planned and Progress BMPs'!AM:AM, MATCH($C68, 'Planned and Progress BMPs'!$C:$C, 0)), 1, 0)), "")</f>
        <v/>
      </c>
      <c r="DE68" s="87" t="str">
        <f>IFERROR(IF($F68="Historical", IF(AN68&lt;&gt;INDEX('Historical BMP Records'!AN:AN, MATCH($C68, 'Historical BMP Records'!$C:$C, 0)), 1, 0), IF(AN68&lt;&gt;INDEX('Planned and Progress BMPs'!AN:AN, MATCH($C68, 'Planned and Progress BMPs'!$C:$C, 0)), 1, 0)), "")</f>
        <v/>
      </c>
      <c r="DF68" s="87" t="str">
        <f>IFERROR(IF($F68="Historical", IF(AO68&lt;&gt;INDEX('Historical BMP Records'!AO:AO, MATCH($C68, 'Historical BMP Records'!$C:$C, 0)), 1, 0), IF(AO68&lt;&gt;INDEX('Planned and Progress BMPs'!AO:AO, MATCH($C68, 'Planned and Progress BMPs'!$C:$C, 0)), 1, 0)), "")</f>
        <v/>
      </c>
      <c r="DG68" s="87" t="str">
        <f>IFERROR(IF($F68="Historical", IF(AP68&lt;&gt;INDEX('Historical BMP Records'!AP:AP, MATCH($C68, 'Historical BMP Records'!$C:$C, 0)), 1, 0), IF(AP68&lt;&gt;INDEX('Planned and Progress BMPs'!AP:AP, MATCH($C68, 'Planned and Progress BMPs'!$C:$C, 0)), 1, 0)), "")</f>
        <v/>
      </c>
      <c r="DH68" s="87" t="str">
        <f>IFERROR(IF($F68="Historical", IF(AQ68&lt;&gt;INDEX('Historical BMP Records'!AQ:AQ, MATCH($C68, 'Historical BMP Records'!$C:$C, 0)), 1, 0), IF(AQ68&lt;&gt;INDEX('Planned and Progress BMPs'!AQ:AQ, MATCH($C68, 'Planned and Progress BMPs'!$C:$C, 0)), 1, 0)), "")</f>
        <v/>
      </c>
      <c r="DI68" s="87" t="str">
        <f>IFERROR(IF($F68="Historical", IF(AR68&lt;&gt;INDEX('Historical BMP Records'!AR:AR, MATCH($C68, 'Historical BMP Records'!$C:$C, 0)), 1, 0), IF(AR68&lt;&gt;INDEX('Planned and Progress BMPs'!AR:AR, MATCH($C68, 'Planned and Progress BMPs'!$C:$C, 0)), 1, 0)), "")</f>
        <v/>
      </c>
      <c r="DJ68" s="87" t="str">
        <f>IFERROR(IF($F68="Historical", IF(AS68&lt;&gt;INDEX('Historical BMP Records'!AS:AS, MATCH($C68, 'Historical BMP Records'!$C:$C, 0)), 1, 0), IF(AS68&lt;&gt;INDEX('Planned and Progress BMPs'!AS:AS, MATCH($C68, 'Planned and Progress BMPs'!$C:$C, 0)), 1, 0)), "")</f>
        <v/>
      </c>
      <c r="DK68" s="87" t="str">
        <f>IFERROR(IF($F68="Historical", IF(AT68&lt;&gt;INDEX('Historical BMP Records'!AT:AT, MATCH($C68, 'Historical BMP Records'!$C:$C, 0)), 1, 0), IF(AT68&lt;&gt;INDEX('Planned and Progress BMPs'!AT:AT, MATCH($C68, 'Planned and Progress BMPs'!$C:$C, 0)), 1, 0)), "")</f>
        <v/>
      </c>
      <c r="DL68" s="87" t="str">
        <f>IFERROR(IF($F68="Historical", IF(AU68&lt;&gt;INDEX('Historical BMP Records'!AU:AU, MATCH($C68, 'Historical BMP Records'!$C:$C, 0)), 1, 0), IF(AU68&lt;&gt;INDEX('Planned and Progress BMPs'!AU:AU, MATCH($C68, 'Planned and Progress BMPs'!$C:$C, 0)), 1, 0)), "")</f>
        <v/>
      </c>
      <c r="DM68" s="87" t="str">
        <f>IFERROR(IF($F68="Historical", IF(AV68&lt;&gt;INDEX('Historical BMP Records'!AV:AV, MATCH($C68, 'Historical BMP Records'!$C:$C, 0)), 1, 0), IF(AV68&lt;&gt;INDEX('Planned and Progress BMPs'!AV:AV, MATCH($C68, 'Planned and Progress BMPs'!$C:$C, 0)), 1, 0)), "")</f>
        <v/>
      </c>
      <c r="DN68" s="87" t="str">
        <f>IFERROR(IF($F68="Historical", IF(AW68&lt;&gt;INDEX('Historical BMP Records'!AW:AW, MATCH($C68, 'Historical BMP Records'!$C:$C, 0)), 1, 0), IF(AW68&lt;&gt;INDEX('Planned and Progress BMPs'!AW:AW, MATCH($C68, 'Planned and Progress BMPs'!$C:$C, 0)), 1, 0)), "")</f>
        <v/>
      </c>
      <c r="DO68" s="87" t="str">
        <f>IFERROR(IF($F68="Historical", IF(AX68&lt;&gt;INDEX('Historical BMP Records'!AX:AX, MATCH($C68, 'Historical BMP Records'!$C:$C, 0)), 1, 0), IF(AX68&lt;&gt;INDEX('Planned and Progress BMPs'!AX:AX, MATCH($C68, 'Planned and Progress BMPs'!$C:$C, 0)), 1, 0)), "")</f>
        <v/>
      </c>
      <c r="DP68" s="87" t="str">
        <f>IFERROR(IF($F68="Historical", IF(AY68&lt;&gt;INDEX('Historical BMP Records'!AY:AY, MATCH($C68, 'Historical BMP Records'!$C:$C, 0)), 1, 0), IF(AY68&lt;&gt;INDEX('Planned and Progress BMPs'!AY:AY, MATCH($C68, 'Planned and Progress BMPs'!$C:$C, 0)), 1, 0)), "")</f>
        <v/>
      </c>
      <c r="DQ68" s="87" t="str">
        <f>IFERROR(IF($F68="Historical", IF(AZ68&lt;&gt;INDEX('Historical BMP Records'!AZ:AZ, MATCH($C68, 'Historical BMP Records'!$C:$C, 0)), 1, 0), IF(AZ68&lt;&gt;INDEX('Planned and Progress BMPs'!AZ:AZ, MATCH($C68, 'Planned and Progress BMPs'!$C:$C, 0)), 1, 0)), "")</f>
        <v/>
      </c>
      <c r="DR68" s="87" t="str">
        <f>IFERROR(IF($F68="Historical", IF(BA68&lt;&gt;INDEX('Historical BMP Records'!BA:BA, MATCH($C68, 'Historical BMP Records'!$C:$C, 0)), 1, 0), IF(BA68&lt;&gt;INDEX('Planned and Progress BMPs'!BA:BA, MATCH($C68, 'Planned and Progress BMPs'!$C:$C, 0)), 1, 0)), "")</f>
        <v/>
      </c>
      <c r="DS68" s="87" t="str">
        <f>IFERROR(IF($F68="Historical", IF(BB68&lt;&gt;INDEX('Historical BMP Records'!BB:BB, MATCH($C68, 'Historical BMP Records'!$C:$C, 0)), 1, 0), IF(BB68&lt;&gt;INDEX('Planned and Progress BMPs'!BB:BB, MATCH($C68, 'Planned and Progress BMPs'!$C:$C, 0)), 1, 0)), "")</f>
        <v/>
      </c>
      <c r="DT68" s="87" t="str">
        <f>IFERROR(IF($F68="Historical", IF(BC68&lt;&gt;INDEX('Historical BMP Records'!BC:BC, MATCH($C68, 'Historical BMP Records'!$C:$C, 0)), 1, 0), IF(BC68&lt;&gt;INDEX('Planned and Progress BMPs'!BC:BC, MATCH($C68, 'Planned and Progress BMPs'!$C:$C, 0)), 1, 0)), "")</f>
        <v/>
      </c>
      <c r="DU68" s="87" t="str">
        <f>IFERROR(IF($F68="Historical", IF(BD68&lt;&gt;INDEX('Historical BMP Records'!BD:BD, MATCH($C68, 'Historical BMP Records'!$C:$C, 0)), 1, 0), IF(BD68&lt;&gt;INDEX('Planned and Progress BMPs'!BD:BD, MATCH($C68, 'Planned and Progress BMPs'!$C:$C, 0)), 1, 0)), "")</f>
        <v/>
      </c>
      <c r="DV68" s="87" t="str">
        <f>IFERROR(IF($F68="Historical", IF(BE68&lt;&gt;INDEX('Historical BMP Records'!BE:BE, MATCH($C68, 'Historical BMP Records'!$C:$C, 0)), 1, 0), IF(BE68&lt;&gt;INDEX('Planned and Progress BMPs'!BE:BE, MATCH($C68, 'Planned and Progress BMPs'!$C:$C, 0)), 1, 0)), "")</f>
        <v/>
      </c>
      <c r="DW68" s="87" t="str">
        <f>IFERROR(IF($F68="Historical", IF(BF68&lt;&gt;INDEX('Historical BMP Records'!BF:BF, MATCH($C68, 'Historical BMP Records'!$C:$C, 0)), 1, 0), IF(BF68&lt;&gt;INDEX('Planned and Progress BMPs'!BF:BF, MATCH($C68, 'Planned and Progress BMPs'!$C:$C, 0)), 1, 0)), "")</f>
        <v/>
      </c>
      <c r="DX68" s="87" t="str">
        <f>IFERROR(IF($F68="Historical", IF(BG68&lt;&gt;INDEX('Historical BMP Records'!BG:BG, MATCH($C68, 'Historical BMP Records'!$C:$C, 0)), 1, 0), IF(BG68&lt;&gt;INDEX('Planned and Progress BMPs'!BG:BG, MATCH($C68, 'Planned and Progress BMPs'!$C:$C, 0)), 1, 0)), "")</f>
        <v/>
      </c>
      <c r="DY68" s="87" t="str">
        <f>IFERROR(IF($F68="Historical", IF(BH68&lt;&gt;INDEX('Historical BMP Records'!BH:BH, MATCH($C68, 'Historical BMP Records'!$C:$C, 0)), 1, 0), IF(BH68&lt;&gt;INDEX('Planned and Progress BMPs'!BH:BH, MATCH($C68, 'Planned and Progress BMPs'!$C:$C, 0)), 1, 0)), "")</f>
        <v/>
      </c>
      <c r="DZ68" s="87" t="str">
        <f>IFERROR(IF($F68="Historical", IF(BI68&lt;&gt;INDEX('Historical BMP Records'!BI:BI, MATCH($C68, 'Historical BMP Records'!$C:$C, 0)), 1, 0), IF(BI68&lt;&gt;INDEX('Planned and Progress BMPs'!BI:BI, MATCH($C68, 'Planned and Progress BMPs'!$C:$C, 0)), 1, 0)), "")</f>
        <v/>
      </c>
      <c r="EA68" s="87" t="str">
        <f>IFERROR(IF($F68="Historical", IF(BJ68&lt;&gt;INDEX('Historical BMP Records'!BJ:BJ, MATCH($C68, 'Historical BMP Records'!$C:$C, 0)), 1, 0), IF(BJ68&lt;&gt;INDEX('Planned and Progress BMPs'!BJ:BJ, MATCH($C68, 'Planned and Progress BMPs'!$C:$C, 0)), 1, 0)), "")</f>
        <v/>
      </c>
      <c r="EB68" s="87" t="str">
        <f>IFERROR(IF($F68="Historical", IF(BK68&lt;&gt;INDEX('Historical BMP Records'!BK:BK, MATCH($C68, 'Historical BMP Records'!$C:$C, 0)), 1, 0), IF(BK68&lt;&gt;INDEX('Planned and Progress BMPs'!BK:BK, MATCH($C68, 'Planned and Progress BMPs'!$C:$C, 0)), 1, 0)), "")</f>
        <v/>
      </c>
      <c r="EC68" s="87" t="str">
        <f>IFERROR(IF($F68="Historical", IF(BL68&lt;&gt;INDEX('Historical BMP Records'!BL:BL, MATCH($C68, 'Historical BMP Records'!$C:$C, 0)), 1, 0), IF(BL68&lt;&gt;INDEX('Planned and Progress BMPs'!BL:BL, MATCH($C68, 'Planned and Progress BMPs'!$C:$C, 0)), 1, 0)), "")</f>
        <v/>
      </c>
      <c r="ED68" s="87" t="str">
        <f>IFERROR(IF($F68="Historical", IF(BM68&lt;&gt;INDEX('Historical BMP Records'!BM:BM, MATCH($C68, 'Historical BMP Records'!$C:$C, 0)), 1, 0), IF(BM68&lt;&gt;INDEX('Planned and Progress BMPs'!BM:BM, MATCH($C68, 'Planned and Progress BMPs'!$C:$C, 0)), 1, 0)), "")</f>
        <v/>
      </c>
      <c r="EE68" s="87" t="str">
        <f>IFERROR(IF($F68="Historical", IF(BN68&lt;&gt;INDEX('Historical BMP Records'!BN:BN, MATCH($C68, 'Historical BMP Records'!$C:$C, 0)), 1, 0), IF(BN68&lt;&gt;INDEX('Planned and Progress BMPs'!BN:BN, MATCH($C68, 'Planned and Progress BMPs'!$C:$C, 0)), 1, 0)), "")</f>
        <v/>
      </c>
      <c r="EF68" s="87" t="str">
        <f>IFERROR(IF($F68="Historical", IF(BO68&lt;&gt;INDEX('Historical BMP Records'!BO:BO, MATCH($C68, 'Historical BMP Records'!$C:$C, 0)), 1, 0), IF(BO68&lt;&gt;INDEX('Planned and Progress BMPs'!BO:BO, MATCH($C68, 'Planned and Progress BMPs'!$C:$C, 0)), 1, 0)), "")</f>
        <v/>
      </c>
      <c r="EG68" s="87" t="str">
        <f>IFERROR(IF($F68="Historical", IF(BP68&lt;&gt;INDEX('Historical BMP Records'!BP:BP, MATCH($C68, 'Historical BMP Records'!$C:$C, 0)), 1, 0), IF(BP68&lt;&gt;INDEX('Planned and Progress BMPs'!BP:BP, MATCH($C68, 'Planned and Progress BMPs'!$C:$C, 0)), 1, 0)), "")</f>
        <v/>
      </c>
      <c r="EH68" s="87">
        <f>SUM(DC_SW152[[#This Row],[FY17 Status Change]:[GIS ID Change]])</f>
        <v>0</v>
      </c>
    </row>
    <row r="69" spans="1:138" x14ac:dyDescent="0.25">
      <c r="A69" s="5" t="s">
        <v>388</v>
      </c>
      <c r="B69" s="5" t="s">
        <v>389</v>
      </c>
      <c r="C69" s="15" t="s">
        <v>713</v>
      </c>
      <c r="D69" s="15" t="s">
        <v>416</v>
      </c>
      <c r="E69" s="15" t="s">
        <v>138</v>
      </c>
      <c r="F69" s="33" t="s">
        <v>49</v>
      </c>
      <c r="G69" s="42"/>
      <c r="H69" s="37"/>
      <c r="I69" s="22">
        <f>INDEX(Table3[Site ID], MATCH(DC_SW152[[#This Row],[Facility Name]], Table3[Site Name], 0))</f>
        <v>2</v>
      </c>
      <c r="J69" s="22" t="s">
        <v>7</v>
      </c>
      <c r="K69" s="22" t="str">
        <f>INDEX(Table3[Site Address], MATCH(DC_SW152[[#This Row],[Facility Name]], Table3[Site Name], 0))</f>
        <v>1013 O Street SE</v>
      </c>
      <c r="L69" s="22" t="str">
        <f>INDEX(Table3[Site X Coordinate], MATCH(DC_SW152[[#This Row],[Facility Name]], Table3[Site Name], 0))</f>
        <v>400682.49</v>
      </c>
      <c r="M69" s="22" t="str">
        <f>INDEX(Table3[Site Y Coordinate], MATCH(DC_SW152[[#This Row],[Facility Name]], Table3[Site Name], 0))</f>
        <v>133916.52</v>
      </c>
      <c r="N69" s="22" t="str">
        <f>INDEX(Table3[Owner/Manager], MATCH(DC_SW152[[#This Row],[Facility Name]], Table3[Site Name], 0))</f>
        <v>Department of Defense</v>
      </c>
      <c r="O69" s="22" t="s">
        <v>699</v>
      </c>
      <c r="P69" s="22" t="s">
        <v>115</v>
      </c>
      <c r="Q69" s="22" t="s">
        <v>116</v>
      </c>
      <c r="R69" s="22" t="s">
        <v>84</v>
      </c>
      <c r="S69" s="22">
        <v>20374</v>
      </c>
      <c r="T69" s="29">
        <v>2024330415</v>
      </c>
      <c r="U69" s="22" t="s">
        <v>117</v>
      </c>
      <c r="V69" s="77">
        <v>16</v>
      </c>
      <c r="W69" s="33">
        <v>37257</v>
      </c>
      <c r="X69" s="22" t="s">
        <v>138</v>
      </c>
      <c r="Y69" s="83" t="s">
        <v>138</v>
      </c>
      <c r="Z69" s="83" t="s">
        <v>774</v>
      </c>
      <c r="AA69" s="83" t="s">
        <v>770</v>
      </c>
      <c r="AB69" s="83" t="s">
        <v>774</v>
      </c>
      <c r="AC69" s="22" t="s">
        <v>94</v>
      </c>
      <c r="AD69" s="22" t="s">
        <v>75</v>
      </c>
      <c r="AE69" s="22">
        <v>400189.86111</v>
      </c>
      <c r="AF69" s="22">
        <v>134171.071165</v>
      </c>
      <c r="AG69" s="22">
        <v>38.875368999999999</v>
      </c>
      <c r="AH69" s="22">
        <v>-76.997811999999996</v>
      </c>
      <c r="AI69" s="22" t="s">
        <v>136</v>
      </c>
      <c r="AJ69" s="22" t="s">
        <v>84</v>
      </c>
      <c r="AK69" s="22">
        <v>20374</v>
      </c>
      <c r="AL69" s="17" t="s">
        <v>11</v>
      </c>
      <c r="AM69" s="22" t="s">
        <v>21</v>
      </c>
      <c r="AN69" s="22" t="s">
        <v>8</v>
      </c>
      <c r="AO69" s="64"/>
      <c r="AP69" s="64"/>
      <c r="AQ69" s="64"/>
      <c r="AR69" s="64">
        <f>IF(ISBLANK(DC_SW152[[#This Row],[Urban Acres]]), "", DC_SW152[[#This Row],[Urban Acres]]-DC_SW152[[#This Row],[Impervious Acres]]-DC_SW152[[#This Row],[Natural Acres]])</f>
        <v>0</v>
      </c>
      <c r="AS69" s="64">
        <v>0.1</v>
      </c>
      <c r="AT69" s="64">
        <v>0.1</v>
      </c>
      <c r="AU69" s="64" t="str">
        <f>IF(ISBLANK(DC_SW152[[#This Row],[Natural Acres]]), "", DC_SW152[[#This Row],[Natural Acres]]*43560)</f>
        <v/>
      </c>
      <c r="AV69" s="64">
        <f>IFERROR(IF(ISBLANK(DC_SW152[[#This Row],[Compacted Acres]]), "", DC_SW152[[#This Row],[Compacted Acres]]*43560),"")</f>
        <v>0</v>
      </c>
      <c r="AW69" s="64">
        <f>IF(ISBLANK(DC_SW152[[#This Row],[Impervious Acres]]), "", DC_SW152[[#This Row],[Impervious Acres]]*43560)</f>
        <v>4356</v>
      </c>
      <c r="AX69" s="64">
        <f>IF(ISBLANK(DC_SW152[[#This Row],[Urban Acres]]), "", DC_SW152[[#This Row],[Urban Acres]]*43560)</f>
        <v>4356</v>
      </c>
      <c r="AY69" s="67"/>
      <c r="AZ69" s="33">
        <v>42941</v>
      </c>
      <c r="BA69" s="19">
        <v>2017</v>
      </c>
      <c r="BB69" s="19"/>
      <c r="BC69" s="19"/>
      <c r="BD69" s="19"/>
      <c r="BE69" s="19"/>
      <c r="BF69" s="19"/>
      <c r="BG69" s="19"/>
      <c r="BH69" s="18" t="s">
        <v>9</v>
      </c>
      <c r="BI69" s="18">
        <v>42927</v>
      </c>
      <c r="BJ69" s="18"/>
      <c r="BK69" s="22" t="s">
        <v>8</v>
      </c>
      <c r="BL69" s="18"/>
      <c r="BM69" s="72"/>
      <c r="BN69" s="22"/>
      <c r="BO69" s="17" t="s">
        <v>8</v>
      </c>
      <c r="BP69" s="17"/>
      <c r="BQ69" s="15" t="s">
        <v>536</v>
      </c>
      <c r="BR69" s="87" t="str">
        <f>IFERROR(IF($F69="Historical", IF(A69&lt;&gt;INDEX('Historical BMP Records'!A:A, MATCH($C69, 'Historical BMP Records'!$C:$C, 0)), 1, 0), IF(A69&lt;&gt;INDEX('Planned and Progress BMPs'!A:A, MATCH($C69, 'Planned and Progress BMPs'!$C:$C, 0)), 1, 0)), "")</f>
        <v/>
      </c>
      <c r="BS69" s="87" t="str">
        <f>IFERROR(IF($F69="Historical", IF(B69&lt;&gt;INDEX('Historical BMP Records'!B:B, MATCH($C69, 'Historical BMP Records'!$C:$C, 0)), 1, 0), IF(B69&lt;&gt;INDEX('Planned and Progress BMPs'!B:B, MATCH($C69, 'Planned and Progress BMPs'!$C:$C, 0)), 1, 0)), "")</f>
        <v/>
      </c>
      <c r="BT69" s="87" t="str">
        <f>IFERROR(IF($F69="Historical", IF(C69&lt;&gt;INDEX('Historical BMP Records'!C:C, MATCH($C69, 'Historical BMP Records'!$C:$C, 0)), 1, 0), IF(C69&lt;&gt;INDEX('Planned and Progress BMPs'!C:C, MATCH($C69, 'Planned and Progress BMPs'!$C:$C, 0)), 1, 0)), "")</f>
        <v/>
      </c>
      <c r="BU69" s="87" t="str">
        <f>IFERROR(IF($F69="Historical", IF(D69&lt;&gt;INDEX('Historical BMP Records'!D:D, MATCH($C69, 'Historical BMP Records'!$C:$C, 0)), 1, 0), IF(D69&lt;&gt;INDEX('Planned and Progress BMPs'!D:D, MATCH($C69, 'Planned and Progress BMPs'!$C:$C, 0)), 1, 0)), "")</f>
        <v/>
      </c>
      <c r="BV69" s="87" t="str">
        <f>IFERROR(IF($F69="Historical", IF(E69&lt;&gt;INDEX('Historical BMP Records'!E:E, MATCH($C69, 'Historical BMP Records'!$C:$C, 0)), 1, 0), IF(E69&lt;&gt;INDEX('Planned and Progress BMPs'!E:E, MATCH($C69, 'Planned and Progress BMPs'!$C:$C, 0)), 1, 0)), "")</f>
        <v/>
      </c>
      <c r="BW69" s="87" t="str">
        <f>IFERROR(IF($F69="Historical", IF(F69&lt;&gt;INDEX('Historical BMP Records'!F:F, MATCH($C69, 'Historical BMP Records'!$C:$C, 0)), 1, 0), IF(F69&lt;&gt;INDEX('Planned and Progress BMPs'!F:F, MATCH($C69, 'Planned and Progress BMPs'!$C:$C, 0)), 1, 0)), "")</f>
        <v/>
      </c>
      <c r="BX69" s="87" t="str">
        <f>IFERROR(IF($F69="Historical", IF(G69&lt;&gt;INDEX('Historical BMP Records'!G:G, MATCH($C69, 'Historical BMP Records'!$C:$C, 0)), 1, 0), IF(G69&lt;&gt;INDEX('Planned and Progress BMPs'!G:G, MATCH($C69, 'Planned and Progress BMPs'!$C:$C, 0)), 1, 0)), "")</f>
        <v/>
      </c>
      <c r="BY69" s="87" t="str">
        <f>IFERROR(IF($F69="Historical", IF(H69&lt;&gt;INDEX('Historical BMP Records'!H:H, MATCH($C69, 'Historical BMP Records'!$C:$C, 0)), 1, 0), IF(H69&lt;&gt;INDEX('Planned and Progress BMPs'!H:H, MATCH($C69, 'Planned and Progress BMPs'!$C:$C, 0)), 1, 0)), "")</f>
        <v/>
      </c>
      <c r="BZ69" s="87" t="str">
        <f>IFERROR(IF($F69="Historical", IF(I69&lt;&gt;INDEX('Historical BMP Records'!I:I, MATCH($C69, 'Historical BMP Records'!$C:$C, 0)), 1, 0), IF(I69&lt;&gt;INDEX('Planned and Progress BMPs'!I:I, MATCH($C69, 'Planned and Progress BMPs'!$C:$C, 0)), 1, 0)), "")</f>
        <v/>
      </c>
      <c r="CA69" s="87" t="str">
        <f>IFERROR(IF($F69="Historical", IF(J69&lt;&gt;INDEX('Historical BMP Records'!J:J, MATCH($C69, 'Historical BMP Records'!$C:$C, 0)), 1, 0), IF(J69&lt;&gt;INDEX('Planned and Progress BMPs'!J:J, MATCH($C69, 'Planned and Progress BMPs'!$C:$C, 0)), 1, 0)), "")</f>
        <v/>
      </c>
      <c r="CB69" s="87" t="str">
        <f>IFERROR(IF($F69="Historical", IF(K69&lt;&gt;INDEX('Historical BMP Records'!K:K, MATCH($C69, 'Historical BMP Records'!$C:$C, 0)), 1, 0), IF(K69&lt;&gt;INDEX('Planned and Progress BMPs'!K:K, MATCH($C69, 'Planned and Progress BMPs'!$C:$C, 0)), 1, 0)), "")</f>
        <v/>
      </c>
      <c r="CC69" s="87" t="str">
        <f>IFERROR(IF($F69="Historical", IF(L69&lt;&gt;INDEX('Historical BMP Records'!L:L, MATCH($C69, 'Historical BMP Records'!$C:$C, 0)), 1, 0), IF(L69&lt;&gt;INDEX('Planned and Progress BMPs'!L:L, MATCH($C69, 'Planned and Progress BMPs'!$C:$C, 0)), 1, 0)), "")</f>
        <v/>
      </c>
      <c r="CD69" s="87" t="str">
        <f>IFERROR(IF($F69="Historical", IF(M69&lt;&gt;INDEX('Historical BMP Records'!M:M, MATCH($C69, 'Historical BMP Records'!$C:$C, 0)), 1, 0), IF(M69&lt;&gt;INDEX('Planned and Progress BMPs'!M:M, MATCH($C69, 'Planned and Progress BMPs'!$C:$C, 0)), 1, 0)), "")</f>
        <v/>
      </c>
      <c r="CE69" s="87" t="str">
        <f>IFERROR(IF($F69="Historical", IF(N69&lt;&gt;INDEX('Historical BMP Records'!N:N, MATCH($C69, 'Historical BMP Records'!$C:$C, 0)), 1, 0), IF(N69&lt;&gt;INDEX('Planned and Progress BMPs'!N:N, MATCH($C69, 'Planned and Progress BMPs'!$C:$C, 0)), 1, 0)), "")</f>
        <v/>
      </c>
      <c r="CF69" s="87" t="str">
        <f>IFERROR(IF($F69="Historical", IF(O69&lt;&gt;INDEX('Historical BMP Records'!O:O, MATCH($C69, 'Historical BMP Records'!$C:$C, 0)), 1, 0), IF(O69&lt;&gt;INDEX('Planned and Progress BMPs'!O:O, MATCH($C69, 'Planned and Progress BMPs'!$C:$C, 0)), 1, 0)), "")</f>
        <v/>
      </c>
      <c r="CG69" s="87" t="str">
        <f>IFERROR(IF($F69="Historical", IF(P69&lt;&gt;INDEX('Historical BMP Records'!P:P, MATCH($C69, 'Historical BMP Records'!$C:$C, 0)), 1, 0), IF(P69&lt;&gt;INDEX('Planned and Progress BMPs'!P:P, MATCH($C69, 'Planned and Progress BMPs'!$C:$C, 0)), 1, 0)), "")</f>
        <v/>
      </c>
      <c r="CH69" s="87" t="str">
        <f>IFERROR(IF($F69="Historical", IF(Q69&lt;&gt;INDEX('Historical BMP Records'!Q:Q, MATCH($C69, 'Historical BMP Records'!$C:$C, 0)), 1, 0), IF(Q69&lt;&gt;INDEX('Planned and Progress BMPs'!Q:Q, MATCH($C69, 'Planned and Progress BMPs'!$C:$C, 0)), 1, 0)), "")</f>
        <v/>
      </c>
      <c r="CI69" s="87" t="str">
        <f>IFERROR(IF($F69="Historical", IF(R69&lt;&gt;INDEX('Historical BMP Records'!R:R, MATCH($C69, 'Historical BMP Records'!$C:$C, 0)), 1, 0), IF(R69&lt;&gt;INDEX('Planned and Progress BMPs'!R:R, MATCH($C69, 'Planned and Progress BMPs'!$C:$C, 0)), 1, 0)), "")</f>
        <v/>
      </c>
      <c r="CJ69" s="87" t="str">
        <f>IFERROR(IF($F69="Historical", IF(S69&lt;&gt;INDEX('Historical BMP Records'!S:S, MATCH($C69, 'Historical BMP Records'!$C:$C, 0)), 1, 0), IF(S69&lt;&gt;INDEX('Planned and Progress BMPs'!S:S, MATCH($C69, 'Planned and Progress BMPs'!$C:$C, 0)), 1, 0)), "")</f>
        <v/>
      </c>
      <c r="CK69" s="87" t="str">
        <f>IFERROR(IF($F69="Historical", IF(T69&lt;&gt;INDEX('Historical BMP Records'!T:T, MATCH($C69, 'Historical BMP Records'!$C:$C, 0)), 1, 0), IF(T69&lt;&gt;INDEX('Planned and Progress BMPs'!T:T, MATCH($C69, 'Planned and Progress BMPs'!$C:$C, 0)), 1, 0)), "")</f>
        <v/>
      </c>
      <c r="CL69" s="87" t="str">
        <f>IFERROR(IF($F69="Historical", IF(U69&lt;&gt;INDEX('Historical BMP Records'!U:U, MATCH($C69, 'Historical BMP Records'!$C:$C, 0)), 1, 0), IF(U69&lt;&gt;INDEX('Planned and Progress BMPs'!U:U, MATCH($C69, 'Planned and Progress BMPs'!$C:$C, 0)), 1, 0)), "")</f>
        <v/>
      </c>
      <c r="CM69" s="87" t="str">
        <f>IFERROR(IF($F69="Historical", IF(V69&lt;&gt;INDEX('Historical BMP Records'!V:V, MATCH($C69, 'Historical BMP Records'!$C:$C, 0)), 1, 0), IF(V69&lt;&gt;INDEX('Planned and Progress BMPs'!V:V, MATCH($C69, 'Planned and Progress BMPs'!$C:$C, 0)), 1, 0)), "")</f>
        <v/>
      </c>
      <c r="CN69" s="87" t="str">
        <f>IFERROR(IF($F69="Historical", IF(W69&lt;&gt;INDEX('Historical BMP Records'!W:W, MATCH($C69, 'Historical BMP Records'!$C:$C, 0)), 1, 0), IF(W69&lt;&gt;INDEX('Planned and Progress BMPs'!W:W, MATCH($C69, 'Planned and Progress BMPs'!$C:$C, 0)), 1, 0)), "")</f>
        <v/>
      </c>
      <c r="CO69" s="87" t="str">
        <f>IFERROR(IF($F69="Historical", IF(X69&lt;&gt;INDEX('Historical BMP Records'!X:X, MATCH($C69, 'Historical BMP Records'!$C:$C, 0)), 1, 0), IF(X69&lt;&gt;INDEX('Planned and Progress BMPs'!X:X, MATCH($C69, 'Planned and Progress BMPs'!$C:$C, 0)), 1, 0)), "")</f>
        <v/>
      </c>
      <c r="CP69" s="87" t="str">
        <f>IFERROR(IF($F69="Historical", IF(Y69&lt;&gt;INDEX('Historical BMP Records'!Y:Y, MATCH($C69, 'Historical BMP Records'!$C:$C, 0)), 1, 0), IF(Y69&lt;&gt;INDEX('Planned and Progress BMPs'!Y:Y, MATCH($C69, 'Planned and Progress BMPs'!$C:$C, 0)), 1, 0)), "")</f>
        <v/>
      </c>
      <c r="CQ69" s="87" t="str">
        <f>IFERROR(IF($F69="Historical", IF(Z69&lt;&gt;INDEX('Historical BMP Records'!Z:Z, MATCH($C69, 'Historical BMP Records'!$C:$C, 0)), 1, 0), IF(Z69&lt;&gt;INDEX('Planned and Progress BMPs'!Z:Z, MATCH($C69, 'Planned and Progress BMPs'!$C:$C, 0)), 1, 0)), "")</f>
        <v/>
      </c>
      <c r="CR69" s="87" t="str">
        <f>IFERROR(IF($F69="Historical", IF(AA69&lt;&gt;INDEX('Historical BMP Records'!AA:AA, MATCH($C69, 'Historical BMP Records'!$C:$C, 0)), 1, 0), IF(AA69&lt;&gt;INDEX('Planned and Progress BMPs'!AA:AA, MATCH($C69, 'Planned and Progress BMPs'!$C:$C, 0)), 1, 0)), "")</f>
        <v/>
      </c>
      <c r="CS69" s="87" t="str">
        <f>IFERROR(IF($F69="Historical", IF(AB69&lt;&gt;INDEX('Historical BMP Records'!AB:AB, MATCH($C69, 'Historical BMP Records'!$C:$C, 0)), 1, 0), IF(AB69&lt;&gt;INDEX('Planned and Progress BMPs'!AB:AB, MATCH($C69, 'Planned and Progress BMPs'!$C:$C, 0)), 1, 0)), "")</f>
        <v/>
      </c>
      <c r="CT69" s="87" t="str">
        <f>IFERROR(IF($F69="Historical", IF(AC69&lt;&gt;INDEX('Historical BMP Records'!AC:AC, MATCH($C69, 'Historical BMP Records'!$C:$C, 0)), 1, 0), IF(AC69&lt;&gt;INDEX('Planned and Progress BMPs'!AC:AC, MATCH($C69, 'Planned and Progress BMPs'!$C:$C, 0)), 1, 0)), "")</f>
        <v/>
      </c>
      <c r="CU69" s="87" t="str">
        <f>IFERROR(IF($F69="Historical", IF(AD69&lt;&gt;INDEX('Historical BMP Records'!AD:AD, MATCH($C69, 'Historical BMP Records'!$C:$C, 0)), 1, 0), IF(AD69&lt;&gt;INDEX('Planned and Progress BMPs'!AD:AD, MATCH($C69, 'Planned and Progress BMPs'!$C:$C, 0)), 1, 0)), "")</f>
        <v/>
      </c>
      <c r="CV69" s="87" t="str">
        <f>IFERROR(IF($F69="Historical", IF(AE69&lt;&gt;INDEX('Historical BMP Records'!AE:AE, MATCH($C69, 'Historical BMP Records'!$C:$C, 0)), 1, 0), IF(AE69&lt;&gt;INDEX('Planned and Progress BMPs'!AE:AE, MATCH($C69, 'Planned and Progress BMPs'!$C:$C, 0)), 1, 0)), "")</f>
        <v/>
      </c>
      <c r="CW69" s="87" t="str">
        <f>IFERROR(IF($F69="Historical", IF(AF69&lt;&gt;INDEX('Historical BMP Records'!AF:AF, MATCH($C69, 'Historical BMP Records'!$C:$C, 0)), 1, 0), IF(AF69&lt;&gt;INDEX('Planned and Progress BMPs'!AF:AF, MATCH($C69, 'Planned and Progress BMPs'!$C:$C, 0)), 1, 0)), "")</f>
        <v/>
      </c>
      <c r="CX69" s="87" t="str">
        <f>IFERROR(IF($F69="Historical", IF(AG69&lt;&gt;INDEX('Historical BMP Records'!AG:AG, MATCH($C69, 'Historical BMP Records'!$C:$C, 0)), 1, 0), IF(AG69&lt;&gt;INDEX('Planned and Progress BMPs'!AG:AG, MATCH($C69, 'Planned and Progress BMPs'!$C:$C, 0)), 1, 0)), "")</f>
        <v/>
      </c>
      <c r="CY69" s="87" t="str">
        <f>IFERROR(IF($F69="Historical", IF(AH69&lt;&gt;INDEX('Historical BMP Records'!AH:AH, MATCH($C69, 'Historical BMP Records'!$C:$C, 0)), 1, 0), IF(AH69&lt;&gt;INDEX('Planned and Progress BMPs'!AH:AH, MATCH($C69, 'Planned and Progress BMPs'!$C:$C, 0)), 1, 0)), "")</f>
        <v/>
      </c>
      <c r="CZ69" s="87" t="str">
        <f>IFERROR(IF($F69="Historical", IF(AI69&lt;&gt;INDEX('Historical BMP Records'!AI:AI, MATCH($C69, 'Historical BMP Records'!$C:$C, 0)), 1, 0), IF(AI69&lt;&gt;INDEX('Planned and Progress BMPs'!AI:AI, MATCH($C69, 'Planned and Progress BMPs'!$C:$C, 0)), 1, 0)), "")</f>
        <v/>
      </c>
      <c r="DA69" s="87" t="str">
        <f>IFERROR(IF($F69="Historical", IF(AJ69&lt;&gt;INDEX('Historical BMP Records'!AJ:AJ, MATCH($C69, 'Historical BMP Records'!$C:$C, 0)), 1, 0), IF(AJ69&lt;&gt;INDEX('Planned and Progress BMPs'!AJ:AJ, MATCH($C69, 'Planned and Progress BMPs'!$C:$C, 0)), 1, 0)), "")</f>
        <v/>
      </c>
      <c r="DB69" s="87" t="str">
        <f>IFERROR(IF($F69="Historical", IF(AK69&lt;&gt;INDEX('Historical BMP Records'!AK:AK, MATCH($C69, 'Historical BMP Records'!$C:$C, 0)), 1, 0), IF(AK69&lt;&gt;INDEX('Planned and Progress BMPs'!AK:AK, MATCH($C69, 'Planned and Progress BMPs'!$C:$C, 0)), 1, 0)), "")</f>
        <v/>
      </c>
      <c r="DC69" s="87" t="str">
        <f>IFERROR(IF($F69="Historical", IF(AL69&lt;&gt;INDEX('Historical BMP Records'!AL:AL, MATCH($C69, 'Historical BMP Records'!$C:$C, 0)), 1, 0), IF(AL69&lt;&gt;INDEX('Planned and Progress BMPs'!AL:AL, MATCH($C69, 'Planned and Progress BMPs'!$C:$C, 0)), 1, 0)), "")</f>
        <v/>
      </c>
      <c r="DD69" s="87" t="str">
        <f>IFERROR(IF($F69="Historical", IF(AM69&lt;&gt;INDEX('Historical BMP Records'!AM:AM, MATCH($C69, 'Historical BMP Records'!$C:$C, 0)), 1, 0), IF(AM69&lt;&gt;INDEX('Planned and Progress BMPs'!AM:AM, MATCH($C69, 'Planned and Progress BMPs'!$C:$C, 0)), 1, 0)), "")</f>
        <v/>
      </c>
      <c r="DE69" s="87" t="str">
        <f>IFERROR(IF($F69="Historical", IF(AN69&lt;&gt;INDEX('Historical BMP Records'!AN:AN, MATCH($C69, 'Historical BMP Records'!$C:$C, 0)), 1, 0), IF(AN69&lt;&gt;INDEX('Planned and Progress BMPs'!AN:AN, MATCH($C69, 'Planned and Progress BMPs'!$C:$C, 0)), 1, 0)), "")</f>
        <v/>
      </c>
      <c r="DF69" s="87" t="str">
        <f>IFERROR(IF($F69="Historical", IF(AO69&lt;&gt;INDEX('Historical BMP Records'!AO:AO, MATCH($C69, 'Historical BMP Records'!$C:$C, 0)), 1, 0), IF(AO69&lt;&gt;INDEX('Planned and Progress BMPs'!AO:AO, MATCH($C69, 'Planned and Progress BMPs'!$C:$C, 0)), 1, 0)), "")</f>
        <v/>
      </c>
      <c r="DG69" s="87" t="str">
        <f>IFERROR(IF($F69="Historical", IF(AP69&lt;&gt;INDEX('Historical BMP Records'!AP:AP, MATCH($C69, 'Historical BMP Records'!$C:$C, 0)), 1, 0), IF(AP69&lt;&gt;INDEX('Planned and Progress BMPs'!AP:AP, MATCH($C69, 'Planned and Progress BMPs'!$C:$C, 0)), 1, 0)), "")</f>
        <v/>
      </c>
      <c r="DH69" s="87" t="str">
        <f>IFERROR(IF($F69="Historical", IF(AQ69&lt;&gt;INDEX('Historical BMP Records'!AQ:AQ, MATCH($C69, 'Historical BMP Records'!$C:$C, 0)), 1, 0), IF(AQ69&lt;&gt;INDEX('Planned and Progress BMPs'!AQ:AQ, MATCH($C69, 'Planned and Progress BMPs'!$C:$C, 0)), 1, 0)), "")</f>
        <v/>
      </c>
      <c r="DI69" s="87" t="str">
        <f>IFERROR(IF($F69="Historical", IF(AR69&lt;&gt;INDEX('Historical BMP Records'!AR:AR, MATCH($C69, 'Historical BMP Records'!$C:$C, 0)), 1, 0), IF(AR69&lt;&gt;INDEX('Planned and Progress BMPs'!AR:AR, MATCH($C69, 'Planned and Progress BMPs'!$C:$C, 0)), 1, 0)), "")</f>
        <v/>
      </c>
      <c r="DJ69" s="87" t="str">
        <f>IFERROR(IF($F69="Historical", IF(AS69&lt;&gt;INDEX('Historical BMP Records'!AS:AS, MATCH($C69, 'Historical BMP Records'!$C:$C, 0)), 1, 0), IF(AS69&lt;&gt;INDEX('Planned and Progress BMPs'!AS:AS, MATCH($C69, 'Planned and Progress BMPs'!$C:$C, 0)), 1, 0)), "")</f>
        <v/>
      </c>
      <c r="DK69" s="87" t="str">
        <f>IFERROR(IF($F69="Historical", IF(AT69&lt;&gt;INDEX('Historical BMP Records'!AT:AT, MATCH($C69, 'Historical BMP Records'!$C:$C, 0)), 1, 0), IF(AT69&lt;&gt;INDEX('Planned and Progress BMPs'!AT:AT, MATCH($C69, 'Planned and Progress BMPs'!$C:$C, 0)), 1, 0)), "")</f>
        <v/>
      </c>
      <c r="DL69" s="87" t="str">
        <f>IFERROR(IF($F69="Historical", IF(AU69&lt;&gt;INDEX('Historical BMP Records'!AU:AU, MATCH($C69, 'Historical BMP Records'!$C:$C, 0)), 1, 0), IF(AU69&lt;&gt;INDEX('Planned and Progress BMPs'!AU:AU, MATCH($C69, 'Planned and Progress BMPs'!$C:$C, 0)), 1, 0)), "")</f>
        <v/>
      </c>
      <c r="DM69" s="87" t="str">
        <f>IFERROR(IF($F69="Historical", IF(AV69&lt;&gt;INDEX('Historical BMP Records'!AV:AV, MATCH($C69, 'Historical BMP Records'!$C:$C, 0)), 1, 0), IF(AV69&lt;&gt;INDEX('Planned and Progress BMPs'!AV:AV, MATCH($C69, 'Planned and Progress BMPs'!$C:$C, 0)), 1, 0)), "")</f>
        <v/>
      </c>
      <c r="DN69" s="87" t="str">
        <f>IFERROR(IF($F69="Historical", IF(AW69&lt;&gt;INDEX('Historical BMP Records'!AW:AW, MATCH($C69, 'Historical BMP Records'!$C:$C, 0)), 1, 0), IF(AW69&lt;&gt;INDEX('Planned and Progress BMPs'!AW:AW, MATCH($C69, 'Planned and Progress BMPs'!$C:$C, 0)), 1, 0)), "")</f>
        <v/>
      </c>
      <c r="DO69" s="87" t="str">
        <f>IFERROR(IF($F69="Historical", IF(AX69&lt;&gt;INDEX('Historical BMP Records'!AX:AX, MATCH($C69, 'Historical BMP Records'!$C:$C, 0)), 1, 0), IF(AX69&lt;&gt;INDEX('Planned and Progress BMPs'!AX:AX, MATCH($C69, 'Planned and Progress BMPs'!$C:$C, 0)), 1, 0)), "")</f>
        <v/>
      </c>
      <c r="DP69" s="87" t="str">
        <f>IFERROR(IF($F69="Historical", IF(AY69&lt;&gt;INDEX('Historical BMP Records'!AY:AY, MATCH($C69, 'Historical BMP Records'!$C:$C, 0)), 1, 0), IF(AY69&lt;&gt;INDEX('Planned and Progress BMPs'!AY:AY, MATCH($C69, 'Planned and Progress BMPs'!$C:$C, 0)), 1, 0)), "")</f>
        <v/>
      </c>
      <c r="DQ69" s="87" t="str">
        <f>IFERROR(IF($F69="Historical", IF(AZ69&lt;&gt;INDEX('Historical BMP Records'!AZ:AZ, MATCH($C69, 'Historical BMP Records'!$C:$C, 0)), 1, 0), IF(AZ69&lt;&gt;INDEX('Planned and Progress BMPs'!AZ:AZ, MATCH($C69, 'Planned and Progress BMPs'!$C:$C, 0)), 1, 0)), "")</f>
        <v/>
      </c>
      <c r="DR69" s="87" t="str">
        <f>IFERROR(IF($F69="Historical", IF(BA69&lt;&gt;INDEX('Historical BMP Records'!BA:BA, MATCH($C69, 'Historical BMP Records'!$C:$C, 0)), 1, 0), IF(BA69&lt;&gt;INDEX('Planned and Progress BMPs'!BA:BA, MATCH($C69, 'Planned and Progress BMPs'!$C:$C, 0)), 1, 0)), "")</f>
        <v/>
      </c>
      <c r="DS69" s="87" t="str">
        <f>IFERROR(IF($F69="Historical", IF(BB69&lt;&gt;INDEX('Historical BMP Records'!BB:BB, MATCH($C69, 'Historical BMP Records'!$C:$C, 0)), 1, 0), IF(BB69&lt;&gt;INDEX('Planned and Progress BMPs'!BB:BB, MATCH($C69, 'Planned and Progress BMPs'!$C:$C, 0)), 1, 0)), "")</f>
        <v/>
      </c>
      <c r="DT69" s="87" t="str">
        <f>IFERROR(IF($F69="Historical", IF(BC69&lt;&gt;INDEX('Historical BMP Records'!BC:BC, MATCH($C69, 'Historical BMP Records'!$C:$C, 0)), 1, 0), IF(BC69&lt;&gt;INDEX('Planned and Progress BMPs'!BC:BC, MATCH($C69, 'Planned and Progress BMPs'!$C:$C, 0)), 1, 0)), "")</f>
        <v/>
      </c>
      <c r="DU69" s="87" t="str">
        <f>IFERROR(IF($F69="Historical", IF(BD69&lt;&gt;INDEX('Historical BMP Records'!BD:BD, MATCH($C69, 'Historical BMP Records'!$C:$C, 0)), 1, 0), IF(BD69&lt;&gt;INDEX('Planned and Progress BMPs'!BD:BD, MATCH($C69, 'Planned and Progress BMPs'!$C:$C, 0)), 1, 0)), "")</f>
        <v/>
      </c>
      <c r="DV69" s="87" t="str">
        <f>IFERROR(IF($F69="Historical", IF(BE69&lt;&gt;INDEX('Historical BMP Records'!BE:BE, MATCH($C69, 'Historical BMP Records'!$C:$C, 0)), 1, 0), IF(BE69&lt;&gt;INDEX('Planned and Progress BMPs'!BE:BE, MATCH($C69, 'Planned and Progress BMPs'!$C:$C, 0)), 1, 0)), "")</f>
        <v/>
      </c>
      <c r="DW69" s="87" t="str">
        <f>IFERROR(IF($F69="Historical", IF(BF69&lt;&gt;INDEX('Historical BMP Records'!BF:BF, MATCH($C69, 'Historical BMP Records'!$C:$C, 0)), 1, 0), IF(BF69&lt;&gt;INDEX('Planned and Progress BMPs'!BF:BF, MATCH($C69, 'Planned and Progress BMPs'!$C:$C, 0)), 1, 0)), "")</f>
        <v/>
      </c>
      <c r="DX69" s="87" t="str">
        <f>IFERROR(IF($F69="Historical", IF(BG69&lt;&gt;INDEX('Historical BMP Records'!BG:BG, MATCH($C69, 'Historical BMP Records'!$C:$C, 0)), 1, 0), IF(BG69&lt;&gt;INDEX('Planned and Progress BMPs'!BG:BG, MATCH($C69, 'Planned and Progress BMPs'!$C:$C, 0)), 1, 0)), "")</f>
        <v/>
      </c>
      <c r="DY69" s="87" t="str">
        <f>IFERROR(IF($F69="Historical", IF(BH69&lt;&gt;INDEX('Historical BMP Records'!BH:BH, MATCH($C69, 'Historical BMP Records'!$C:$C, 0)), 1, 0), IF(BH69&lt;&gt;INDEX('Planned and Progress BMPs'!BH:BH, MATCH($C69, 'Planned and Progress BMPs'!$C:$C, 0)), 1, 0)), "")</f>
        <v/>
      </c>
      <c r="DZ69" s="87" t="str">
        <f>IFERROR(IF($F69="Historical", IF(BI69&lt;&gt;INDEX('Historical BMP Records'!BI:BI, MATCH($C69, 'Historical BMP Records'!$C:$C, 0)), 1, 0), IF(BI69&lt;&gt;INDEX('Planned and Progress BMPs'!BI:BI, MATCH($C69, 'Planned and Progress BMPs'!$C:$C, 0)), 1, 0)), "")</f>
        <v/>
      </c>
      <c r="EA69" s="87" t="str">
        <f>IFERROR(IF($F69="Historical", IF(BJ69&lt;&gt;INDEX('Historical BMP Records'!BJ:BJ, MATCH($C69, 'Historical BMP Records'!$C:$C, 0)), 1, 0), IF(BJ69&lt;&gt;INDEX('Planned and Progress BMPs'!BJ:BJ, MATCH($C69, 'Planned and Progress BMPs'!$C:$C, 0)), 1, 0)), "")</f>
        <v/>
      </c>
      <c r="EB69" s="87" t="str">
        <f>IFERROR(IF($F69="Historical", IF(BK69&lt;&gt;INDEX('Historical BMP Records'!BK:BK, MATCH($C69, 'Historical BMP Records'!$C:$C, 0)), 1, 0), IF(BK69&lt;&gt;INDEX('Planned and Progress BMPs'!BK:BK, MATCH($C69, 'Planned and Progress BMPs'!$C:$C, 0)), 1, 0)), "")</f>
        <v/>
      </c>
      <c r="EC69" s="87" t="str">
        <f>IFERROR(IF($F69="Historical", IF(BL69&lt;&gt;INDEX('Historical BMP Records'!BL:BL, MATCH($C69, 'Historical BMP Records'!$C:$C, 0)), 1, 0), IF(BL69&lt;&gt;INDEX('Planned and Progress BMPs'!BL:BL, MATCH($C69, 'Planned and Progress BMPs'!$C:$C, 0)), 1, 0)), "")</f>
        <v/>
      </c>
      <c r="ED69" s="87" t="str">
        <f>IFERROR(IF($F69="Historical", IF(BM69&lt;&gt;INDEX('Historical BMP Records'!BM:BM, MATCH($C69, 'Historical BMP Records'!$C:$C, 0)), 1, 0), IF(BM69&lt;&gt;INDEX('Planned and Progress BMPs'!BM:BM, MATCH($C69, 'Planned and Progress BMPs'!$C:$C, 0)), 1, 0)), "")</f>
        <v/>
      </c>
      <c r="EE69" s="87" t="str">
        <f>IFERROR(IF($F69="Historical", IF(BN69&lt;&gt;INDEX('Historical BMP Records'!BN:BN, MATCH($C69, 'Historical BMP Records'!$C:$C, 0)), 1, 0), IF(BN69&lt;&gt;INDEX('Planned and Progress BMPs'!BN:BN, MATCH($C69, 'Planned and Progress BMPs'!$C:$C, 0)), 1, 0)), "")</f>
        <v/>
      </c>
      <c r="EF69" s="87" t="str">
        <f>IFERROR(IF($F69="Historical", IF(BO69&lt;&gt;INDEX('Historical BMP Records'!BO:BO, MATCH($C69, 'Historical BMP Records'!$C:$C, 0)), 1, 0), IF(BO69&lt;&gt;INDEX('Planned and Progress BMPs'!BO:BO, MATCH($C69, 'Planned and Progress BMPs'!$C:$C, 0)), 1, 0)), "")</f>
        <v/>
      </c>
      <c r="EG69" s="87" t="str">
        <f>IFERROR(IF($F69="Historical", IF(BP69&lt;&gt;INDEX('Historical BMP Records'!BP:BP, MATCH($C69, 'Historical BMP Records'!$C:$C, 0)), 1, 0), IF(BP69&lt;&gt;INDEX('Planned and Progress BMPs'!BP:BP, MATCH($C69, 'Planned and Progress BMPs'!$C:$C, 0)), 1, 0)), "")</f>
        <v/>
      </c>
      <c r="EH69" s="87">
        <f>SUM(DC_SW152[[#This Row],[FY17 Status Change]:[GIS ID Change]])</f>
        <v>0</v>
      </c>
    </row>
    <row r="70" spans="1:138" x14ac:dyDescent="0.25">
      <c r="A70" s="5" t="s">
        <v>388</v>
      </c>
      <c r="B70" s="5" t="s">
        <v>389</v>
      </c>
      <c r="C70" s="15" t="s">
        <v>715</v>
      </c>
      <c r="D70" s="15" t="s">
        <v>469</v>
      </c>
      <c r="E70" s="15" t="s">
        <v>141</v>
      </c>
      <c r="F70" s="33" t="s">
        <v>49</v>
      </c>
      <c r="G70" s="42"/>
      <c r="H70" s="37"/>
      <c r="I70" s="22">
        <f>INDEX(Table3[Site ID], MATCH(DC_SW152[[#This Row],[Facility Name]], Table3[Site Name], 0))</f>
        <v>2</v>
      </c>
      <c r="J70" s="22" t="s">
        <v>7</v>
      </c>
      <c r="K70" s="22" t="str">
        <f>INDEX(Table3[Site Address], MATCH(DC_SW152[[#This Row],[Facility Name]], Table3[Site Name], 0))</f>
        <v>1013 O Street SE</v>
      </c>
      <c r="L70" s="22" t="str">
        <f>INDEX(Table3[Site X Coordinate], MATCH(DC_SW152[[#This Row],[Facility Name]], Table3[Site Name], 0))</f>
        <v>400682.49</v>
      </c>
      <c r="M70" s="22" t="str">
        <f>INDEX(Table3[Site Y Coordinate], MATCH(DC_SW152[[#This Row],[Facility Name]], Table3[Site Name], 0))</f>
        <v>133916.52</v>
      </c>
      <c r="N70" s="22" t="str">
        <f>INDEX(Table3[Owner/Manager], MATCH(DC_SW152[[#This Row],[Facility Name]], Table3[Site Name], 0))</f>
        <v>Department of Defense</v>
      </c>
      <c r="O70" s="22" t="s">
        <v>699</v>
      </c>
      <c r="P70" s="22" t="s">
        <v>115</v>
      </c>
      <c r="Q70" s="22" t="s">
        <v>116</v>
      </c>
      <c r="R70" s="22" t="s">
        <v>84</v>
      </c>
      <c r="S70" s="22">
        <v>20374</v>
      </c>
      <c r="T70" s="29">
        <v>2024330415</v>
      </c>
      <c r="U70" s="22" t="s">
        <v>117</v>
      </c>
      <c r="V70" s="77">
        <v>17</v>
      </c>
      <c r="W70" s="33">
        <v>37257</v>
      </c>
      <c r="X70" s="22" t="s">
        <v>141</v>
      </c>
      <c r="Y70" s="83" t="s">
        <v>141</v>
      </c>
      <c r="Z70" s="83" t="s">
        <v>777</v>
      </c>
      <c r="AA70" s="83" t="s">
        <v>778</v>
      </c>
      <c r="AB70" s="83" t="s">
        <v>779</v>
      </c>
      <c r="AC70" s="22" t="s">
        <v>93</v>
      </c>
      <c r="AD70" s="22" t="s">
        <v>26</v>
      </c>
      <c r="AE70" s="22">
        <v>400204.26352500002</v>
      </c>
      <c r="AF70" s="22">
        <v>134250.10889500001</v>
      </c>
      <c r="AG70" s="22">
        <v>38.876080999999999</v>
      </c>
      <c r="AH70" s="22">
        <v>-76.997646000000003</v>
      </c>
      <c r="AI70" s="22" t="s">
        <v>142</v>
      </c>
      <c r="AJ70" s="22" t="s">
        <v>84</v>
      </c>
      <c r="AK70" s="22">
        <v>20374</v>
      </c>
      <c r="AL70" s="17" t="s">
        <v>11</v>
      </c>
      <c r="AM70" s="22" t="s">
        <v>21</v>
      </c>
      <c r="AN70" s="22" t="s">
        <v>8</v>
      </c>
      <c r="AO70" s="64"/>
      <c r="AP70" s="64"/>
      <c r="AQ70" s="64"/>
      <c r="AR70" s="64">
        <f>IF(ISBLANK(DC_SW152[[#This Row],[Urban Acres]]), "", DC_SW152[[#This Row],[Urban Acres]]-DC_SW152[[#This Row],[Impervious Acres]]-DC_SW152[[#This Row],[Natural Acres]])</f>
        <v>0</v>
      </c>
      <c r="AS70" s="64">
        <v>1.51</v>
      </c>
      <c r="AT70" s="64">
        <v>1.51</v>
      </c>
      <c r="AU70" s="64" t="str">
        <f>IF(ISBLANK(DC_SW152[[#This Row],[Natural Acres]]), "", DC_SW152[[#This Row],[Natural Acres]]*43560)</f>
        <v/>
      </c>
      <c r="AV70" s="64">
        <f>IFERROR(IF(ISBLANK(DC_SW152[[#This Row],[Compacted Acres]]), "", DC_SW152[[#This Row],[Compacted Acres]]*43560),"")</f>
        <v>0</v>
      </c>
      <c r="AW70" s="64">
        <f>IF(ISBLANK(DC_SW152[[#This Row],[Impervious Acres]]), "", DC_SW152[[#This Row],[Impervious Acres]]*43560)</f>
        <v>65775.600000000006</v>
      </c>
      <c r="AX70" s="64">
        <f>IF(ISBLANK(DC_SW152[[#This Row],[Urban Acres]]), "", DC_SW152[[#This Row],[Urban Acres]]*43560)</f>
        <v>65775.600000000006</v>
      </c>
      <c r="AY70" s="67"/>
      <c r="AZ70" s="33">
        <v>42941</v>
      </c>
      <c r="BA70" s="19">
        <v>2017</v>
      </c>
      <c r="BB70" s="19"/>
      <c r="BC70" s="19"/>
      <c r="BD70" s="19"/>
      <c r="BE70" s="19"/>
      <c r="BF70" s="19"/>
      <c r="BG70" s="19"/>
      <c r="BH70" s="18" t="s">
        <v>9</v>
      </c>
      <c r="BI70" s="18">
        <v>42927</v>
      </c>
      <c r="BJ70" s="18"/>
      <c r="BK70" s="22" t="s">
        <v>8</v>
      </c>
      <c r="BL70" s="18"/>
      <c r="BM70" s="72"/>
      <c r="BN70" s="22"/>
      <c r="BO70" s="17" t="s">
        <v>8</v>
      </c>
      <c r="BP70" s="17"/>
      <c r="BQ70" s="15" t="s">
        <v>536</v>
      </c>
      <c r="BR70" s="87" t="str">
        <f>IFERROR(IF($F70="Historical", IF(A70&lt;&gt;INDEX('Historical BMP Records'!A:A, MATCH($C70, 'Historical BMP Records'!$C:$C, 0)), 1, 0), IF(A70&lt;&gt;INDEX('Planned and Progress BMPs'!A:A, MATCH($C70, 'Planned and Progress BMPs'!$C:$C, 0)), 1, 0)), "")</f>
        <v/>
      </c>
      <c r="BS70" s="87" t="str">
        <f>IFERROR(IF($F70="Historical", IF(B70&lt;&gt;INDEX('Historical BMP Records'!B:B, MATCH($C70, 'Historical BMP Records'!$C:$C, 0)), 1, 0), IF(B70&lt;&gt;INDEX('Planned and Progress BMPs'!B:B, MATCH($C70, 'Planned and Progress BMPs'!$C:$C, 0)), 1, 0)), "")</f>
        <v/>
      </c>
      <c r="BT70" s="87" t="str">
        <f>IFERROR(IF($F70="Historical", IF(C70&lt;&gt;INDEX('Historical BMP Records'!C:C, MATCH($C70, 'Historical BMP Records'!$C:$C, 0)), 1, 0), IF(C70&lt;&gt;INDEX('Planned and Progress BMPs'!C:C, MATCH($C70, 'Planned and Progress BMPs'!$C:$C, 0)), 1, 0)), "")</f>
        <v/>
      </c>
      <c r="BU70" s="87" t="str">
        <f>IFERROR(IF($F70="Historical", IF(D70&lt;&gt;INDEX('Historical BMP Records'!D:D, MATCH($C70, 'Historical BMP Records'!$C:$C, 0)), 1, 0), IF(D70&lt;&gt;INDEX('Planned and Progress BMPs'!D:D, MATCH($C70, 'Planned and Progress BMPs'!$C:$C, 0)), 1, 0)), "")</f>
        <v/>
      </c>
      <c r="BV70" s="87" t="str">
        <f>IFERROR(IF($F70="Historical", IF(E70&lt;&gt;INDEX('Historical BMP Records'!E:E, MATCH($C70, 'Historical BMP Records'!$C:$C, 0)), 1, 0), IF(E70&lt;&gt;INDEX('Planned and Progress BMPs'!E:E, MATCH($C70, 'Planned and Progress BMPs'!$C:$C, 0)), 1, 0)), "")</f>
        <v/>
      </c>
      <c r="BW70" s="87" t="str">
        <f>IFERROR(IF($F70="Historical", IF(F70&lt;&gt;INDEX('Historical BMP Records'!F:F, MATCH($C70, 'Historical BMP Records'!$C:$C, 0)), 1, 0), IF(F70&lt;&gt;INDEX('Planned and Progress BMPs'!F:F, MATCH($C70, 'Planned and Progress BMPs'!$C:$C, 0)), 1, 0)), "")</f>
        <v/>
      </c>
      <c r="BX70" s="87" t="str">
        <f>IFERROR(IF($F70="Historical", IF(G70&lt;&gt;INDEX('Historical BMP Records'!G:G, MATCH($C70, 'Historical BMP Records'!$C:$C, 0)), 1, 0), IF(G70&lt;&gt;INDEX('Planned and Progress BMPs'!G:G, MATCH($C70, 'Planned and Progress BMPs'!$C:$C, 0)), 1, 0)), "")</f>
        <v/>
      </c>
      <c r="BY70" s="87" t="str">
        <f>IFERROR(IF($F70="Historical", IF(H70&lt;&gt;INDEX('Historical BMP Records'!H:H, MATCH($C70, 'Historical BMP Records'!$C:$C, 0)), 1, 0), IF(H70&lt;&gt;INDEX('Planned and Progress BMPs'!H:H, MATCH($C70, 'Planned and Progress BMPs'!$C:$C, 0)), 1, 0)), "")</f>
        <v/>
      </c>
      <c r="BZ70" s="87" t="str">
        <f>IFERROR(IF($F70="Historical", IF(I70&lt;&gt;INDEX('Historical BMP Records'!I:I, MATCH($C70, 'Historical BMP Records'!$C:$C, 0)), 1, 0), IF(I70&lt;&gt;INDEX('Planned and Progress BMPs'!I:I, MATCH($C70, 'Planned and Progress BMPs'!$C:$C, 0)), 1, 0)), "")</f>
        <v/>
      </c>
      <c r="CA70" s="87" t="str">
        <f>IFERROR(IF($F70="Historical", IF(J70&lt;&gt;INDEX('Historical BMP Records'!J:J, MATCH($C70, 'Historical BMP Records'!$C:$C, 0)), 1, 0), IF(J70&lt;&gt;INDEX('Planned and Progress BMPs'!J:J, MATCH($C70, 'Planned and Progress BMPs'!$C:$C, 0)), 1, 0)), "")</f>
        <v/>
      </c>
      <c r="CB70" s="87" t="str">
        <f>IFERROR(IF($F70="Historical", IF(K70&lt;&gt;INDEX('Historical BMP Records'!K:K, MATCH($C70, 'Historical BMP Records'!$C:$C, 0)), 1, 0), IF(K70&lt;&gt;INDEX('Planned and Progress BMPs'!K:K, MATCH($C70, 'Planned and Progress BMPs'!$C:$C, 0)), 1, 0)), "")</f>
        <v/>
      </c>
      <c r="CC70" s="87" t="str">
        <f>IFERROR(IF($F70="Historical", IF(L70&lt;&gt;INDEX('Historical BMP Records'!L:L, MATCH($C70, 'Historical BMP Records'!$C:$C, 0)), 1, 0), IF(L70&lt;&gt;INDEX('Planned and Progress BMPs'!L:L, MATCH($C70, 'Planned and Progress BMPs'!$C:$C, 0)), 1, 0)), "")</f>
        <v/>
      </c>
      <c r="CD70" s="87" t="str">
        <f>IFERROR(IF($F70="Historical", IF(M70&lt;&gt;INDEX('Historical BMP Records'!M:M, MATCH($C70, 'Historical BMP Records'!$C:$C, 0)), 1, 0), IF(M70&lt;&gt;INDEX('Planned and Progress BMPs'!M:M, MATCH($C70, 'Planned and Progress BMPs'!$C:$C, 0)), 1, 0)), "")</f>
        <v/>
      </c>
      <c r="CE70" s="87" t="str">
        <f>IFERROR(IF($F70="Historical", IF(N70&lt;&gt;INDEX('Historical BMP Records'!N:N, MATCH($C70, 'Historical BMP Records'!$C:$C, 0)), 1, 0), IF(N70&lt;&gt;INDEX('Planned and Progress BMPs'!N:N, MATCH($C70, 'Planned and Progress BMPs'!$C:$C, 0)), 1, 0)), "")</f>
        <v/>
      </c>
      <c r="CF70" s="87" t="str">
        <f>IFERROR(IF($F70="Historical", IF(O70&lt;&gt;INDEX('Historical BMP Records'!O:O, MATCH($C70, 'Historical BMP Records'!$C:$C, 0)), 1, 0), IF(O70&lt;&gt;INDEX('Planned and Progress BMPs'!O:O, MATCH($C70, 'Planned and Progress BMPs'!$C:$C, 0)), 1, 0)), "")</f>
        <v/>
      </c>
      <c r="CG70" s="87" t="str">
        <f>IFERROR(IF($F70="Historical", IF(P70&lt;&gt;INDEX('Historical BMP Records'!P:P, MATCH($C70, 'Historical BMP Records'!$C:$C, 0)), 1, 0), IF(P70&lt;&gt;INDEX('Planned and Progress BMPs'!P:P, MATCH($C70, 'Planned and Progress BMPs'!$C:$C, 0)), 1, 0)), "")</f>
        <v/>
      </c>
      <c r="CH70" s="87" t="str">
        <f>IFERROR(IF($F70="Historical", IF(Q70&lt;&gt;INDEX('Historical BMP Records'!Q:Q, MATCH($C70, 'Historical BMP Records'!$C:$C, 0)), 1, 0), IF(Q70&lt;&gt;INDEX('Planned and Progress BMPs'!Q:Q, MATCH($C70, 'Planned and Progress BMPs'!$C:$C, 0)), 1, 0)), "")</f>
        <v/>
      </c>
      <c r="CI70" s="87" t="str">
        <f>IFERROR(IF($F70="Historical", IF(R70&lt;&gt;INDEX('Historical BMP Records'!R:R, MATCH($C70, 'Historical BMP Records'!$C:$C, 0)), 1, 0), IF(R70&lt;&gt;INDEX('Planned and Progress BMPs'!R:R, MATCH($C70, 'Planned and Progress BMPs'!$C:$C, 0)), 1, 0)), "")</f>
        <v/>
      </c>
      <c r="CJ70" s="87" t="str">
        <f>IFERROR(IF($F70="Historical", IF(S70&lt;&gt;INDEX('Historical BMP Records'!S:S, MATCH($C70, 'Historical BMP Records'!$C:$C, 0)), 1, 0), IF(S70&lt;&gt;INDEX('Planned and Progress BMPs'!S:S, MATCH($C70, 'Planned and Progress BMPs'!$C:$C, 0)), 1, 0)), "")</f>
        <v/>
      </c>
      <c r="CK70" s="87" t="str">
        <f>IFERROR(IF($F70="Historical", IF(T70&lt;&gt;INDEX('Historical BMP Records'!T:T, MATCH($C70, 'Historical BMP Records'!$C:$C, 0)), 1, 0), IF(T70&lt;&gt;INDEX('Planned and Progress BMPs'!T:T, MATCH($C70, 'Planned and Progress BMPs'!$C:$C, 0)), 1, 0)), "")</f>
        <v/>
      </c>
      <c r="CL70" s="87" t="str">
        <f>IFERROR(IF($F70="Historical", IF(U70&lt;&gt;INDEX('Historical BMP Records'!U:U, MATCH($C70, 'Historical BMP Records'!$C:$C, 0)), 1, 0), IF(U70&lt;&gt;INDEX('Planned and Progress BMPs'!U:U, MATCH($C70, 'Planned and Progress BMPs'!$C:$C, 0)), 1, 0)), "")</f>
        <v/>
      </c>
      <c r="CM70" s="87" t="str">
        <f>IFERROR(IF($F70="Historical", IF(V70&lt;&gt;INDEX('Historical BMP Records'!V:V, MATCH($C70, 'Historical BMP Records'!$C:$C, 0)), 1, 0), IF(V70&lt;&gt;INDEX('Planned and Progress BMPs'!V:V, MATCH($C70, 'Planned and Progress BMPs'!$C:$C, 0)), 1, 0)), "")</f>
        <v/>
      </c>
      <c r="CN70" s="87" t="str">
        <f>IFERROR(IF($F70="Historical", IF(W70&lt;&gt;INDEX('Historical BMP Records'!W:W, MATCH($C70, 'Historical BMP Records'!$C:$C, 0)), 1, 0), IF(W70&lt;&gt;INDEX('Planned and Progress BMPs'!W:W, MATCH($C70, 'Planned and Progress BMPs'!$C:$C, 0)), 1, 0)), "")</f>
        <v/>
      </c>
      <c r="CO70" s="87" t="str">
        <f>IFERROR(IF($F70="Historical", IF(X70&lt;&gt;INDEX('Historical BMP Records'!X:X, MATCH($C70, 'Historical BMP Records'!$C:$C, 0)), 1, 0), IF(X70&lt;&gt;INDEX('Planned and Progress BMPs'!X:X, MATCH($C70, 'Planned and Progress BMPs'!$C:$C, 0)), 1, 0)), "")</f>
        <v/>
      </c>
      <c r="CP70" s="87" t="str">
        <f>IFERROR(IF($F70="Historical", IF(Y70&lt;&gt;INDEX('Historical BMP Records'!Y:Y, MATCH($C70, 'Historical BMP Records'!$C:$C, 0)), 1, 0), IF(Y70&lt;&gt;INDEX('Planned and Progress BMPs'!Y:Y, MATCH($C70, 'Planned and Progress BMPs'!$C:$C, 0)), 1, 0)), "")</f>
        <v/>
      </c>
      <c r="CQ70" s="87" t="str">
        <f>IFERROR(IF($F70="Historical", IF(Z70&lt;&gt;INDEX('Historical BMP Records'!Z:Z, MATCH($C70, 'Historical BMP Records'!$C:$C, 0)), 1, 0), IF(Z70&lt;&gt;INDEX('Planned and Progress BMPs'!Z:Z, MATCH($C70, 'Planned and Progress BMPs'!$C:$C, 0)), 1, 0)), "")</f>
        <v/>
      </c>
      <c r="CR70" s="87" t="str">
        <f>IFERROR(IF($F70="Historical", IF(AA70&lt;&gt;INDEX('Historical BMP Records'!AA:AA, MATCH($C70, 'Historical BMP Records'!$C:$C, 0)), 1, 0), IF(AA70&lt;&gt;INDEX('Planned and Progress BMPs'!AA:AA, MATCH($C70, 'Planned and Progress BMPs'!$C:$C, 0)), 1, 0)), "")</f>
        <v/>
      </c>
      <c r="CS70" s="87" t="str">
        <f>IFERROR(IF($F70="Historical", IF(AB70&lt;&gt;INDEX('Historical BMP Records'!AB:AB, MATCH($C70, 'Historical BMP Records'!$C:$C, 0)), 1, 0), IF(AB70&lt;&gt;INDEX('Planned and Progress BMPs'!AB:AB, MATCH($C70, 'Planned and Progress BMPs'!$C:$C, 0)), 1, 0)), "")</f>
        <v/>
      </c>
      <c r="CT70" s="87" t="str">
        <f>IFERROR(IF($F70="Historical", IF(AC70&lt;&gt;INDEX('Historical BMP Records'!AC:AC, MATCH($C70, 'Historical BMP Records'!$C:$C, 0)), 1, 0), IF(AC70&lt;&gt;INDEX('Planned and Progress BMPs'!AC:AC, MATCH($C70, 'Planned and Progress BMPs'!$C:$C, 0)), 1, 0)), "")</f>
        <v/>
      </c>
      <c r="CU70" s="87" t="str">
        <f>IFERROR(IF($F70="Historical", IF(AD70&lt;&gt;INDEX('Historical BMP Records'!AD:AD, MATCH($C70, 'Historical BMP Records'!$C:$C, 0)), 1, 0), IF(AD70&lt;&gt;INDEX('Planned and Progress BMPs'!AD:AD, MATCH($C70, 'Planned and Progress BMPs'!$C:$C, 0)), 1, 0)), "")</f>
        <v/>
      </c>
      <c r="CV70" s="87" t="str">
        <f>IFERROR(IF($F70="Historical", IF(AE70&lt;&gt;INDEX('Historical BMP Records'!AE:AE, MATCH($C70, 'Historical BMP Records'!$C:$C, 0)), 1, 0), IF(AE70&lt;&gt;INDEX('Planned and Progress BMPs'!AE:AE, MATCH($C70, 'Planned and Progress BMPs'!$C:$C, 0)), 1, 0)), "")</f>
        <v/>
      </c>
      <c r="CW70" s="87" t="str">
        <f>IFERROR(IF($F70="Historical", IF(AF70&lt;&gt;INDEX('Historical BMP Records'!AF:AF, MATCH($C70, 'Historical BMP Records'!$C:$C, 0)), 1, 0), IF(AF70&lt;&gt;INDEX('Planned and Progress BMPs'!AF:AF, MATCH($C70, 'Planned and Progress BMPs'!$C:$C, 0)), 1, 0)), "")</f>
        <v/>
      </c>
      <c r="CX70" s="87" t="str">
        <f>IFERROR(IF($F70="Historical", IF(AG70&lt;&gt;INDEX('Historical BMP Records'!AG:AG, MATCH($C70, 'Historical BMP Records'!$C:$C, 0)), 1, 0), IF(AG70&lt;&gt;INDEX('Planned and Progress BMPs'!AG:AG, MATCH($C70, 'Planned and Progress BMPs'!$C:$C, 0)), 1, 0)), "")</f>
        <v/>
      </c>
      <c r="CY70" s="87" t="str">
        <f>IFERROR(IF($F70="Historical", IF(AH70&lt;&gt;INDEX('Historical BMP Records'!AH:AH, MATCH($C70, 'Historical BMP Records'!$C:$C, 0)), 1, 0), IF(AH70&lt;&gt;INDEX('Planned and Progress BMPs'!AH:AH, MATCH($C70, 'Planned and Progress BMPs'!$C:$C, 0)), 1, 0)), "")</f>
        <v/>
      </c>
      <c r="CZ70" s="87" t="str">
        <f>IFERROR(IF($F70="Historical", IF(AI70&lt;&gt;INDEX('Historical BMP Records'!AI:AI, MATCH($C70, 'Historical BMP Records'!$C:$C, 0)), 1, 0), IF(AI70&lt;&gt;INDEX('Planned and Progress BMPs'!AI:AI, MATCH($C70, 'Planned and Progress BMPs'!$C:$C, 0)), 1, 0)), "")</f>
        <v/>
      </c>
      <c r="DA70" s="87" t="str">
        <f>IFERROR(IF($F70="Historical", IF(AJ70&lt;&gt;INDEX('Historical BMP Records'!AJ:AJ, MATCH($C70, 'Historical BMP Records'!$C:$C, 0)), 1, 0), IF(AJ70&lt;&gt;INDEX('Planned and Progress BMPs'!AJ:AJ, MATCH($C70, 'Planned and Progress BMPs'!$C:$C, 0)), 1, 0)), "")</f>
        <v/>
      </c>
      <c r="DB70" s="87" t="str">
        <f>IFERROR(IF($F70="Historical", IF(AK70&lt;&gt;INDEX('Historical BMP Records'!AK:AK, MATCH($C70, 'Historical BMP Records'!$C:$C, 0)), 1, 0), IF(AK70&lt;&gt;INDEX('Planned and Progress BMPs'!AK:AK, MATCH($C70, 'Planned and Progress BMPs'!$C:$C, 0)), 1, 0)), "")</f>
        <v/>
      </c>
      <c r="DC70" s="87" t="str">
        <f>IFERROR(IF($F70="Historical", IF(AL70&lt;&gt;INDEX('Historical BMP Records'!AL:AL, MATCH($C70, 'Historical BMP Records'!$C:$C, 0)), 1, 0), IF(AL70&lt;&gt;INDEX('Planned and Progress BMPs'!AL:AL, MATCH($C70, 'Planned and Progress BMPs'!$C:$C, 0)), 1, 0)), "")</f>
        <v/>
      </c>
      <c r="DD70" s="87" t="str">
        <f>IFERROR(IF($F70="Historical", IF(AM70&lt;&gt;INDEX('Historical BMP Records'!AM:AM, MATCH($C70, 'Historical BMP Records'!$C:$C, 0)), 1, 0), IF(AM70&lt;&gt;INDEX('Planned and Progress BMPs'!AM:AM, MATCH($C70, 'Planned and Progress BMPs'!$C:$C, 0)), 1, 0)), "")</f>
        <v/>
      </c>
      <c r="DE70" s="87" t="str">
        <f>IFERROR(IF($F70="Historical", IF(AN70&lt;&gt;INDEX('Historical BMP Records'!AN:AN, MATCH($C70, 'Historical BMP Records'!$C:$C, 0)), 1, 0), IF(AN70&lt;&gt;INDEX('Planned and Progress BMPs'!AN:AN, MATCH($C70, 'Planned and Progress BMPs'!$C:$C, 0)), 1, 0)), "")</f>
        <v/>
      </c>
      <c r="DF70" s="87" t="str">
        <f>IFERROR(IF($F70="Historical", IF(AO70&lt;&gt;INDEX('Historical BMP Records'!AO:AO, MATCH($C70, 'Historical BMP Records'!$C:$C, 0)), 1, 0), IF(AO70&lt;&gt;INDEX('Planned and Progress BMPs'!AO:AO, MATCH($C70, 'Planned and Progress BMPs'!$C:$C, 0)), 1, 0)), "")</f>
        <v/>
      </c>
      <c r="DG70" s="87" t="str">
        <f>IFERROR(IF($F70="Historical", IF(AP70&lt;&gt;INDEX('Historical BMP Records'!AP:AP, MATCH($C70, 'Historical BMP Records'!$C:$C, 0)), 1, 0), IF(AP70&lt;&gt;INDEX('Planned and Progress BMPs'!AP:AP, MATCH($C70, 'Planned and Progress BMPs'!$C:$C, 0)), 1, 0)), "")</f>
        <v/>
      </c>
      <c r="DH70" s="87" t="str">
        <f>IFERROR(IF($F70="Historical", IF(AQ70&lt;&gt;INDEX('Historical BMP Records'!AQ:AQ, MATCH($C70, 'Historical BMP Records'!$C:$C, 0)), 1, 0), IF(AQ70&lt;&gt;INDEX('Planned and Progress BMPs'!AQ:AQ, MATCH($C70, 'Planned and Progress BMPs'!$C:$C, 0)), 1, 0)), "")</f>
        <v/>
      </c>
      <c r="DI70" s="87" t="str">
        <f>IFERROR(IF($F70="Historical", IF(AR70&lt;&gt;INDEX('Historical BMP Records'!AR:AR, MATCH($C70, 'Historical BMP Records'!$C:$C, 0)), 1, 0), IF(AR70&lt;&gt;INDEX('Planned and Progress BMPs'!AR:AR, MATCH($C70, 'Planned and Progress BMPs'!$C:$C, 0)), 1, 0)), "")</f>
        <v/>
      </c>
      <c r="DJ70" s="87" t="str">
        <f>IFERROR(IF($F70="Historical", IF(AS70&lt;&gt;INDEX('Historical BMP Records'!AS:AS, MATCH($C70, 'Historical BMP Records'!$C:$C, 0)), 1, 0), IF(AS70&lt;&gt;INDEX('Planned and Progress BMPs'!AS:AS, MATCH($C70, 'Planned and Progress BMPs'!$C:$C, 0)), 1, 0)), "")</f>
        <v/>
      </c>
      <c r="DK70" s="87" t="str">
        <f>IFERROR(IF($F70="Historical", IF(AT70&lt;&gt;INDEX('Historical BMP Records'!AT:AT, MATCH($C70, 'Historical BMP Records'!$C:$C, 0)), 1, 0), IF(AT70&lt;&gt;INDEX('Planned and Progress BMPs'!AT:AT, MATCH($C70, 'Planned and Progress BMPs'!$C:$C, 0)), 1, 0)), "")</f>
        <v/>
      </c>
      <c r="DL70" s="87" t="str">
        <f>IFERROR(IF($F70="Historical", IF(AU70&lt;&gt;INDEX('Historical BMP Records'!AU:AU, MATCH($C70, 'Historical BMP Records'!$C:$C, 0)), 1, 0), IF(AU70&lt;&gt;INDEX('Planned and Progress BMPs'!AU:AU, MATCH($C70, 'Planned and Progress BMPs'!$C:$C, 0)), 1, 0)), "")</f>
        <v/>
      </c>
      <c r="DM70" s="87" t="str">
        <f>IFERROR(IF($F70="Historical", IF(AV70&lt;&gt;INDEX('Historical BMP Records'!AV:AV, MATCH($C70, 'Historical BMP Records'!$C:$C, 0)), 1, 0), IF(AV70&lt;&gt;INDEX('Planned and Progress BMPs'!AV:AV, MATCH($C70, 'Planned and Progress BMPs'!$C:$C, 0)), 1, 0)), "")</f>
        <v/>
      </c>
      <c r="DN70" s="87" t="str">
        <f>IFERROR(IF($F70="Historical", IF(AW70&lt;&gt;INDEX('Historical BMP Records'!AW:AW, MATCH($C70, 'Historical BMP Records'!$C:$C, 0)), 1, 0), IF(AW70&lt;&gt;INDEX('Planned and Progress BMPs'!AW:AW, MATCH($C70, 'Planned and Progress BMPs'!$C:$C, 0)), 1, 0)), "")</f>
        <v/>
      </c>
      <c r="DO70" s="87" t="str">
        <f>IFERROR(IF($F70="Historical", IF(AX70&lt;&gt;INDEX('Historical BMP Records'!AX:AX, MATCH($C70, 'Historical BMP Records'!$C:$C, 0)), 1, 0), IF(AX70&lt;&gt;INDEX('Planned and Progress BMPs'!AX:AX, MATCH($C70, 'Planned and Progress BMPs'!$C:$C, 0)), 1, 0)), "")</f>
        <v/>
      </c>
      <c r="DP70" s="87" t="str">
        <f>IFERROR(IF($F70="Historical", IF(AY70&lt;&gt;INDEX('Historical BMP Records'!AY:AY, MATCH($C70, 'Historical BMP Records'!$C:$C, 0)), 1, 0), IF(AY70&lt;&gt;INDEX('Planned and Progress BMPs'!AY:AY, MATCH($C70, 'Planned and Progress BMPs'!$C:$C, 0)), 1, 0)), "")</f>
        <v/>
      </c>
      <c r="DQ70" s="87" t="str">
        <f>IFERROR(IF($F70="Historical", IF(AZ70&lt;&gt;INDEX('Historical BMP Records'!AZ:AZ, MATCH($C70, 'Historical BMP Records'!$C:$C, 0)), 1, 0), IF(AZ70&lt;&gt;INDEX('Planned and Progress BMPs'!AZ:AZ, MATCH($C70, 'Planned and Progress BMPs'!$C:$C, 0)), 1, 0)), "")</f>
        <v/>
      </c>
      <c r="DR70" s="87" t="str">
        <f>IFERROR(IF($F70="Historical", IF(BA70&lt;&gt;INDEX('Historical BMP Records'!BA:BA, MATCH($C70, 'Historical BMP Records'!$C:$C, 0)), 1, 0), IF(BA70&lt;&gt;INDEX('Planned and Progress BMPs'!BA:BA, MATCH($C70, 'Planned and Progress BMPs'!$C:$C, 0)), 1, 0)), "")</f>
        <v/>
      </c>
      <c r="DS70" s="87" t="str">
        <f>IFERROR(IF($F70="Historical", IF(BB70&lt;&gt;INDEX('Historical BMP Records'!BB:BB, MATCH($C70, 'Historical BMP Records'!$C:$C, 0)), 1, 0), IF(BB70&lt;&gt;INDEX('Planned and Progress BMPs'!BB:BB, MATCH($C70, 'Planned and Progress BMPs'!$C:$C, 0)), 1, 0)), "")</f>
        <v/>
      </c>
      <c r="DT70" s="87" t="str">
        <f>IFERROR(IF($F70="Historical", IF(BC70&lt;&gt;INDEX('Historical BMP Records'!BC:BC, MATCH($C70, 'Historical BMP Records'!$C:$C, 0)), 1, 0), IF(BC70&lt;&gt;INDEX('Planned and Progress BMPs'!BC:BC, MATCH($C70, 'Planned and Progress BMPs'!$C:$C, 0)), 1, 0)), "")</f>
        <v/>
      </c>
      <c r="DU70" s="87" t="str">
        <f>IFERROR(IF($F70="Historical", IF(BD70&lt;&gt;INDEX('Historical BMP Records'!BD:BD, MATCH($C70, 'Historical BMP Records'!$C:$C, 0)), 1, 0), IF(BD70&lt;&gt;INDEX('Planned and Progress BMPs'!BD:BD, MATCH($C70, 'Planned and Progress BMPs'!$C:$C, 0)), 1, 0)), "")</f>
        <v/>
      </c>
      <c r="DV70" s="87" t="str">
        <f>IFERROR(IF($F70="Historical", IF(BE70&lt;&gt;INDEX('Historical BMP Records'!BE:BE, MATCH($C70, 'Historical BMP Records'!$C:$C, 0)), 1, 0), IF(BE70&lt;&gt;INDEX('Planned and Progress BMPs'!BE:BE, MATCH($C70, 'Planned and Progress BMPs'!$C:$C, 0)), 1, 0)), "")</f>
        <v/>
      </c>
      <c r="DW70" s="87" t="str">
        <f>IFERROR(IF($F70="Historical", IF(BF70&lt;&gt;INDEX('Historical BMP Records'!BF:BF, MATCH($C70, 'Historical BMP Records'!$C:$C, 0)), 1, 0), IF(BF70&lt;&gt;INDEX('Planned and Progress BMPs'!BF:BF, MATCH($C70, 'Planned and Progress BMPs'!$C:$C, 0)), 1, 0)), "")</f>
        <v/>
      </c>
      <c r="DX70" s="87" t="str">
        <f>IFERROR(IF($F70="Historical", IF(BG70&lt;&gt;INDEX('Historical BMP Records'!BG:BG, MATCH($C70, 'Historical BMP Records'!$C:$C, 0)), 1, 0), IF(BG70&lt;&gt;INDEX('Planned and Progress BMPs'!BG:BG, MATCH($C70, 'Planned and Progress BMPs'!$C:$C, 0)), 1, 0)), "")</f>
        <v/>
      </c>
      <c r="DY70" s="87" t="str">
        <f>IFERROR(IF($F70="Historical", IF(BH70&lt;&gt;INDEX('Historical BMP Records'!BH:BH, MATCH($C70, 'Historical BMP Records'!$C:$C, 0)), 1, 0), IF(BH70&lt;&gt;INDEX('Planned and Progress BMPs'!BH:BH, MATCH($C70, 'Planned and Progress BMPs'!$C:$C, 0)), 1, 0)), "")</f>
        <v/>
      </c>
      <c r="DZ70" s="87" t="str">
        <f>IFERROR(IF($F70="Historical", IF(BI70&lt;&gt;INDEX('Historical BMP Records'!BI:BI, MATCH($C70, 'Historical BMP Records'!$C:$C, 0)), 1, 0), IF(BI70&lt;&gt;INDEX('Planned and Progress BMPs'!BI:BI, MATCH($C70, 'Planned and Progress BMPs'!$C:$C, 0)), 1, 0)), "")</f>
        <v/>
      </c>
      <c r="EA70" s="87" t="str">
        <f>IFERROR(IF($F70="Historical", IF(BJ70&lt;&gt;INDEX('Historical BMP Records'!BJ:BJ, MATCH($C70, 'Historical BMP Records'!$C:$C, 0)), 1, 0), IF(BJ70&lt;&gt;INDEX('Planned and Progress BMPs'!BJ:BJ, MATCH($C70, 'Planned and Progress BMPs'!$C:$C, 0)), 1, 0)), "")</f>
        <v/>
      </c>
      <c r="EB70" s="87" t="str">
        <f>IFERROR(IF($F70="Historical", IF(BK70&lt;&gt;INDEX('Historical BMP Records'!BK:BK, MATCH($C70, 'Historical BMP Records'!$C:$C, 0)), 1, 0), IF(BK70&lt;&gt;INDEX('Planned and Progress BMPs'!BK:BK, MATCH($C70, 'Planned and Progress BMPs'!$C:$C, 0)), 1, 0)), "")</f>
        <v/>
      </c>
      <c r="EC70" s="87" t="str">
        <f>IFERROR(IF($F70="Historical", IF(BL70&lt;&gt;INDEX('Historical BMP Records'!BL:BL, MATCH($C70, 'Historical BMP Records'!$C:$C, 0)), 1, 0), IF(BL70&lt;&gt;INDEX('Planned and Progress BMPs'!BL:BL, MATCH($C70, 'Planned and Progress BMPs'!$C:$C, 0)), 1, 0)), "")</f>
        <v/>
      </c>
      <c r="ED70" s="87" t="str">
        <f>IFERROR(IF($F70="Historical", IF(BM70&lt;&gt;INDEX('Historical BMP Records'!BM:BM, MATCH($C70, 'Historical BMP Records'!$C:$C, 0)), 1, 0), IF(BM70&lt;&gt;INDEX('Planned and Progress BMPs'!BM:BM, MATCH($C70, 'Planned and Progress BMPs'!$C:$C, 0)), 1, 0)), "")</f>
        <v/>
      </c>
      <c r="EE70" s="87" t="str">
        <f>IFERROR(IF($F70="Historical", IF(BN70&lt;&gt;INDEX('Historical BMP Records'!BN:BN, MATCH($C70, 'Historical BMP Records'!$C:$C, 0)), 1, 0), IF(BN70&lt;&gt;INDEX('Planned and Progress BMPs'!BN:BN, MATCH($C70, 'Planned and Progress BMPs'!$C:$C, 0)), 1, 0)), "")</f>
        <v/>
      </c>
      <c r="EF70" s="87" t="str">
        <f>IFERROR(IF($F70="Historical", IF(BO70&lt;&gt;INDEX('Historical BMP Records'!BO:BO, MATCH($C70, 'Historical BMP Records'!$C:$C, 0)), 1, 0), IF(BO70&lt;&gt;INDEX('Planned and Progress BMPs'!BO:BO, MATCH($C70, 'Planned and Progress BMPs'!$C:$C, 0)), 1, 0)), "")</f>
        <v/>
      </c>
      <c r="EG70" s="87" t="str">
        <f>IFERROR(IF($F70="Historical", IF(BP70&lt;&gt;INDEX('Historical BMP Records'!BP:BP, MATCH($C70, 'Historical BMP Records'!$C:$C, 0)), 1, 0), IF(BP70&lt;&gt;INDEX('Planned and Progress BMPs'!BP:BP, MATCH($C70, 'Planned and Progress BMPs'!$C:$C, 0)), 1, 0)), "")</f>
        <v/>
      </c>
      <c r="EH70" s="87">
        <f>SUM(DC_SW152[[#This Row],[FY17 Status Change]:[GIS ID Change]])</f>
        <v>0</v>
      </c>
    </row>
    <row r="71" spans="1:138" x14ac:dyDescent="0.25">
      <c r="A71" s="5" t="s">
        <v>388</v>
      </c>
      <c r="B71" s="5" t="s">
        <v>389</v>
      </c>
      <c r="C71" s="15" t="s">
        <v>716</v>
      </c>
      <c r="D71" s="15" t="s">
        <v>470</v>
      </c>
      <c r="E71" s="15" t="s">
        <v>143</v>
      </c>
      <c r="F71" s="33" t="s">
        <v>49</v>
      </c>
      <c r="G71" s="42"/>
      <c r="H71" s="37"/>
      <c r="I71" s="22">
        <f>INDEX(Table3[Site ID], MATCH(DC_SW152[[#This Row],[Facility Name]], Table3[Site Name], 0))</f>
        <v>2</v>
      </c>
      <c r="J71" s="22" t="s">
        <v>7</v>
      </c>
      <c r="K71" s="22" t="str">
        <f>INDEX(Table3[Site Address], MATCH(DC_SW152[[#This Row],[Facility Name]], Table3[Site Name], 0))</f>
        <v>1013 O Street SE</v>
      </c>
      <c r="L71" s="22" t="str">
        <f>INDEX(Table3[Site X Coordinate], MATCH(DC_SW152[[#This Row],[Facility Name]], Table3[Site Name], 0))</f>
        <v>400682.49</v>
      </c>
      <c r="M71" s="22" t="str">
        <f>INDEX(Table3[Site Y Coordinate], MATCH(DC_SW152[[#This Row],[Facility Name]], Table3[Site Name], 0))</f>
        <v>133916.52</v>
      </c>
      <c r="N71" s="22" t="str">
        <f>INDEX(Table3[Owner/Manager], MATCH(DC_SW152[[#This Row],[Facility Name]], Table3[Site Name], 0))</f>
        <v>Department of Defense</v>
      </c>
      <c r="O71" s="22" t="s">
        <v>699</v>
      </c>
      <c r="P71" s="22" t="s">
        <v>115</v>
      </c>
      <c r="Q71" s="22" t="s">
        <v>116</v>
      </c>
      <c r="R71" s="22" t="s">
        <v>84</v>
      </c>
      <c r="S71" s="22">
        <v>20374</v>
      </c>
      <c r="T71" s="29">
        <v>2024330415</v>
      </c>
      <c r="U71" s="22" t="s">
        <v>117</v>
      </c>
      <c r="V71" s="77">
        <v>18</v>
      </c>
      <c r="W71" s="33">
        <v>37257</v>
      </c>
      <c r="X71" s="22" t="s">
        <v>143</v>
      </c>
      <c r="Y71" s="83" t="s">
        <v>143</v>
      </c>
      <c r="Z71" s="83" t="s">
        <v>777</v>
      </c>
      <c r="AA71" s="83" t="s">
        <v>778</v>
      </c>
      <c r="AB71" s="83" t="s">
        <v>779</v>
      </c>
      <c r="AC71" s="22" t="s">
        <v>93</v>
      </c>
      <c r="AD71" s="22" t="s">
        <v>26</v>
      </c>
      <c r="AE71" s="22">
        <v>400204.269164</v>
      </c>
      <c r="AF71" s="22">
        <v>134031.424058</v>
      </c>
      <c r="AG71" s="22">
        <v>38.874110999999999</v>
      </c>
      <c r="AH71" s="22">
        <v>-76.997646000000003</v>
      </c>
      <c r="AI71" s="22" t="s">
        <v>144</v>
      </c>
      <c r="AJ71" s="22" t="s">
        <v>84</v>
      </c>
      <c r="AK71" s="22">
        <v>20374</v>
      </c>
      <c r="AL71" s="17" t="s">
        <v>11</v>
      </c>
      <c r="AM71" s="22" t="s">
        <v>18</v>
      </c>
      <c r="AN71" s="22" t="s">
        <v>8</v>
      </c>
      <c r="AO71" s="64"/>
      <c r="AP71" s="64"/>
      <c r="AQ71" s="64"/>
      <c r="AR71" s="64">
        <f>IF(ISBLANK(DC_SW152[[#This Row],[Urban Acres]]), "", DC_SW152[[#This Row],[Urban Acres]]-DC_SW152[[#This Row],[Impervious Acres]]-DC_SW152[[#This Row],[Natural Acres]])</f>
        <v>0</v>
      </c>
      <c r="AS71" s="64">
        <v>0.78</v>
      </c>
      <c r="AT71" s="64">
        <v>0.78</v>
      </c>
      <c r="AU71" s="64" t="str">
        <f>IF(ISBLANK(DC_SW152[[#This Row],[Natural Acres]]), "", DC_SW152[[#This Row],[Natural Acres]]*43560)</f>
        <v/>
      </c>
      <c r="AV71" s="64">
        <f>IFERROR(IF(ISBLANK(DC_SW152[[#This Row],[Compacted Acres]]), "", DC_SW152[[#This Row],[Compacted Acres]]*43560),"")</f>
        <v>0</v>
      </c>
      <c r="AW71" s="64">
        <f>IF(ISBLANK(DC_SW152[[#This Row],[Impervious Acres]]), "", DC_SW152[[#This Row],[Impervious Acres]]*43560)</f>
        <v>33976.800000000003</v>
      </c>
      <c r="AX71" s="64">
        <f>IF(ISBLANK(DC_SW152[[#This Row],[Urban Acres]]), "", DC_SW152[[#This Row],[Urban Acres]]*43560)</f>
        <v>33976.800000000003</v>
      </c>
      <c r="AY71" s="67"/>
      <c r="AZ71" s="33">
        <v>42941</v>
      </c>
      <c r="BA71" s="19">
        <v>2017</v>
      </c>
      <c r="BB71" s="19"/>
      <c r="BC71" s="19"/>
      <c r="BD71" s="19"/>
      <c r="BE71" s="19"/>
      <c r="BF71" s="19"/>
      <c r="BG71" s="19"/>
      <c r="BH71" s="18" t="s">
        <v>9</v>
      </c>
      <c r="BI71" s="18">
        <v>42927</v>
      </c>
      <c r="BJ71" s="18"/>
      <c r="BK71" s="22" t="s">
        <v>8</v>
      </c>
      <c r="BL71" s="18"/>
      <c r="BM71" s="72"/>
      <c r="BN71" s="22"/>
      <c r="BO71" s="17" t="s">
        <v>8</v>
      </c>
      <c r="BP71" s="17"/>
      <c r="BQ71" s="15" t="s">
        <v>536</v>
      </c>
      <c r="BR71" s="87" t="str">
        <f>IFERROR(IF($F71="Historical", IF(A71&lt;&gt;INDEX('Historical BMP Records'!A:A, MATCH($C71, 'Historical BMP Records'!$C:$C, 0)), 1, 0), IF(A71&lt;&gt;INDEX('Planned and Progress BMPs'!A:A, MATCH($C71, 'Planned and Progress BMPs'!$C:$C, 0)), 1, 0)), "")</f>
        <v/>
      </c>
      <c r="BS71" s="87" t="str">
        <f>IFERROR(IF($F71="Historical", IF(B71&lt;&gt;INDEX('Historical BMP Records'!B:B, MATCH($C71, 'Historical BMP Records'!$C:$C, 0)), 1, 0), IF(B71&lt;&gt;INDEX('Planned and Progress BMPs'!B:B, MATCH($C71, 'Planned and Progress BMPs'!$C:$C, 0)), 1, 0)), "")</f>
        <v/>
      </c>
      <c r="BT71" s="87" t="str">
        <f>IFERROR(IF($F71="Historical", IF(C71&lt;&gt;INDEX('Historical BMP Records'!C:C, MATCH($C71, 'Historical BMP Records'!$C:$C, 0)), 1, 0), IF(C71&lt;&gt;INDEX('Planned and Progress BMPs'!C:C, MATCH($C71, 'Planned and Progress BMPs'!$C:$C, 0)), 1, 0)), "")</f>
        <v/>
      </c>
      <c r="BU71" s="87" t="str">
        <f>IFERROR(IF($F71="Historical", IF(D71&lt;&gt;INDEX('Historical BMP Records'!D:D, MATCH($C71, 'Historical BMP Records'!$C:$C, 0)), 1, 0), IF(D71&lt;&gt;INDEX('Planned and Progress BMPs'!D:D, MATCH($C71, 'Planned and Progress BMPs'!$C:$C, 0)), 1, 0)), "")</f>
        <v/>
      </c>
      <c r="BV71" s="87" t="str">
        <f>IFERROR(IF($F71="Historical", IF(E71&lt;&gt;INDEX('Historical BMP Records'!E:E, MATCH($C71, 'Historical BMP Records'!$C:$C, 0)), 1, 0), IF(E71&lt;&gt;INDEX('Planned and Progress BMPs'!E:E, MATCH($C71, 'Planned and Progress BMPs'!$C:$C, 0)), 1, 0)), "")</f>
        <v/>
      </c>
      <c r="BW71" s="87" t="str">
        <f>IFERROR(IF($F71="Historical", IF(F71&lt;&gt;INDEX('Historical BMP Records'!F:F, MATCH($C71, 'Historical BMP Records'!$C:$C, 0)), 1, 0), IF(F71&lt;&gt;INDEX('Planned and Progress BMPs'!F:F, MATCH($C71, 'Planned and Progress BMPs'!$C:$C, 0)), 1, 0)), "")</f>
        <v/>
      </c>
      <c r="BX71" s="87" t="str">
        <f>IFERROR(IF($F71="Historical", IF(G71&lt;&gt;INDEX('Historical BMP Records'!G:G, MATCH($C71, 'Historical BMP Records'!$C:$C, 0)), 1, 0), IF(G71&lt;&gt;INDEX('Planned and Progress BMPs'!G:G, MATCH($C71, 'Planned and Progress BMPs'!$C:$C, 0)), 1, 0)), "")</f>
        <v/>
      </c>
      <c r="BY71" s="87" t="str">
        <f>IFERROR(IF($F71="Historical", IF(H71&lt;&gt;INDEX('Historical BMP Records'!H:H, MATCH($C71, 'Historical BMP Records'!$C:$C, 0)), 1, 0), IF(H71&lt;&gt;INDEX('Planned and Progress BMPs'!H:H, MATCH($C71, 'Planned and Progress BMPs'!$C:$C, 0)), 1, 0)), "")</f>
        <v/>
      </c>
      <c r="BZ71" s="87" t="str">
        <f>IFERROR(IF($F71="Historical", IF(I71&lt;&gt;INDEX('Historical BMP Records'!I:I, MATCH($C71, 'Historical BMP Records'!$C:$C, 0)), 1, 0), IF(I71&lt;&gt;INDEX('Planned and Progress BMPs'!I:I, MATCH($C71, 'Planned and Progress BMPs'!$C:$C, 0)), 1, 0)), "")</f>
        <v/>
      </c>
      <c r="CA71" s="87" t="str">
        <f>IFERROR(IF($F71="Historical", IF(J71&lt;&gt;INDEX('Historical BMP Records'!J:J, MATCH($C71, 'Historical BMP Records'!$C:$C, 0)), 1, 0), IF(J71&lt;&gt;INDEX('Planned and Progress BMPs'!J:J, MATCH($C71, 'Planned and Progress BMPs'!$C:$C, 0)), 1, 0)), "")</f>
        <v/>
      </c>
      <c r="CB71" s="87" t="str">
        <f>IFERROR(IF($F71="Historical", IF(K71&lt;&gt;INDEX('Historical BMP Records'!K:K, MATCH($C71, 'Historical BMP Records'!$C:$C, 0)), 1, 0), IF(K71&lt;&gt;INDEX('Planned and Progress BMPs'!K:K, MATCH($C71, 'Planned and Progress BMPs'!$C:$C, 0)), 1, 0)), "")</f>
        <v/>
      </c>
      <c r="CC71" s="87" t="str">
        <f>IFERROR(IF($F71="Historical", IF(L71&lt;&gt;INDEX('Historical BMP Records'!L:L, MATCH($C71, 'Historical BMP Records'!$C:$C, 0)), 1, 0), IF(L71&lt;&gt;INDEX('Planned and Progress BMPs'!L:L, MATCH($C71, 'Planned and Progress BMPs'!$C:$C, 0)), 1, 0)), "")</f>
        <v/>
      </c>
      <c r="CD71" s="87" t="str">
        <f>IFERROR(IF($F71="Historical", IF(M71&lt;&gt;INDEX('Historical BMP Records'!M:M, MATCH($C71, 'Historical BMP Records'!$C:$C, 0)), 1, 0), IF(M71&lt;&gt;INDEX('Planned and Progress BMPs'!M:M, MATCH($C71, 'Planned and Progress BMPs'!$C:$C, 0)), 1, 0)), "")</f>
        <v/>
      </c>
      <c r="CE71" s="87" t="str">
        <f>IFERROR(IF($F71="Historical", IF(N71&lt;&gt;INDEX('Historical BMP Records'!N:N, MATCH($C71, 'Historical BMP Records'!$C:$C, 0)), 1, 0), IF(N71&lt;&gt;INDEX('Planned and Progress BMPs'!N:N, MATCH($C71, 'Planned and Progress BMPs'!$C:$C, 0)), 1, 0)), "")</f>
        <v/>
      </c>
      <c r="CF71" s="87" t="str">
        <f>IFERROR(IF($F71="Historical", IF(O71&lt;&gt;INDEX('Historical BMP Records'!O:O, MATCH($C71, 'Historical BMP Records'!$C:$C, 0)), 1, 0), IF(O71&lt;&gt;INDEX('Planned and Progress BMPs'!O:O, MATCH($C71, 'Planned and Progress BMPs'!$C:$C, 0)), 1, 0)), "")</f>
        <v/>
      </c>
      <c r="CG71" s="87" t="str">
        <f>IFERROR(IF($F71="Historical", IF(P71&lt;&gt;INDEX('Historical BMP Records'!P:P, MATCH($C71, 'Historical BMP Records'!$C:$C, 0)), 1, 0), IF(P71&lt;&gt;INDEX('Planned and Progress BMPs'!P:P, MATCH($C71, 'Planned and Progress BMPs'!$C:$C, 0)), 1, 0)), "")</f>
        <v/>
      </c>
      <c r="CH71" s="87" t="str">
        <f>IFERROR(IF($F71="Historical", IF(Q71&lt;&gt;INDEX('Historical BMP Records'!Q:Q, MATCH($C71, 'Historical BMP Records'!$C:$C, 0)), 1, 0), IF(Q71&lt;&gt;INDEX('Planned and Progress BMPs'!Q:Q, MATCH($C71, 'Planned and Progress BMPs'!$C:$C, 0)), 1, 0)), "")</f>
        <v/>
      </c>
      <c r="CI71" s="87" t="str">
        <f>IFERROR(IF($F71="Historical", IF(R71&lt;&gt;INDEX('Historical BMP Records'!R:R, MATCH($C71, 'Historical BMP Records'!$C:$C, 0)), 1, 0), IF(R71&lt;&gt;INDEX('Planned and Progress BMPs'!R:R, MATCH($C71, 'Planned and Progress BMPs'!$C:$C, 0)), 1, 0)), "")</f>
        <v/>
      </c>
      <c r="CJ71" s="87" t="str">
        <f>IFERROR(IF($F71="Historical", IF(S71&lt;&gt;INDEX('Historical BMP Records'!S:S, MATCH($C71, 'Historical BMP Records'!$C:$C, 0)), 1, 0), IF(S71&lt;&gt;INDEX('Planned and Progress BMPs'!S:S, MATCH($C71, 'Planned and Progress BMPs'!$C:$C, 0)), 1, 0)), "")</f>
        <v/>
      </c>
      <c r="CK71" s="87" t="str">
        <f>IFERROR(IF($F71="Historical", IF(T71&lt;&gt;INDEX('Historical BMP Records'!T:T, MATCH($C71, 'Historical BMP Records'!$C:$C, 0)), 1, 0), IF(T71&lt;&gt;INDEX('Planned and Progress BMPs'!T:T, MATCH($C71, 'Planned and Progress BMPs'!$C:$C, 0)), 1, 0)), "")</f>
        <v/>
      </c>
      <c r="CL71" s="87" t="str">
        <f>IFERROR(IF($F71="Historical", IF(U71&lt;&gt;INDEX('Historical BMP Records'!U:U, MATCH($C71, 'Historical BMP Records'!$C:$C, 0)), 1, 0), IF(U71&lt;&gt;INDEX('Planned and Progress BMPs'!U:U, MATCH($C71, 'Planned and Progress BMPs'!$C:$C, 0)), 1, 0)), "")</f>
        <v/>
      </c>
      <c r="CM71" s="87" t="str">
        <f>IFERROR(IF($F71="Historical", IF(V71&lt;&gt;INDEX('Historical BMP Records'!V:V, MATCH($C71, 'Historical BMP Records'!$C:$C, 0)), 1, 0), IF(V71&lt;&gt;INDEX('Planned and Progress BMPs'!V:V, MATCH($C71, 'Planned and Progress BMPs'!$C:$C, 0)), 1, 0)), "")</f>
        <v/>
      </c>
      <c r="CN71" s="87" t="str">
        <f>IFERROR(IF($F71="Historical", IF(W71&lt;&gt;INDEX('Historical BMP Records'!W:W, MATCH($C71, 'Historical BMP Records'!$C:$C, 0)), 1, 0), IF(W71&lt;&gt;INDEX('Planned and Progress BMPs'!W:W, MATCH($C71, 'Planned and Progress BMPs'!$C:$C, 0)), 1, 0)), "")</f>
        <v/>
      </c>
      <c r="CO71" s="87" t="str">
        <f>IFERROR(IF($F71="Historical", IF(X71&lt;&gt;INDEX('Historical BMP Records'!X:X, MATCH($C71, 'Historical BMP Records'!$C:$C, 0)), 1, 0), IF(X71&lt;&gt;INDEX('Planned and Progress BMPs'!X:X, MATCH($C71, 'Planned and Progress BMPs'!$C:$C, 0)), 1, 0)), "")</f>
        <v/>
      </c>
      <c r="CP71" s="87" t="str">
        <f>IFERROR(IF($F71="Historical", IF(Y71&lt;&gt;INDEX('Historical BMP Records'!Y:Y, MATCH($C71, 'Historical BMP Records'!$C:$C, 0)), 1, 0), IF(Y71&lt;&gt;INDEX('Planned and Progress BMPs'!Y:Y, MATCH($C71, 'Planned and Progress BMPs'!$C:$C, 0)), 1, 0)), "")</f>
        <v/>
      </c>
      <c r="CQ71" s="87" t="str">
        <f>IFERROR(IF($F71="Historical", IF(Z71&lt;&gt;INDEX('Historical BMP Records'!Z:Z, MATCH($C71, 'Historical BMP Records'!$C:$C, 0)), 1, 0), IF(Z71&lt;&gt;INDEX('Planned and Progress BMPs'!Z:Z, MATCH($C71, 'Planned and Progress BMPs'!$C:$C, 0)), 1, 0)), "")</f>
        <v/>
      </c>
      <c r="CR71" s="87" t="str">
        <f>IFERROR(IF($F71="Historical", IF(AA71&lt;&gt;INDEX('Historical BMP Records'!AA:AA, MATCH($C71, 'Historical BMP Records'!$C:$C, 0)), 1, 0), IF(AA71&lt;&gt;INDEX('Planned and Progress BMPs'!AA:AA, MATCH($C71, 'Planned and Progress BMPs'!$C:$C, 0)), 1, 0)), "")</f>
        <v/>
      </c>
      <c r="CS71" s="87" t="str">
        <f>IFERROR(IF($F71="Historical", IF(AB71&lt;&gt;INDEX('Historical BMP Records'!AB:AB, MATCH($C71, 'Historical BMP Records'!$C:$C, 0)), 1, 0), IF(AB71&lt;&gt;INDEX('Planned and Progress BMPs'!AB:AB, MATCH($C71, 'Planned and Progress BMPs'!$C:$C, 0)), 1, 0)), "")</f>
        <v/>
      </c>
      <c r="CT71" s="87" t="str">
        <f>IFERROR(IF($F71="Historical", IF(AC71&lt;&gt;INDEX('Historical BMP Records'!AC:AC, MATCH($C71, 'Historical BMP Records'!$C:$C, 0)), 1, 0), IF(AC71&lt;&gt;INDEX('Planned and Progress BMPs'!AC:AC, MATCH($C71, 'Planned and Progress BMPs'!$C:$C, 0)), 1, 0)), "")</f>
        <v/>
      </c>
      <c r="CU71" s="87" t="str">
        <f>IFERROR(IF($F71="Historical", IF(AD71&lt;&gt;INDEX('Historical BMP Records'!AD:AD, MATCH($C71, 'Historical BMP Records'!$C:$C, 0)), 1, 0), IF(AD71&lt;&gt;INDEX('Planned and Progress BMPs'!AD:AD, MATCH($C71, 'Planned and Progress BMPs'!$C:$C, 0)), 1, 0)), "")</f>
        <v/>
      </c>
      <c r="CV71" s="87" t="str">
        <f>IFERROR(IF($F71="Historical", IF(AE71&lt;&gt;INDEX('Historical BMP Records'!AE:AE, MATCH($C71, 'Historical BMP Records'!$C:$C, 0)), 1, 0), IF(AE71&lt;&gt;INDEX('Planned and Progress BMPs'!AE:AE, MATCH($C71, 'Planned and Progress BMPs'!$C:$C, 0)), 1, 0)), "")</f>
        <v/>
      </c>
      <c r="CW71" s="87" t="str">
        <f>IFERROR(IF($F71="Historical", IF(AF71&lt;&gt;INDEX('Historical BMP Records'!AF:AF, MATCH($C71, 'Historical BMP Records'!$C:$C, 0)), 1, 0), IF(AF71&lt;&gt;INDEX('Planned and Progress BMPs'!AF:AF, MATCH($C71, 'Planned and Progress BMPs'!$C:$C, 0)), 1, 0)), "")</f>
        <v/>
      </c>
      <c r="CX71" s="87" t="str">
        <f>IFERROR(IF($F71="Historical", IF(AG71&lt;&gt;INDEX('Historical BMP Records'!AG:AG, MATCH($C71, 'Historical BMP Records'!$C:$C, 0)), 1, 0), IF(AG71&lt;&gt;INDEX('Planned and Progress BMPs'!AG:AG, MATCH($C71, 'Planned and Progress BMPs'!$C:$C, 0)), 1, 0)), "")</f>
        <v/>
      </c>
      <c r="CY71" s="87" t="str">
        <f>IFERROR(IF($F71="Historical", IF(AH71&lt;&gt;INDEX('Historical BMP Records'!AH:AH, MATCH($C71, 'Historical BMP Records'!$C:$C, 0)), 1, 0), IF(AH71&lt;&gt;INDEX('Planned and Progress BMPs'!AH:AH, MATCH($C71, 'Planned and Progress BMPs'!$C:$C, 0)), 1, 0)), "")</f>
        <v/>
      </c>
      <c r="CZ71" s="87" t="str">
        <f>IFERROR(IF($F71="Historical", IF(AI71&lt;&gt;INDEX('Historical BMP Records'!AI:AI, MATCH($C71, 'Historical BMP Records'!$C:$C, 0)), 1, 0), IF(AI71&lt;&gt;INDEX('Planned and Progress BMPs'!AI:AI, MATCH($C71, 'Planned and Progress BMPs'!$C:$C, 0)), 1, 0)), "")</f>
        <v/>
      </c>
      <c r="DA71" s="87" t="str">
        <f>IFERROR(IF($F71="Historical", IF(AJ71&lt;&gt;INDEX('Historical BMP Records'!AJ:AJ, MATCH($C71, 'Historical BMP Records'!$C:$C, 0)), 1, 0), IF(AJ71&lt;&gt;INDEX('Planned and Progress BMPs'!AJ:AJ, MATCH($C71, 'Planned and Progress BMPs'!$C:$C, 0)), 1, 0)), "")</f>
        <v/>
      </c>
      <c r="DB71" s="87" t="str">
        <f>IFERROR(IF($F71="Historical", IF(AK71&lt;&gt;INDEX('Historical BMP Records'!AK:AK, MATCH($C71, 'Historical BMP Records'!$C:$C, 0)), 1, 0), IF(AK71&lt;&gt;INDEX('Planned and Progress BMPs'!AK:AK, MATCH($C71, 'Planned and Progress BMPs'!$C:$C, 0)), 1, 0)), "")</f>
        <v/>
      </c>
      <c r="DC71" s="87" t="str">
        <f>IFERROR(IF($F71="Historical", IF(AL71&lt;&gt;INDEX('Historical BMP Records'!AL:AL, MATCH($C71, 'Historical BMP Records'!$C:$C, 0)), 1, 0), IF(AL71&lt;&gt;INDEX('Planned and Progress BMPs'!AL:AL, MATCH($C71, 'Planned and Progress BMPs'!$C:$C, 0)), 1, 0)), "")</f>
        <v/>
      </c>
      <c r="DD71" s="87" t="str">
        <f>IFERROR(IF($F71="Historical", IF(AM71&lt;&gt;INDEX('Historical BMP Records'!AM:AM, MATCH($C71, 'Historical BMP Records'!$C:$C, 0)), 1, 0), IF(AM71&lt;&gt;INDEX('Planned and Progress BMPs'!AM:AM, MATCH($C71, 'Planned and Progress BMPs'!$C:$C, 0)), 1, 0)), "")</f>
        <v/>
      </c>
      <c r="DE71" s="87" t="str">
        <f>IFERROR(IF($F71="Historical", IF(AN71&lt;&gt;INDEX('Historical BMP Records'!AN:AN, MATCH($C71, 'Historical BMP Records'!$C:$C, 0)), 1, 0), IF(AN71&lt;&gt;INDEX('Planned and Progress BMPs'!AN:AN, MATCH($C71, 'Planned and Progress BMPs'!$C:$C, 0)), 1, 0)), "")</f>
        <v/>
      </c>
      <c r="DF71" s="87" t="str">
        <f>IFERROR(IF($F71="Historical", IF(AO71&lt;&gt;INDEX('Historical BMP Records'!AO:AO, MATCH($C71, 'Historical BMP Records'!$C:$C, 0)), 1, 0), IF(AO71&lt;&gt;INDEX('Planned and Progress BMPs'!AO:AO, MATCH($C71, 'Planned and Progress BMPs'!$C:$C, 0)), 1, 0)), "")</f>
        <v/>
      </c>
      <c r="DG71" s="87" t="str">
        <f>IFERROR(IF($F71="Historical", IF(AP71&lt;&gt;INDEX('Historical BMP Records'!AP:AP, MATCH($C71, 'Historical BMP Records'!$C:$C, 0)), 1, 0), IF(AP71&lt;&gt;INDEX('Planned and Progress BMPs'!AP:AP, MATCH($C71, 'Planned and Progress BMPs'!$C:$C, 0)), 1, 0)), "")</f>
        <v/>
      </c>
      <c r="DH71" s="87" t="str">
        <f>IFERROR(IF($F71="Historical", IF(AQ71&lt;&gt;INDEX('Historical BMP Records'!AQ:AQ, MATCH($C71, 'Historical BMP Records'!$C:$C, 0)), 1, 0), IF(AQ71&lt;&gt;INDEX('Planned and Progress BMPs'!AQ:AQ, MATCH($C71, 'Planned and Progress BMPs'!$C:$C, 0)), 1, 0)), "")</f>
        <v/>
      </c>
      <c r="DI71" s="87" t="str">
        <f>IFERROR(IF($F71="Historical", IF(AR71&lt;&gt;INDEX('Historical BMP Records'!AR:AR, MATCH($C71, 'Historical BMP Records'!$C:$C, 0)), 1, 0), IF(AR71&lt;&gt;INDEX('Planned and Progress BMPs'!AR:AR, MATCH($C71, 'Planned and Progress BMPs'!$C:$C, 0)), 1, 0)), "")</f>
        <v/>
      </c>
      <c r="DJ71" s="87" t="str">
        <f>IFERROR(IF($F71="Historical", IF(AS71&lt;&gt;INDEX('Historical BMP Records'!AS:AS, MATCH($C71, 'Historical BMP Records'!$C:$C, 0)), 1, 0), IF(AS71&lt;&gt;INDEX('Planned and Progress BMPs'!AS:AS, MATCH($C71, 'Planned and Progress BMPs'!$C:$C, 0)), 1, 0)), "")</f>
        <v/>
      </c>
      <c r="DK71" s="87" t="str">
        <f>IFERROR(IF($F71="Historical", IF(AT71&lt;&gt;INDEX('Historical BMP Records'!AT:AT, MATCH($C71, 'Historical BMP Records'!$C:$C, 0)), 1, 0), IF(AT71&lt;&gt;INDEX('Planned and Progress BMPs'!AT:AT, MATCH($C71, 'Planned and Progress BMPs'!$C:$C, 0)), 1, 0)), "")</f>
        <v/>
      </c>
      <c r="DL71" s="87" t="str">
        <f>IFERROR(IF($F71="Historical", IF(AU71&lt;&gt;INDEX('Historical BMP Records'!AU:AU, MATCH($C71, 'Historical BMP Records'!$C:$C, 0)), 1, 0), IF(AU71&lt;&gt;INDEX('Planned and Progress BMPs'!AU:AU, MATCH($C71, 'Planned and Progress BMPs'!$C:$C, 0)), 1, 0)), "")</f>
        <v/>
      </c>
      <c r="DM71" s="87" t="str">
        <f>IFERROR(IF($F71="Historical", IF(AV71&lt;&gt;INDEX('Historical BMP Records'!AV:AV, MATCH($C71, 'Historical BMP Records'!$C:$C, 0)), 1, 0), IF(AV71&lt;&gt;INDEX('Planned and Progress BMPs'!AV:AV, MATCH($C71, 'Planned and Progress BMPs'!$C:$C, 0)), 1, 0)), "")</f>
        <v/>
      </c>
      <c r="DN71" s="87" t="str">
        <f>IFERROR(IF($F71="Historical", IF(AW71&lt;&gt;INDEX('Historical BMP Records'!AW:AW, MATCH($C71, 'Historical BMP Records'!$C:$C, 0)), 1, 0), IF(AW71&lt;&gt;INDEX('Planned and Progress BMPs'!AW:AW, MATCH($C71, 'Planned and Progress BMPs'!$C:$C, 0)), 1, 0)), "")</f>
        <v/>
      </c>
      <c r="DO71" s="87" t="str">
        <f>IFERROR(IF($F71="Historical", IF(AX71&lt;&gt;INDEX('Historical BMP Records'!AX:AX, MATCH($C71, 'Historical BMP Records'!$C:$C, 0)), 1, 0), IF(AX71&lt;&gt;INDEX('Planned and Progress BMPs'!AX:AX, MATCH($C71, 'Planned and Progress BMPs'!$C:$C, 0)), 1, 0)), "")</f>
        <v/>
      </c>
      <c r="DP71" s="87" t="str">
        <f>IFERROR(IF($F71="Historical", IF(AY71&lt;&gt;INDEX('Historical BMP Records'!AY:AY, MATCH($C71, 'Historical BMP Records'!$C:$C, 0)), 1, 0), IF(AY71&lt;&gt;INDEX('Planned and Progress BMPs'!AY:AY, MATCH($C71, 'Planned and Progress BMPs'!$C:$C, 0)), 1, 0)), "")</f>
        <v/>
      </c>
      <c r="DQ71" s="87" t="str">
        <f>IFERROR(IF($F71="Historical", IF(AZ71&lt;&gt;INDEX('Historical BMP Records'!AZ:AZ, MATCH($C71, 'Historical BMP Records'!$C:$C, 0)), 1, 0), IF(AZ71&lt;&gt;INDEX('Planned and Progress BMPs'!AZ:AZ, MATCH($C71, 'Planned and Progress BMPs'!$C:$C, 0)), 1, 0)), "")</f>
        <v/>
      </c>
      <c r="DR71" s="87" t="str">
        <f>IFERROR(IF($F71="Historical", IF(BA71&lt;&gt;INDEX('Historical BMP Records'!BA:BA, MATCH($C71, 'Historical BMP Records'!$C:$C, 0)), 1, 0), IF(BA71&lt;&gt;INDEX('Planned and Progress BMPs'!BA:BA, MATCH($C71, 'Planned and Progress BMPs'!$C:$C, 0)), 1, 0)), "")</f>
        <v/>
      </c>
      <c r="DS71" s="87" t="str">
        <f>IFERROR(IF($F71="Historical", IF(BB71&lt;&gt;INDEX('Historical BMP Records'!BB:BB, MATCH($C71, 'Historical BMP Records'!$C:$C, 0)), 1, 0), IF(BB71&lt;&gt;INDEX('Planned and Progress BMPs'!BB:BB, MATCH($C71, 'Planned and Progress BMPs'!$C:$C, 0)), 1, 0)), "")</f>
        <v/>
      </c>
      <c r="DT71" s="87" t="str">
        <f>IFERROR(IF($F71="Historical", IF(BC71&lt;&gt;INDEX('Historical BMP Records'!BC:BC, MATCH($C71, 'Historical BMP Records'!$C:$C, 0)), 1, 0), IF(BC71&lt;&gt;INDEX('Planned and Progress BMPs'!BC:BC, MATCH($C71, 'Planned and Progress BMPs'!$C:$C, 0)), 1, 0)), "")</f>
        <v/>
      </c>
      <c r="DU71" s="87" t="str">
        <f>IFERROR(IF($F71="Historical", IF(BD71&lt;&gt;INDEX('Historical BMP Records'!BD:BD, MATCH($C71, 'Historical BMP Records'!$C:$C, 0)), 1, 0), IF(BD71&lt;&gt;INDEX('Planned and Progress BMPs'!BD:BD, MATCH($C71, 'Planned and Progress BMPs'!$C:$C, 0)), 1, 0)), "")</f>
        <v/>
      </c>
      <c r="DV71" s="87" t="str">
        <f>IFERROR(IF($F71="Historical", IF(BE71&lt;&gt;INDEX('Historical BMP Records'!BE:BE, MATCH($C71, 'Historical BMP Records'!$C:$C, 0)), 1, 0), IF(BE71&lt;&gt;INDEX('Planned and Progress BMPs'!BE:BE, MATCH($C71, 'Planned and Progress BMPs'!$C:$C, 0)), 1, 0)), "")</f>
        <v/>
      </c>
      <c r="DW71" s="87" t="str">
        <f>IFERROR(IF($F71="Historical", IF(BF71&lt;&gt;INDEX('Historical BMP Records'!BF:BF, MATCH($C71, 'Historical BMP Records'!$C:$C, 0)), 1, 0), IF(BF71&lt;&gt;INDEX('Planned and Progress BMPs'!BF:BF, MATCH($C71, 'Planned and Progress BMPs'!$C:$C, 0)), 1, 0)), "")</f>
        <v/>
      </c>
      <c r="DX71" s="87" t="str">
        <f>IFERROR(IF($F71="Historical", IF(BG71&lt;&gt;INDEX('Historical BMP Records'!BG:BG, MATCH($C71, 'Historical BMP Records'!$C:$C, 0)), 1, 0), IF(BG71&lt;&gt;INDEX('Planned and Progress BMPs'!BG:BG, MATCH($C71, 'Planned and Progress BMPs'!$C:$C, 0)), 1, 0)), "")</f>
        <v/>
      </c>
      <c r="DY71" s="87" t="str">
        <f>IFERROR(IF($F71="Historical", IF(BH71&lt;&gt;INDEX('Historical BMP Records'!BH:BH, MATCH($C71, 'Historical BMP Records'!$C:$C, 0)), 1, 0), IF(BH71&lt;&gt;INDEX('Planned and Progress BMPs'!BH:BH, MATCH($C71, 'Planned and Progress BMPs'!$C:$C, 0)), 1, 0)), "")</f>
        <v/>
      </c>
      <c r="DZ71" s="87" t="str">
        <f>IFERROR(IF($F71="Historical", IF(BI71&lt;&gt;INDEX('Historical BMP Records'!BI:BI, MATCH($C71, 'Historical BMP Records'!$C:$C, 0)), 1, 0), IF(BI71&lt;&gt;INDEX('Planned and Progress BMPs'!BI:BI, MATCH($C71, 'Planned and Progress BMPs'!$C:$C, 0)), 1, 0)), "")</f>
        <v/>
      </c>
      <c r="EA71" s="87" t="str">
        <f>IFERROR(IF($F71="Historical", IF(BJ71&lt;&gt;INDEX('Historical BMP Records'!BJ:BJ, MATCH($C71, 'Historical BMP Records'!$C:$C, 0)), 1, 0), IF(BJ71&lt;&gt;INDEX('Planned and Progress BMPs'!BJ:BJ, MATCH($C71, 'Planned and Progress BMPs'!$C:$C, 0)), 1, 0)), "")</f>
        <v/>
      </c>
      <c r="EB71" s="87" t="str">
        <f>IFERROR(IF($F71="Historical", IF(BK71&lt;&gt;INDEX('Historical BMP Records'!BK:BK, MATCH($C71, 'Historical BMP Records'!$C:$C, 0)), 1, 0), IF(BK71&lt;&gt;INDEX('Planned and Progress BMPs'!BK:BK, MATCH($C71, 'Planned and Progress BMPs'!$C:$C, 0)), 1, 0)), "")</f>
        <v/>
      </c>
      <c r="EC71" s="87" t="str">
        <f>IFERROR(IF($F71="Historical", IF(BL71&lt;&gt;INDEX('Historical BMP Records'!BL:BL, MATCH($C71, 'Historical BMP Records'!$C:$C, 0)), 1, 0), IF(BL71&lt;&gt;INDEX('Planned and Progress BMPs'!BL:BL, MATCH($C71, 'Planned and Progress BMPs'!$C:$C, 0)), 1, 0)), "")</f>
        <v/>
      </c>
      <c r="ED71" s="87" t="str">
        <f>IFERROR(IF($F71="Historical", IF(BM71&lt;&gt;INDEX('Historical BMP Records'!BM:BM, MATCH($C71, 'Historical BMP Records'!$C:$C, 0)), 1, 0), IF(BM71&lt;&gt;INDEX('Planned and Progress BMPs'!BM:BM, MATCH($C71, 'Planned and Progress BMPs'!$C:$C, 0)), 1, 0)), "")</f>
        <v/>
      </c>
      <c r="EE71" s="87" t="str">
        <f>IFERROR(IF($F71="Historical", IF(BN71&lt;&gt;INDEX('Historical BMP Records'!BN:BN, MATCH($C71, 'Historical BMP Records'!$C:$C, 0)), 1, 0), IF(BN71&lt;&gt;INDEX('Planned and Progress BMPs'!BN:BN, MATCH($C71, 'Planned and Progress BMPs'!$C:$C, 0)), 1, 0)), "")</f>
        <v/>
      </c>
      <c r="EF71" s="87" t="str">
        <f>IFERROR(IF($F71="Historical", IF(BO71&lt;&gt;INDEX('Historical BMP Records'!BO:BO, MATCH($C71, 'Historical BMP Records'!$C:$C, 0)), 1, 0), IF(BO71&lt;&gt;INDEX('Planned and Progress BMPs'!BO:BO, MATCH($C71, 'Planned and Progress BMPs'!$C:$C, 0)), 1, 0)), "")</f>
        <v/>
      </c>
      <c r="EG71" s="87" t="str">
        <f>IFERROR(IF($F71="Historical", IF(BP71&lt;&gt;INDEX('Historical BMP Records'!BP:BP, MATCH($C71, 'Historical BMP Records'!$C:$C, 0)), 1, 0), IF(BP71&lt;&gt;INDEX('Planned and Progress BMPs'!BP:BP, MATCH($C71, 'Planned and Progress BMPs'!$C:$C, 0)), 1, 0)), "")</f>
        <v/>
      </c>
      <c r="EH71" s="87">
        <f>SUM(DC_SW152[[#This Row],[FY17 Status Change]:[GIS ID Change]])</f>
        <v>0</v>
      </c>
    </row>
    <row r="72" spans="1:138" x14ac:dyDescent="0.25">
      <c r="A72" s="5" t="s">
        <v>388</v>
      </c>
      <c r="B72" s="5" t="s">
        <v>389</v>
      </c>
      <c r="C72" s="15" t="s">
        <v>718</v>
      </c>
      <c r="D72" s="15" t="s">
        <v>471</v>
      </c>
      <c r="E72" s="15" t="s">
        <v>146</v>
      </c>
      <c r="F72" s="33" t="s">
        <v>49</v>
      </c>
      <c r="G72" s="42"/>
      <c r="H72" s="37"/>
      <c r="I72" s="22">
        <f>INDEX(Table3[Site ID], MATCH(DC_SW152[[#This Row],[Facility Name]], Table3[Site Name], 0))</f>
        <v>2</v>
      </c>
      <c r="J72" s="22" t="s">
        <v>7</v>
      </c>
      <c r="K72" s="22" t="str">
        <f>INDEX(Table3[Site Address], MATCH(DC_SW152[[#This Row],[Facility Name]], Table3[Site Name], 0))</f>
        <v>1013 O Street SE</v>
      </c>
      <c r="L72" s="22" t="str">
        <f>INDEX(Table3[Site X Coordinate], MATCH(DC_SW152[[#This Row],[Facility Name]], Table3[Site Name], 0))</f>
        <v>400682.49</v>
      </c>
      <c r="M72" s="22" t="str">
        <f>INDEX(Table3[Site Y Coordinate], MATCH(DC_SW152[[#This Row],[Facility Name]], Table3[Site Name], 0))</f>
        <v>133916.52</v>
      </c>
      <c r="N72" s="22" t="str">
        <f>INDEX(Table3[Owner/Manager], MATCH(DC_SW152[[#This Row],[Facility Name]], Table3[Site Name], 0))</f>
        <v>Department of Defense</v>
      </c>
      <c r="O72" s="22" t="s">
        <v>699</v>
      </c>
      <c r="P72" s="22" t="s">
        <v>115</v>
      </c>
      <c r="Q72" s="22" t="s">
        <v>116</v>
      </c>
      <c r="R72" s="22" t="s">
        <v>84</v>
      </c>
      <c r="S72" s="22">
        <v>20374</v>
      </c>
      <c r="T72" s="29">
        <v>2024330415</v>
      </c>
      <c r="U72" s="22" t="s">
        <v>117</v>
      </c>
      <c r="V72" s="77">
        <v>19</v>
      </c>
      <c r="W72" s="33">
        <v>37257</v>
      </c>
      <c r="X72" s="22" t="s">
        <v>146</v>
      </c>
      <c r="Y72" s="83" t="s">
        <v>146</v>
      </c>
      <c r="Z72" s="83" t="s">
        <v>763</v>
      </c>
      <c r="AA72" s="83" t="s">
        <v>764</v>
      </c>
      <c r="AB72" s="83" t="s">
        <v>15</v>
      </c>
      <c r="AC72" s="22" t="s">
        <v>95</v>
      </c>
      <c r="AD72" s="22" t="s">
        <v>33</v>
      </c>
      <c r="AE72" s="22">
        <v>400279.50329199899</v>
      </c>
      <c r="AF72" s="22">
        <v>134034.201543</v>
      </c>
      <c r="AG72" s="22">
        <v>38.874136</v>
      </c>
      <c r="AH72" s="22">
        <v>-76.996779000000004</v>
      </c>
      <c r="AI72" s="22" t="s">
        <v>147</v>
      </c>
      <c r="AJ72" s="22" t="s">
        <v>84</v>
      </c>
      <c r="AK72" s="22">
        <v>20374</v>
      </c>
      <c r="AL72" s="17" t="s">
        <v>11</v>
      </c>
      <c r="AM72" s="22" t="s">
        <v>21</v>
      </c>
      <c r="AN72" s="22" t="s">
        <v>8</v>
      </c>
      <c r="AO72" s="64"/>
      <c r="AP72" s="64"/>
      <c r="AQ72" s="64"/>
      <c r="AR72" s="64">
        <f>IF(ISBLANK(DC_SW152[[#This Row],[Urban Acres]]), "", DC_SW152[[#This Row],[Urban Acres]]-DC_SW152[[#This Row],[Impervious Acres]]-DC_SW152[[#This Row],[Natural Acres]])</f>
        <v>0</v>
      </c>
      <c r="AS72" s="64">
        <v>1.1299999999999999</v>
      </c>
      <c r="AT72" s="64">
        <v>1.1299999999999999</v>
      </c>
      <c r="AU72" s="64" t="str">
        <f>IF(ISBLANK(DC_SW152[[#This Row],[Natural Acres]]), "", DC_SW152[[#This Row],[Natural Acres]]*43560)</f>
        <v/>
      </c>
      <c r="AV72" s="64">
        <f>IFERROR(IF(ISBLANK(DC_SW152[[#This Row],[Compacted Acres]]), "", DC_SW152[[#This Row],[Compacted Acres]]*43560),"")</f>
        <v>0</v>
      </c>
      <c r="AW72" s="64">
        <f>IF(ISBLANK(DC_SW152[[#This Row],[Impervious Acres]]), "", DC_SW152[[#This Row],[Impervious Acres]]*43560)</f>
        <v>49222.799999999996</v>
      </c>
      <c r="AX72" s="64">
        <f>IF(ISBLANK(DC_SW152[[#This Row],[Urban Acres]]), "", DC_SW152[[#This Row],[Urban Acres]]*43560)</f>
        <v>49222.799999999996</v>
      </c>
      <c r="AY72" s="67"/>
      <c r="AZ72" s="33">
        <v>42941</v>
      </c>
      <c r="BA72" s="19">
        <v>2017</v>
      </c>
      <c r="BB72" s="19"/>
      <c r="BC72" s="19"/>
      <c r="BD72" s="19"/>
      <c r="BE72" s="19" t="s">
        <v>791</v>
      </c>
      <c r="BF72" s="19"/>
      <c r="BG72" s="19"/>
      <c r="BH72" s="18" t="s">
        <v>9</v>
      </c>
      <c r="BI72" s="18">
        <v>42927</v>
      </c>
      <c r="BJ72" s="18"/>
      <c r="BK72" s="22" t="s">
        <v>8</v>
      </c>
      <c r="BL72" s="18"/>
      <c r="BM72" s="72"/>
      <c r="BN72" s="22"/>
      <c r="BO72" s="17" t="s">
        <v>8</v>
      </c>
      <c r="BP72" s="17"/>
      <c r="BQ72" s="15" t="s">
        <v>536</v>
      </c>
      <c r="BR72" s="87" t="str">
        <f>IFERROR(IF($F72="Historical", IF(A72&lt;&gt;INDEX('Historical BMP Records'!A:A, MATCH($C72, 'Historical BMP Records'!$C:$C, 0)), 1, 0), IF(A72&lt;&gt;INDEX('Planned and Progress BMPs'!A:A, MATCH($C72, 'Planned and Progress BMPs'!$C:$C, 0)), 1, 0)), "")</f>
        <v/>
      </c>
      <c r="BS72" s="87" t="str">
        <f>IFERROR(IF($F72="Historical", IF(B72&lt;&gt;INDEX('Historical BMP Records'!B:B, MATCH($C72, 'Historical BMP Records'!$C:$C, 0)), 1, 0), IF(B72&lt;&gt;INDEX('Planned and Progress BMPs'!B:B, MATCH($C72, 'Planned and Progress BMPs'!$C:$C, 0)), 1, 0)), "")</f>
        <v/>
      </c>
      <c r="BT72" s="87" t="str">
        <f>IFERROR(IF($F72="Historical", IF(C72&lt;&gt;INDEX('Historical BMP Records'!C:C, MATCH($C72, 'Historical BMP Records'!$C:$C, 0)), 1, 0), IF(C72&lt;&gt;INDEX('Planned and Progress BMPs'!C:C, MATCH($C72, 'Planned and Progress BMPs'!$C:$C, 0)), 1, 0)), "")</f>
        <v/>
      </c>
      <c r="BU72" s="87" t="str">
        <f>IFERROR(IF($F72="Historical", IF(D72&lt;&gt;INDEX('Historical BMP Records'!D:D, MATCH($C72, 'Historical BMP Records'!$C:$C, 0)), 1, 0), IF(D72&lt;&gt;INDEX('Planned and Progress BMPs'!D:D, MATCH($C72, 'Planned and Progress BMPs'!$C:$C, 0)), 1, 0)), "")</f>
        <v/>
      </c>
      <c r="BV72" s="87" t="str">
        <f>IFERROR(IF($F72="Historical", IF(E72&lt;&gt;INDEX('Historical BMP Records'!E:E, MATCH($C72, 'Historical BMP Records'!$C:$C, 0)), 1, 0), IF(E72&lt;&gt;INDEX('Planned and Progress BMPs'!E:E, MATCH($C72, 'Planned and Progress BMPs'!$C:$C, 0)), 1, 0)), "")</f>
        <v/>
      </c>
      <c r="BW72" s="87" t="str">
        <f>IFERROR(IF($F72="Historical", IF(F72&lt;&gt;INDEX('Historical BMP Records'!F:F, MATCH($C72, 'Historical BMP Records'!$C:$C, 0)), 1, 0), IF(F72&lt;&gt;INDEX('Planned and Progress BMPs'!F:F, MATCH($C72, 'Planned and Progress BMPs'!$C:$C, 0)), 1, 0)), "")</f>
        <v/>
      </c>
      <c r="BX72" s="87" t="str">
        <f>IFERROR(IF($F72="Historical", IF(G72&lt;&gt;INDEX('Historical BMP Records'!G:G, MATCH($C72, 'Historical BMP Records'!$C:$C, 0)), 1, 0), IF(G72&lt;&gt;INDEX('Planned and Progress BMPs'!G:G, MATCH($C72, 'Planned and Progress BMPs'!$C:$C, 0)), 1, 0)), "")</f>
        <v/>
      </c>
      <c r="BY72" s="87" t="str">
        <f>IFERROR(IF($F72="Historical", IF(H72&lt;&gt;INDEX('Historical BMP Records'!H:H, MATCH($C72, 'Historical BMP Records'!$C:$C, 0)), 1, 0), IF(H72&lt;&gt;INDEX('Planned and Progress BMPs'!H:H, MATCH($C72, 'Planned and Progress BMPs'!$C:$C, 0)), 1, 0)), "")</f>
        <v/>
      </c>
      <c r="BZ72" s="87" t="str">
        <f>IFERROR(IF($F72="Historical", IF(I72&lt;&gt;INDEX('Historical BMP Records'!I:I, MATCH($C72, 'Historical BMP Records'!$C:$C, 0)), 1, 0), IF(I72&lt;&gt;INDEX('Planned and Progress BMPs'!I:I, MATCH($C72, 'Planned and Progress BMPs'!$C:$C, 0)), 1, 0)), "")</f>
        <v/>
      </c>
      <c r="CA72" s="87" t="str">
        <f>IFERROR(IF($F72="Historical", IF(J72&lt;&gt;INDEX('Historical BMP Records'!J:J, MATCH($C72, 'Historical BMP Records'!$C:$C, 0)), 1, 0), IF(J72&lt;&gt;INDEX('Planned and Progress BMPs'!J:J, MATCH($C72, 'Planned and Progress BMPs'!$C:$C, 0)), 1, 0)), "")</f>
        <v/>
      </c>
      <c r="CB72" s="87" t="str">
        <f>IFERROR(IF($F72="Historical", IF(K72&lt;&gt;INDEX('Historical BMP Records'!K:K, MATCH($C72, 'Historical BMP Records'!$C:$C, 0)), 1, 0), IF(K72&lt;&gt;INDEX('Planned and Progress BMPs'!K:K, MATCH($C72, 'Planned and Progress BMPs'!$C:$C, 0)), 1, 0)), "")</f>
        <v/>
      </c>
      <c r="CC72" s="87" t="str">
        <f>IFERROR(IF($F72="Historical", IF(L72&lt;&gt;INDEX('Historical BMP Records'!L:L, MATCH($C72, 'Historical BMP Records'!$C:$C, 0)), 1, 0), IF(L72&lt;&gt;INDEX('Planned and Progress BMPs'!L:L, MATCH($C72, 'Planned and Progress BMPs'!$C:$C, 0)), 1, 0)), "")</f>
        <v/>
      </c>
      <c r="CD72" s="87" t="str">
        <f>IFERROR(IF($F72="Historical", IF(M72&lt;&gt;INDEX('Historical BMP Records'!M:M, MATCH($C72, 'Historical BMP Records'!$C:$C, 0)), 1, 0), IF(M72&lt;&gt;INDEX('Planned and Progress BMPs'!M:M, MATCH($C72, 'Planned and Progress BMPs'!$C:$C, 0)), 1, 0)), "")</f>
        <v/>
      </c>
      <c r="CE72" s="87" t="str">
        <f>IFERROR(IF($F72="Historical", IF(N72&lt;&gt;INDEX('Historical BMP Records'!N:N, MATCH($C72, 'Historical BMP Records'!$C:$C, 0)), 1, 0), IF(N72&lt;&gt;INDEX('Planned and Progress BMPs'!N:N, MATCH($C72, 'Planned and Progress BMPs'!$C:$C, 0)), 1, 0)), "")</f>
        <v/>
      </c>
      <c r="CF72" s="87" t="str">
        <f>IFERROR(IF($F72="Historical", IF(O72&lt;&gt;INDEX('Historical BMP Records'!O:O, MATCH($C72, 'Historical BMP Records'!$C:$C, 0)), 1, 0), IF(O72&lt;&gt;INDEX('Planned and Progress BMPs'!O:O, MATCH($C72, 'Planned and Progress BMPs'!$C:$C, 0)), 1, 0)), "")</f>
        <v/>
      </c>
      <c r="CG72" s="87" t="str">
        <f>IFERROR(IF($F72="Historical", IF(P72&lt;&gt;INDEX('Historical BMP Records'!P:P, MATCH($C72, 'Historical BMP Records'!$C:$C, 0)), 1, 0), IF(P72&lt;&gt;INDEX('Planned and Progress BMPs'!P:P, MATCH($C72, 'Planned and Progress BMPs'!$C:$C, 0)), 1, 0)), "")</f>
        <v/>
      </c>
      <c r="CH72" s="87" t="str">
        <f>IFERROR(IF($F72="Historical", IF(Q72&lt;&gt;INDEX('Historical BMP Records'!Q:Q, MATCH($C72, 'Historical BMP Records'!$C:$C, 0)), 1, 0), IF(Q72&lt;&gt;INDEX('Planned and Progress BMPs'!Q:Q, MATCH($C72, 'Planned and Progress BMPs'!$C:$C, 0)), 1, 0)), "")</f>
        <v/>
      </c>
      <c r="CI72" s="87" t="str">
        <f>IFERROR(IF($F72="Historical", IF(R72&lt;&gt;INDEX('Historical BMP Records'!R:R, MATCH($C72, 'Historical BMP Records'!$C:$C, 0)), 1, 0), IF(R72&lt;&gt;INDEX('Planned and Progress BMPs'!R:R, MATCH($C72, 'Planned and Progress BMPs'!$C:$C, 0)), 1, 0)), "")</f>
        <v/>
      </c>
      <c r="CJ72" s="87" t="str">
        <f>IFERROR(IF($F72="Historical", IF(S72&lt;&gt;INDEX('Historical BMP Records'!S:S, MATCH($C72, 'Historical BMP Records'!$C:$C, 0)), 1, 0), IF(S72&lt;&gt;INDEX('Planned and Progress BMPs'!S:S, MATCH($C72, 'Planned and Progress BMPs'!$C:$C, 0)), 1, 0)), "")</f>
        <v/>
      </c>
      <c r="CK72" s="87" t="str">
        <f>IFERROR(IF($F72="Historical", IF(T72&lt;&gt;INDEX('Historical BMP Records'!T:T, MATCH($C72, 'Historical BMP Records'!$C:$C, 0)), 1, 0), IF(T72&lt;&gt;INDEX('Planned and Progress BMPs'!T:T, MATCH($C72, 'Planned and Progress BMPs'!$C:$C, 0)), 1, 0)), "")</f>
        <v/>
      </c>
      <c r="CL72" s="87" t="str">
        <f>IFERROR(IF($F72="Historical", IF(U72&lt;&gt;INDEX('Historical BMP Records'!U:U, MATCH($C72, 'Historical BMP Records'!$C:$C, 0)), 1, 0), IF(U72&lt;&gt;INDEX('Planned and Progress BMPs'!U:U, MATCH($C72, 'Planned and Progress BMPs'!$C:$C, 0)), 1, 0)), "")</f>
        <v/>
      </c>
      <c r="CM72" s="87" t="str">
        <f>IFERROR(IF($F72="Historical", IF(V72&lt;&gt;INDEX('Historical BMP Records'!V:V, MATCH($C72, 'Historical BMP Records'!$C:$C, 0)), 1, 0), IF(V72&lt;&gt;INDEX('Planned and Progress BMPs'!V:V, MATCH($C72, 'Planned and Progress BMPs'!$C:$C, 0)), 1, 0)), "")</f>
        <v/>
      </c>
      <c r="CN72" s="87" t="str">
        <f>IFERROR(IF($F72="Historical", IF(W72&lt;&gt;INDEX('Historical BMP Records'!W:W, MATCH($C72, 'Historical BMP Records'!$C:$C, 0)), 1, 0), IF(W72&lt;&gt;INDEX('Planned and Progress BMPs'!W:W, MATCH($C72, 'Planned and Progress BMPs'!$C:$C, 0)), 1, 0)), "")</f>
        <v/>
      </c>
      <c r="CO72" s="87" t="str">
        <f>IFERROR(IF($F72="Historical", IF(X72&lt;&gt;INDEX('Historical BMP Records'!X:X, MATCH($C72, 'Historical BMP Records'!$C:$C, 0)), 1, 0), IF(X72&lt;&gt;INDEX('Planned and Progress BMPs'!X:X, MATCH($C72, 'Planned and Progress BMPs'!$C:$C, 0)), 1, 0)), "")</f>
        <v/>
      </c>
      <c r="CP72" s="87" t="str">
        <f>IFERROR(IF($F72="Historical", IF(Y72&lt;&gt;INDEX('Historical BMP Records'!Y:Y, MATCH($C72, 'Historical BMP Records'!$C:$C, 0)), 1, 0), IF(Y72&lt;&gt;INDEX('Planned and Progress BMPs'!Y:Y, MATCH($C72, 'Planned and Progress BMPs'!$C:$C, 0)), 1, 0)), "")</f>
        <v/>
      </c>
      <c r="CQ72" s="87" t="str">
        <f>IFERROR(IF($F72="Historical", IF(Z72&lt;&gt;INDEX('Historical BMP Records'!Z:Z, MATCH($C72, 'Historical BMP Records'!$C:$C, 0)), 1, 0), IF(Z72&lt;&gt;INDEX('Planned and Progress BMPs'!Z:Z, MATCH($C72, 'Planned and Progress BMPs'!$C:$C, 0)), 1, 0)), "")</f>
        <v/>
      </c>
      <c r="CR72" s="87" t="str">
        <f>IFERROR(IF($F72="Historical", IF(AA72&lt;&gt;INDEX('Historical BMP Records'!AA:AA, MATCH($C72, 'Historical BMP Records'!$C:$C, 0)), 1, 0), IF(AA72&lt;&gt;INDEX('Planned and Progress BMPs'!AA:AA, MATCH($C72, 'Planned and Progress BMPs'!$C:$C, 0)), 1, 0)), "")</f>
        <v/>
      </c>
      <c r="CS72" s="87" t="str">
        <f>IFERROR(IF($F72="Historical", IF(AB72&lt;&gt;INDEX('Historical BMP Records'!AB:AB, MATCH($C72, 'Historical BMP Records'!$C:$C, 0)), 1, 0), IF(AB72&lt;&gt;INDEX('Planned and Progress BMPs'!AB:AB, MATCH($C72, 'Planned and Progress BMPs'!$C:$C, 0)), 1, 0)), "")</f>
        <v/>
      </c>
      <c r="CT72" s="87" t="str">
        <f>IFERROR(IF($F72="Historical", IF(AC72&lt;&gt;INDEX('Historical BMP Records'!AC:AC, MATCH($C72, 'Historical BMP Records'!$C:$C, 0)), 1, 0), IF(AC72&lt;&gt;INDEX('Planned and Progress BMPs'!AC:AC, MATCH($C72, 'Planned and Progress BMPs'!$C:$C, 0)), 1, 0)), "")</f>
        <v/>
      </c>
      <c r="CU72" s="87" t="str">
        <f>IFERROR(IF($F72="Historical", IF(AD72&lt;&gt;INDEX('Historical BMP Records'!AD:AD, MATCH($C72, 'Historical BMP Records'!$C:$C, 0)), 1, 0), IF(AD72&lt;&gt;INDEX('Planned and Progress BMPs'!AD:AD, MATCH($C72, 'Planned and Progress BMPs'!$C:$C, 0)), 1, 0)), "")</f>
        <v/>
      </c>
      <c r="CV72" s="87" t="str">
        <f>IFERROR(IF($F72="Historical", IF(AE72&lt;&gt;INDEX('Historical BMP Records'!AE:AE, MATCH($C72, 'Historical BMP Records'!$C:$C, 0)), 1, 0), IF(AE72&lt;&gt;INDEX('Planned and Progress BMPs'!AE:AE, MATCH($C72, 'Planned and Progress BMPs'!$C:$C, 0)), 1, 0)), "")</f>
        <v/>
      </c>
      <c r="CW72" s="87" t="str">
        <f>IFERROR(IF($F72="Historical", IF(AF72&lt;&gt;INDEX('Historical BMP Records'!AF:AF, MATCH($C72, 'Historical BMP Records'!$C:$C, 0)), 1, 0), IF(AF72&lt;&gt;INDEX('Planned and Progress BMPs'!AF:AF, MATCH($C72, 'Planned and Progress BMPs'!$C:$C, 0)), 1, 0)), "")</f>
        <v/>
      </c>
      <c r="CX72" s="87" t="str">
        <f>IFERROR(IF($F72="Historical", IF(AG72&lt;&gt;INDEX('Historical BMP Records'!AG:AG, MATCH($C72, 'Historical BMP Records'!$C:$C, 0)), 1, 0), IF(AG72&lt;&gt;INDEX('Planned and Progress BMPs'!AG:AG, MATCH($C72, 'Planned and Progress BMPs'!$C:$C, 0)), 1, 0)), "")</f>
        <v/>
      </c>
      <c r="CY72" s="87" t="str">
        <f>IFERROR(IF($F72="Historical", IF(AH72&lt;&gt;INDEX('Historical BMP Records'!AH:AH, MATCH($C72, 'Historical BMP Records'!$C:$C, 0)), 1, 0), IF(AH72&lt;&gt;INDEX('Planned and Progress BMPs'!AH:AH, MATCH($C72, 'Planned and Progress BMPs'!$C:$C, 0)), 1, 0)), "")</f>
        <v/>
      </c>
      <c r="CZ72" s="87" t="str">
        <f>IFERROR(IF($F72="Historical", IF(AI72&lt;&gt;INDEX('Historical BMP Records'!AI:AI, MATCH($C72, 'Historical BMP Records'!$C:$C, 0)), 1, 0), IF(AI72&lt;&gt;INDEX('Planned and Progress BMPs'!AI:AI, MATCH($C72, 'Planned and Progress BMPs'!$C:$C, 0)), 1, 0)), "")</f>
        <v/>
      </c>
      <c r="DA72" s="87" t="str">
        <f>IFERROR(IF($F72="Historical", IF(AJ72&lt;&gt;INDEX('Historical BMP Records'!AJ:AJ, MATCH($C72, 'Historical BMP Records'!$C:$C, 0)), 1, 0), IF(AJ72&lt;&gt;INDEX('Planned and Progress BMPs'!AJ:AJ, MATCH($C72, 'Planned and Progress BMPs'!$C:$C, 0)), 1, 0)), "")</f>
        <v/>
      </c>
      <c r="DB72" s="87" t="str">
        <f>IFERROR(IF($F72="Historical", IF(AK72&lt;&gt;INDEX('Historical BMP Records'!AK:AK, MATCH($C72, 'Historical BMP Records'!$C:$C, 0)), 1, 0), IF(AK72&lt;&gt;INDEX('Planned and Progress BMPs'!AK:AK, MATCH($C72, 'Planned and Progress BMPs'!$C:$C, 0)), 1, 0)), "")</f>
        <v/>
      </c>
      <c r="DC72" s="87" t="str">
        <f>IFERROR(IF($F72="Historical", IF(AL72&lt;&gt;INDEX('Historical BMP Records'!AL:AL, MATCH($C72, 'Historical BMP Records'!$C:$C, 0)), 1, 0), IF(AL72&lt;&gt;INDEX('Planned and Progress BMPs'!AL:AL, MATCH($C72, 'Planned and Progress BMPs'!$C:$C, 0)), 1, 0)), "")</f>
        <v/>
      </c>
      <c r="DD72" s="87" t="str">
        <f>IFERROR(IF($F72="Historical", IF(AM72&lt;&gt;INDEX('Historical BMP Records'!AM:AM, MATCH($C72, 'Historical BMP Records'!$C:$C, 0)), 1, 0), IF(AM72&lt;&gt;INDEX('Planned and Progress BMPs'!AM:AM, MATCH($C72, 'Planned and Progress BMPs'!$C:$C, 0)), 1, 0)), "")</f>
        <v/>
      </c>
      <c r="DE72" s="87" t="str">
        <f>IFERROR(IF($F72="Historical", IF(AN72&lt;&gt;INDEX('Historical BMP Records'!AN:AN, MATCH($C72, 'Historical BMP Records'!$C:$C, 0)), 1, 0), IF(AN72&lt;&gt;INDEX('Planned and Progress BMPs'!AN:AN, MATCH($C72, 'Planned and Progress BMPs'!$C:$C, 0)), 1, 0)), "")</f>
        <v/>
      </c>
      <c r="DF72" s="87" t="str">
        <f>IFERROR(IF($F72="Historical", IF(AO72&lt;&gt;INDEX('Historical BMP Records'!AO:AO, MATCH($C72, 'Historical BMP Records'!$C:$C, 0)), 1, 0), IF(AO72&lt;&gt;INDEX('Planned and Progress BMPs'!AO:AO, MATCH($C72, 'Planned and Progress BMPs'!$C:$C, 0)), 1, 0)), "")</f>
        <v/>
      </c>
      <c r="DG72" s="87" t="str">
        <f>IFERROR(IF($F72="Historical", IF(AP72&lt;&gt;INDEX('Historical BMP Records'!AP:AP, MATCH($C72, 'Historical BMP Records'!$C:$C, 0)), 1, 0), IF(AP72&lt;&gt;INDEX('Planned and Progress BMPs'!AP:AP, MATCH($C72, 'Planned and Progress BMPs'!$C:$C, 0)), 1, 0)), "")</f>
        <v/>
      </c>
      <c r="DH72" s="87" t="str">
        <f>IFERROR(IF($F72="Historical", IF(AQ72&lt;&gt;INDEX('Historical BMP Records'!AQ:AQ, MATCH($C72, 'Historical BMP Records'!$C:$C, 0)), 1, 0), IF(AQ72&lt;&gt;INDEX('Planned and Progress BMPs'!AQ:AQ, MATCH($C72, 'Planned and Progress BMPs'!$C:$C, 0)), 1, 0)), "")</f>
        <v/>
      </c>
      <c r="DI72" s="87" t="str">
        <f>IFERROR(IF($F72="Historical", IF(AR72&lt;&gt;INDEX('Historical BMP Records'!AR:AR, MATCH($C72, 'Historical BMP Records'!$C:$C, 0)), 1, 0), IF(AR72&lt;&gt;INDEX('Planned and Progress BMPs'!AR:AR, MATCH($C72, 'Planned and Progress BMPs'!$C:$C, 0)), 1, 0)), "")</f>
        <v/>
      </c>
      <c r="DJ72" s="87" t="str">
        <f>IFERROR(IF($F72="Historical", IF(AS72&lt;&gt;INDEX('Historical BMP Records'!AS:AS, MATCH($C72, 'Historical BMP Records'!$C:$C, 0)), 1, 0), IF(AS72&lt;&gt;INDEX('Planned and Progress BMPs'!AS:AS, MATCH($C72, 'Planned and Progress BMPs'!$C:$C, 0)), 1, 0)), "")</f>
        <v/>
      </c>
      <c r="DK72" s="87" t="str">
        <f>IFERROR(IF($F72="Historical", IF(AT72&lt;&gt;INDEX('Historical BMP Records'!AT:AT, MATCH($C72, 'Historical BMP Records'!$C:$C, 0)), 1, 0), IF(AT72&lt;&gt;INDEX('Planned and Progress BMPs'!AT:AT, MATCH($C72, 'Planned and Progress BMPs'!$C:$C, 0)), 1, 0)), "")</f>
        <v/>
      </c>
      <c r="DL72" s="87" t="str">
        <f>IFERROR(IF($F72="Historical", IF(AU72&lt;&gt;INDEX('Historical BMP Records'!AU:AU, MATCH($C72, 'Historical BMP Records'!$C:$C, 0)), 1, 0), IF(AU72&lt;&gt;INDEX('Planned and Progress BMPs'!AU:AU, MATCH($C72, 'Planned and Progress BMPs'!$C:$C, 0)), 1, 0)), "")</f>
        <v/>
      </c>
      <c r="DM72" s="87" t="str">
        <f>IFERROR(IF($F72="Historical", IF(AV72&lt;&gt;INDEX('Historical BMP Records'!AV:AV, MATCH($C72, 'Historical BMP Records'!$C:$C, 0)), 1, 0), IF(AV72&lt;&gt;INDEX('Planned and Progress BMPs'!AV:AV, MATCH($C72, 'Planned and Progress BMPs'!$C:$C, 0)), 1, 0)), "")</f>
        <v/>
      </c>
      <c r="DN72" s="87" t="str">
        <f>IFERROR(IF($F72="Historical", IF(AW72&lt;&gt;INDEX('Historical BMP Records'!AW:AW, MATCH($C72, 'Historical BMP Records'!$C:$C, 0)), 1, 0), IF(AW72&lt;&gt;INDEX('Planned and Progress BMPs'!AW:AW, MATCH($C72, 'Planned and Progress BMPs'!$C:$C, 0)), 1, 0)), "")</f>
        <v/>
      </c>
      <c r="DO72" s="87" t="str">
        <f>IFERROR(IF($F72="Historical", IF(AX72&lt;&gt;INDEX('Historical BMP Records'!AX:AX, MATCH($C72, 'Historical BMP Records'!$C:$C, 0)), 1, 0), IF(AX72&lt;&gt;INDEX('Planned and Progress BMPs'!AX:AX, MATCH($C72, 'Planned and Progress BMPs'!$C:$C, 0)), 1, 0)), "")</f>
        <v/>
      </c>
      <c r="DP72" s="87" t="str">
        <f>IFERROR(IF($F72="Historical", IF(AY72&lt;&gt;INDEX('Historical BMP Records'!AY:AY, MATCH($C72, 'Historical BMP Records'!$C:$C, 0)), 1, 0), IF(AY72&lt;&gt;INDEX('Planned and Progress BMPs'!AY:AY, MATCH($C72, 'Planned and Progress BMPs'!$C:$C, 0)), 1, 0)), "")</f>
        <v/>
      </c>
      <c r="DQ72" s="87" t="str">
        <f>IFERROR(IF($F72="Historical", IF(AZ72&lt;&gt;INDEX('Historical BMP Records'!AZ:AZ, MATCH($C72, 'Historical BMP Records'!$C:$C, 0)), 1, 0), IF(AZ72&lt;&gt;INDEX('Planned and Progress BMPs'!AZ:AZ, MATCH($C72, 'Planned and Progress BMPs'!$C:$C, 0)), 1, 0)), "")</f>
        <v/>
      </c>
      <c r="DR72" s="87" t="str">
        <f>IFERROR(IF($F72="Historical", IF(BA72&lt;&gt;INDEX('Historical BMP Records'!BA:BA, MATCH($C72, 'Historical BMP Records'!$C:$C, 0)), 1, 0), IF(BA72&lt;&gt;INDEX('Planned and Progress BMPs'!BA:BA, MATCH($C72, 'Planned and Progress BMPs'!$C:$C, 0)), 1, 0)), "")</f>
        <v/>
      </c>
      <c r="DS72" s="87" t="str">
        <f>IFERROR(IF($F72="Historical", IF(BB72&lt;&gt;INDEX('Historical BMP Records'!BB:BB, MATCH($C72, 'Historical BMP Records'!$C:$C, 0)), 1, 0), IF(BB72&lt;&gt;INDEX('Planned and Progress BMPs'!BB:BB, MATCH($C72, 'Planned and Progress BMPs'!$C:$C, 0)), 1, 0)), "")</f>
        <v/>
      </c>
      <c r="DT72" s="87" t="str">
        <f>IFERROR(IF($F72="Historical", IF(BC72&lt;&gt;INDEX('Historical BMP Records'!BC:BC, MATCH($C72, 'Historical BMP Records'!$C:$C, 0)), 1, 0), IF(BC72&lt;&gt;INDEX('Planned and Progress BMPs'!BC:BC, MATCH($C72, 'Planned and Progress BMPs'!$C:$C, 0)), 1, 0)), "")</f>
        <v/>
      </c>
      <c r="DU72" s="87" t="str">
        <f>IFERROR(IF($F72="Historical", IF(BD72&lt;&gt;INDEX('Historical BMP Records'!BD:BD, MATCH($C72, 'Historical BMP Records'!$C:$C, 0)), 1, 0), IF(BD72&lt;&gt;INDEX('Planned and Progress BMPs'!BD:BD, MATCH($C72, 'Planned and Progress BMPs'!$C:$C, 0)), 1, 0)), "")</f>
        <v/>
      </c>
      <c r="DV72" s="87" t="str">
        <f>IFERROR(IF($F72="Historical", IF(BE72&lt;&gt;INDEX('Historical BMP Records'!BE:BE, MATCH($C72, 'Historical BMP Records'!$C:$C, 0)), 1, 0), IF(BE72&lt;&gt;INDEX('Planned and Progress BMPs'!BE:BE, MATCH($C72, 'Planned and Progress BMPs'!$C:$C, 0)), 1, 0)), "")</f>
        <v/>
      </c>
      <c r="DW72" s="87" t="str">
        <f>IFERROR(IF($F72="Historical", IF(BF72&lt;&gt;INDEX('Historical BMP Records'!BF:BF, MATCH($C72, 'Historical BMP Records'!$C:$C, 0)), 1, 0), IF(BF72&lt;&gt;INDEX('Planned and Progress BMPs'!BF:BF, MATCH($C72, 'Planned and Progress BMPs'!$C:$C, 0)), 1, 0)), "")</f>
        <v/>
      </c>
      <c r="DX72" s="87" t="str">
        <f>IFERROR(IF($F72="Historical", IF(BG72&lt;&gt;INDEX('Historical BMP Records'!BG:BG, MATCH($C72, 'Historical BMP Records'!$C:$C, 0)), 1, 0), IF(BG72&lt;&gt;INDEX('Planned and Progress BMPs'!BG:BG, MATCH($C72, 'Planned and Progress BMPs'!$C:$C, 0)), 1, 0)), "")</f>
        <v/>
      </c>
      <c r="DY72" s="87" t="str">
        <f>IFERROR(IF($F72="Historical", IF(BH72&lt;&gt;INDEX('Historical BMP Records'!BH:BH, MATCH($C72, 'Historical BMP Records'!$C:$C, 0)), 1, 0), IF(BH72&lt;&gt;INDEX('Planned and Progress BMPs'!BH:BH, MATCH($C72, 'Planned and Progress BMPs'!$C:$C, 0)), 1, 0)), "")</f>
        <v/>
      </c>
      <c r="DZ72" s="87" t="str">
        <f>IFERROR(IF($F72="Historical", IF(BI72&lt;&gt;INDEX('Historical BMP Records'!BI:BI, MATCH($C72, 'Historical BMP Records'!$C:$C, 0)), 1, 0), IF(BI72&lt;&gt;INDEX('Planned and Progress BMPs'!BI:BI, MATCH($C72, 'Planned and Progress BMPs'!$C:$C, 0)), 1, 0)), "")</f>
        <v/>
      </c>
      <c r="EA72" s="87" t="str">
        <f>IFERROR(IF($F72="Historical", IF(BJ72&lt;&gt;INDEX('Historical BMP Records'!BJ:BJ, MATCH($C72, 'Historical BMP Records'!$C:$C, 0)), 1, 0), IF(BJ72&lt;&gt;INDEX('Planned and Progress BMPs'!BJ:BJ, MATCH($C72, 'Planned and Progress BMPs'!$C:$C, 0)), 1, 0)), "")</f>
        <v/>
      </c>
      <c r="EB72" s="87" t="str">
        <f>IFERROR(IF($F72="Historical", IF(BK72&lt;&gt;INDEX('Historical BMP Records'!BK:BK, MATCH($C72, 'Historical BMP Records'!$C:$C, 0)), 1, 0), IF(BK72&lt;&gt;INDEX('Planned and Progress BMPs'!BK:BK, MATCH($C72, 'Planned and Progress BMPs'!$C:$C, 0)), 1, 0)), "")</f>
        <v/>
      </c>
      <c r="EC72" s="87" t="str">
        <f>IFERROR(IF($F72="Historical", IF(BL72&lt;&gt;INDEX('Historical BMP Records'!BL:BL, MATCH($C72, 'Historical BMP Records'!$C:$C, 0)), 1, 0), IF(BL72&lt;&gt;INDEX('Planned and Progress BMPs'!BL:BL, MATCH($C72, 'Planned and Progress BMPs'!$C:$C, 0)), 1, 0)), "")</f>
        <v/>
      </c>
      <c r="ED72" s="87" t="str">
        <f>IFERROR(IF($F72="Historical", IF(BM72&lt;&gt;INDEX('Historical BMP Records'!BM:BM, MATCH($C72, 'Historical BMP Records'!$C:$C, 0)), 1, 0), IF(BM72&lt;&gt;INDEX('Planned and Progress BMPs'!BM:BM, MATCH($C72, 'Planned and Progress BMPs'!$C:$C, 0)), 1, 0)), "")</f>
        <v/>
      </c>
      <c r="EE72" s="87" t="str">
        <f>IFERROR(IF($F72="Historical", IF(BN72&lt;&gt;INDEX('Historical BMP Records'!BN:BN, MATCH($C72, 'Historical BMP Records'!$C:$C, 0)), 1, 0), IF(BN72&lt;&gt;INDEX('Planned and Progress BMPs'!BN:BN, MATCH($C72, 'Planned and Progress BMPs'!$C:$C, 0)), 1, 0)), "")</f>
        <v/>
      </c>
      <c r="EF72" s="87" t="str">
        <f>IFERROR(IF($F72="Historical", IF(BO72&lt;&gt;INDEX('Historical BMP Records'!BO:BO, MATCH($C72, 'Historical BMP Records'!$C:$C, 0)), 1, 0), IF(BO72&lt;&gt;INDEX('Planned and Progress BMPs'!BO:BO, MATCH($C72, 'Planned and Progress BMPs'!$C:$C, 0)), 1, 0)), "")</f>
        <v/>
      </c>
      <c r="EG72" s="87" t="str">
        <f>IFERROR(IF($F72="Historical", IF(BP72&lt;&gt;INDEX('Historical BMP Records'!BP:BP, MATCH($C72, 'Historical BMP Records'!$C:$C, 0)), 1, 0), IF(BP72&lt;&gt;INDEX('Planned and Progress BMPs'!BP:BP, MATCH($C72, 'Planned and Progress BMPs'!$C:$C, 0)), 1, 0)), "")</f>
        <v/>
      </c>
      <c r="EH72" s="87">
        <f>SUM(DC_SW152[[#This Row],[FY17 Status Change]:[GIS ID Change]])</f>
        <v>0</v>
      </c>
    </row>
    <row r="73" spans="1:138" x14ac:dyDescent="0.25">
      <c r="A73" s="5" t="s">
        <v>388</v>
      </c>
      <c r="B73" s="5" t="s">
        <v>389</v>
      </c>
      <c r="C73" s="15" t="s">
        <v>719</v>
      </c>
      <c r="D73" s="15" t="s">
        <v>417</v>
      </c>
      <c r="E73" s="15" t="s">
        <v>148</v>
      </c>
      <c r="F73" s="33" t="s">
        <v>49</v>
      </c>
      <c r="G73" s="42"/>
      <c r="H73" s="37"/>
      <c r="I73" s="22">
        <f>INDEX(Table3[Site ID], MATCH(DC_SW152[[#This Row],[Facility Name]], Table3[Site Name], 0))</f>
        <v>2</v>
      </c>
      <c r="J73" s="22" t="s">
        <v>7</v>
      </c>
      <c r="K73" s="22" t="str">
        <f>INDEX(Table3[Site Address], MATCH(DC_SW152[[#This Row],[Facility Name]], Table3[Site Name], 0))</f>
        <v>1013 O Street SE</v>
      </c>
      <c r="L73" s="22" t="str">
        <f>INDEX(Table3[Site X Coordinate], MATCH(DC_SW152[[#This Row],[Facility Name]], Table3[Site Name], 0))</f>
        <v>400682.49</v>
      </c>
      <c r="M73" s="22" t="str">
        <f>INDEX(Table3[Site Y Coordinate], MATCH(DC_SW152[[#This Row],[Facility Name]], Table3[Site Name], 0))</f>
        <v>133916.52</v>
      </c>
      <c r="N73" s="22" t="str">
        <f>INDEX(Table3[Owner/Manager], MATCH(DC_SW152[[#This Row],[Facility Name]], Table3[Site Name], 0))</f>
        <v>Department of Defense</v>
      </c>
      <c r="O73" s="22" t="s">
        <v>699</v>
      </c>
      <c r="P73" s="22" t="s">
        <v>115</v>
      </c>
      <c r="Q73" s="22" t="s">
        <v>116</v>
      </c>
      <c r="R73" s="22" t="s">
        <v>84</v>
      </c>
      <c r="S73" s="22">
        <v>20374</v>
      </c>
      <c r="T73" s="29">
        <v>2024330415</v>
      </c>
      <c r="U73" s="22" t="s">
        <v>117</v>
      </c>
      <c r="V73" s="77">
        <v>20</v>
      </c>
      <c r="W73" s="33">
        <v>37257</v>
      </c>
      <c r="X73" s="22" t="s">
        <v>148</v>
      </c>
      <c r="Y73" s="83" t="s">
        <v>148</v>
      </c>
      <c r="Z73" s="83" t="s">
        <v>10</v>
      </c>
      <c r="AA73" s="83" t="s">
        <v>770</v>
      </c>
      <c r="AB73" s="83" t="s">
        <v>10</v>
      </c>
      <c r="AC73" s="22" t="s">
        <v>93</v>
      </c>
      <c r="AD73" s="22" t="s">
        <v>10</v>
      </c>
      <c r="AE73" s="22">
        <v>400612.74453600001</v>
      </c>
      <c r="AF73" s="22">
        <v>133723.51035500001</v>
      </c>
      <c r="AG73" s="22">
        <v>38.871336999999997</v>
      </c>
      <c r="AH73" s="22">
        <v>-76.992939000000007</v>
      </c>
      <c r="AI73" s="22" t="s">
        <v>149</v>
      </c>
      <c r="AJ73" s="22" t="s">
        <v>84</v>
      </c>
      <c r="AK73" s="22">
        <v>20374</v>
      </c>
      <c r="AL73" s="17" t="s">
        <v>11</v>
      </c>
      <c r="AM73" s="22" t="s">
        <v>18</v>
      </c>
      <c r="AN73" s="22" t="s">
        <v>8</v>
      </c>
      <c r="AO73" s="64"/>
      <c r="AP73" s="64"/>
      <c r="AQ73" s="64"/>
      <c r="AR73" s="64">
        <f>IF(ISBLANK(DC_SW152[[#This Row],[Urban Acres]]), "", DC_SW152[[#This Row],[Urban Acres]]-DC_SW152[[#This Row],[Impervious Acres]]-DC_SW152[[#This Row],[Natural Acres]])</f>
        <v>0</v>
      </c>
      <c r="AS73" s="64">
        <v>0.22</v>
      </c>
      <c r="AT73" s="64">
        <v>0.22</v>
      </c>
      <c r="AU73" s="64" t="str">
        <f>IF(ISBLANK(DC_SW152[[#This Row],[Natural Acres]]), "", DC_SW152[[#This Row],[Natural Acres]]*43560)</f>
        <v/>
      </c>
      <c r="AV73" s="64">
        <f>IFERROR(IF(ISBLANK(DC_SW152[[#This Row],[Compacted Acres]]), "", DC_SW152[[#This Row],[Compacted Acres]]*43560),"")</f>
        <v>0</v>
      </c>
      <c r="AW73" s="64">
        <f>IF(ISBLANK(DC_SW152[[#This Row],[Impervious Acres]]), "", DC_SW152[[#This Row],[Impervious Acres]]*43560)</f>
        <v>9583.2000000000007</v>
      </c>
      <c r="AX73" s="64">
        <f>IF(ISBLANK(DC_SW152[[#This Row],[Urban Acres]]), "", DC_SW152[[#This Row],[Urban Acres]]*43560)</f>
        <v>9583.2000000000007</v>
      </c>
      <c r="AY73" s="67"/>
      <c r="AZ73" s="33">
        <v>42941</v>
      </c>
      <c r="BA73" s="19">
        <v>2017</v>
      </c>
      <c r="BB73" s="19"/>
      <c r="BC73" s="19"/>
      <c r="BD73" s="19"/>
      <c r="BE73" s="19"/>
      <c r="BF73" s="19"/>
      <c r="BG73" s="19"/>
      <c r="BH73" s="18" t="s">
        <v>9</v>
      </c>
      <c r="BI73" s="18">
        <v>42927</v>
      </c>
      <c r="BJ73" s="18">
        <v>41821</v>
      </c>
      <c r="BK73" s="22" t="s">
        <v>14</v>
      </c>
      <c r="BL73" s="18">
        <v>41865</v>
      </c>
      <c r="BM73" s="72"/>
      <c r="BN73" s="22"/>
      <c r="BO73" s="17" t="s">
        <v>8</v>
      </c>
      <c r="BP73" s="17" t="s">
        <v>150</v>
      </c>
      <c r="BQ73" s="15" t="s">
        <v>536</v>
      </c>
      <c r="BR73" s="87" t="str">
        <f>IFERROR(IF($F73="Historical", IF(A73&lt;&gt;INDEX('Historical BMP Records'!A:A, MATCH($C73, 'Historical BMP Records'!$C:$C, 0)), 1, 0), IF(A73&lt;&gt;INDEX('Planned and Progress BMPs'!A:A, MATCH($C73, 'Planned and Progress BMPs'!$C:$C, 0)), 1, 0)), "")</f>
        <v/>
      </c>
      <c r="BS73" s="87" t="str">
        <f>IFERROR(IF($F73="Historical", IF(B73&lt;&gt;INDEX('Historical BMP Records'!B:B, MATCH($C73, 'Historical BMP Records'!$C:$C, 0)), 1, 0), IF(B73&lt;&gt;INDEX('Planned and Progress BMPs'!B:B, MATCH($C73, 'Planned and Progress BMPs'!$C:$C, 0)), 1, 0)), "")</f>
        <v/>
      </c>
      <c r="BT73" s="87" t="str">
        <f>IFERROR(IF($F73="Historical", IF(C73&lt;&gt;INDEX('Historical BMP Records'!C:C, MATCH($C73, 'Historical BMP Records'!$C:$C, 0)), 1, 0), IF(C73&lt;&gt;INDEX('Planned and Progress BMPs'!C:C, MATCH($C73, 'Planned and Progress BMPs'!$C:$C, 0)), 1, 0)), "")</f>
        <v/>
      </c>
      <c r="BU73" s="87" t="str">
        <f>IFERROR(IF($F73="Historical", IF(D73&lt;&gt;INDEX('Historical BMP Records'!D:D, MATCH($C73, 'Historical BMP Records'!$C:$C, 0)), 1, 0), IF(D73&lt;&gt;INDEX('Planned and Progress BMPs'!D:D, MATCH($C73, 'Planned and Progress BMPs'!$C:$C, 0)), 1, 0)), "")</f>
        <v/>
      </c>
      <c r="BV73" s="87" t="str">
        <f>IFERROR(IF($F73="Historical", IF(E73&lt;&gt;INDEX('Historical BMP Records'!E:E, MATCH($C73, 'Historical BMP Records'!$C:$C, 0)), 1, 0), IF(E73&lt;&gt;INDEX('Planned and Progress BMPs'!E:E, MATCH($C73, 'Planned and Progress BMPs'!$C:$C, 0)), 1, 0)), "")</f>
        <v/>
      </c>
      <c r="BW73" s="87" t="str">
        <f>IFERROR(IF($F73="Historical", IF(F73&lt;&gt;INDEX('Historical BMP Records'!F:F, MATCH($C73, 'Historical BMP Records'!$C:$C, 0)), 1, 0), IF(F73&lt;&gt;INDEX('Planned and Progress BMPs'!F:F, MATCH($C73, 'Planned and Progress BMPs'!$C:$C, 0)), 1, 0)), "")</f>
        <v/>
      </c>
      <c r="BX73" s="87" t="str">
        <f>IFERROR(IF($F73="Historical", IF(G73&lt;&gt;INDEX('Historical BMP Records'!G:G, MATCH($C73, 'Historical BMP Records'!$C:$C, 0)), 1, 0), IF(G73&lt;&gt;INDEX('Planned and Progress BMPs'!G:G, MATCH($C73, 'Planned and Progress BMPs'!$C:$C, 0)), 1, 0)), "")</f>
        <v/>
      </c>
      <c r="BY73" s="87" t="str">
        <f>IFERROR(IF($F73="Historical", IF(H73&lt;&gt;INDEX('Historical BMP Records'!H:H, MATCH($C73, 'Historical BMP Records'!$C:$C, 0)), 1, 0), IF(H73&lt;&gt;INDEX('Planned and Progress BMPs'!H:H, MATCH($C73, 'Planned and Progress BMPs'!$C:$C, 0)), 1, 0)), "")</f>
        <v/>
      </c>
      <c r="BZ73" s="87" t="str">
        <f>IFERROR(IF($F73="Historical", IF(I73&lt;&gt;INDEX('Historical BMP Records'!I:I, MATCH($C73, 'Historical BMP Records'!$C:$C, 0)), 1, 0), IF(I73&lt;&gt;INDEX('Planned and Progress BMPs'!I:I, MATCH($C73, 'Planned and Progress BMPs'!$C:$C, 0)), 1, 0)), "")</f>
        <v/>
      </c>
      <c r="CA73" s="87" t="str">
        <f>IFERROR(IF($F73="Historical", IF(J73&lt;&gt;INDEX('Historical BMP Records'!J:J, MATCH($C73, 'Historical BMP Records'!$C:$C, 0)), 1, 0), IF(J73&lt;&gt;INDEX('Planned and Progress BMPs'!J:J, MATCH($C73, 'Planned and Progress BMPs'!$C:$C, 0)), 1, 0)), "")</f>
        <v/>
      </c>
      <c r="CB73" s="87" t="str">
        <f>IFERROR(IF($F73="Historical", IF(K73&lt;&gt;INDEX('Historical BMP Records'!K:K, MATCH($C73, 'Historical BMP Records'!$C:$C, 0)), 1, 0), IF(K73&lt;&gt;INDEX('Planned and Progress BMPs'!K:K, MATCH($C73, 'Planned and Progress BMPs'!$C:$C, 0)), 1, 0)), "")</f>
        <v/>
      </c>
      <c r="CC73" s="87" t="str">
        <f>IFERROR(IF($F73="Historical", IF(L73&lt;&gt;INDEX('Historical BMP Records'!L:L, MATCH($C73, 'Historical BMP Records'!$C:$C, 0)), 1, 0), IF(L73&lt;&gt;INDEX('Planned and Progress BMPs'!L:L, MATCH($C73, 'Planned and Progress BMPs'!$C:$C, 0)), 1, 0)), "")</f>
        <v/>
      </c>
      <c r="CD73" s="87" t="str">
        <f>IFERROR(IF($F73="Historical", IF(M73&lt;&gt;INDEX('Historical BMP Records'!M:M, MATCH($C73, 'Historical BMP Records'!$C:$C, 0)), 1, 0), IF(M73&lt;&gt;INDEX('Planned and Progress BMPs'!M:M, MATCH($C73, 'Planned and Progress BMPs'!$C:$C, 0)), 1, 0)), "")</f>
        <v/>
      </c>
      <c r="CE73" s="87" t="str">
        <f>IFERROR(IF($F73="Historical", IF(N73&lt;&gt;INDEX('Historical BMP Records'!N:N, MATCH($C73, 'Historical BMP Records'!$C:$C, 0)), 1, 0), IF(N73&lt;&gt;INDEX('Planned and Progress BMPs'!N:N, MATCH($C73, 'Planned and Progress BMPs'!$C:$C, 0)), 1, 0)), "")</f>
        <v/>
      </c>
      <c r="CF73" s="87" t="str">
        <f>IFERROR(IF($F73="Historical", IF(O73&lt;&gt;INDEX('Historical BMP Records'!O:O, MATCH($C73, 'Historical BMP Records'!$C:$C, 0)), 1, 0), IF(O73&lt;&gt;INDEX('Planned and Progress BMPs'!O:O, MATCH($C73, 'Planned and Progress BMPs'!$C:$C, 0)), 1, 0)), "")</f>
        <v/>
      </c>
      <c r="CG73" s="87" t="str">
        <f>IFERROR(IF($F73="Historical", IF(P73&lt;&gt;INDEX('Historical BMP Records'!P:P, MATCH($C73, 'Historical BMP Records'!$C:$C, 0)), 1, 0), IF(P73&lt;&gt;INDEX('Planned and Progress BMPs'!P:P, MATCH($C73, 'Planned and Progress BMPs'!$C:$C, 0)), 1, 0)), "")</f>
        <v/>
      </c>
      <c r="CH73" s="87" t="str">
        <f>IFERROR(IF($F73="Historical", IF(Q73&lt;&gt;INDEX('Historical BMP Records'!Q:Q, MATCH($C73, 'Historical BMP Records'!$C:$C, 0)), 1, 0), IF(Q73&lt;&gt;INDEX('Planned and Progress BMPs'!Q:Q, MATCH($C73, 'Planned and Progress BMPs'!$C:$C, 0)), 1, 0)), "")</f>
        <v/>
      </c>
      <c r="CI73" s="87" t="str">
        <f>IFERROR(IF($F73="Historical", IF(R73&lt;&gt;INDEX('Historical BMP Records'!R:R, MATCH($C73, 'Historical BMP Records'!$C:$C, 0)), 1, 0), IF(R73&lt;&gt;INDEX('Planned and Progress BMPs'!R:R, MATCH($C73, 'Planned and Progress BMPs'!$C:$C, 0)), 1, 0)), "")</f>
        <v/>
      </c>
      <c r="CJ73" s="87" t="str">
        <f>IFERROR(IF($F73="Historical", IF(S73&lt;&gt;INDEX('Historical BMP Records'!S:S, MATCH($C73, 'Historical BMP Records'!$C:$C, 0)), 1, 0), IF(S73&lt;&gt;INDEX('Planned and Progress BMPs'!S:S, MATCH($C73, 'Planned and Progress BMPs'!$C:$C, 0)), 1, 0)), "")</f>
        <v/>
      </c>
      <c r="CK73" s="87" t="str">
        <f>IFERROR(IF($F73="Historical", IF(T73&lt;&gt;INDEX('Historical BMP Records'!T:T, MATCH($C73, 'Historical BMP Records'!$C:$C, 0)), 1, 0), IF(T73&lt;&gt;INDEX('Planned and Progress BMPs'!T:T, MATCH($C73, 'Planned and Progress BMPs'!$C:$C, 0)), 1, 0)), "")</f>
        <v/>
      </c>
      <c r="CL73" s="87" t="str">
        <f>IFERROR(IF($F73="Historical", IF(U73&lt;&gt;INDEX('Historical BMP Records'!U:U, MATCH($C73, 'Historical BMP Records'!$C:$C, 0)), 1, 0), IF(U73&lt;&gt;INDEX('Planned and Progress BMPs'!U:U, MATCH($C73, 'Planned and Progress BMPs'!$C:$C, 0)), 1, 0)), "")</f>
        <v/>
      </c>
      <c r="CM73" s="87" t="str">
        <f>IFERROR(IF($F73="Historical", IF(V73&lt;&gt;INDEX('Historical BMP Records'!V:V, MATCH($C73, 'Historical BMP Records'!$C:$C, 0)), 1, 0), IF(V73&lt;&gt;INDEX('Planned and Progress BMPs'!V:V, MATCH($C73, 'Planned and Progress BMPs'!$C:$C, 0)), 1, 0)), "")</f>
        <v/>
      </c>
      <c r="CN73" s="87" t="str">
        <f>IFERROR(IF($F73="Historical", IF(W73&lt;&gt;INDEX('Historical BMP Records'!W:W, MATCH($C73, 'Historical BMP Records'!$C:$C, 0)), 1, 0), IF(W73&lt;&gt;INDEX('Planned and Progress BMPs'!W:W, MATCH($C73, 'Planned and Progress BMPs'!$C:$C, 0)), 1, 0)), "")</f>
        <v/>
      </c>
      <c r="CO73" s="87" t="str">
        <f>IFERROR(IF($F73="Historical", IF(X73&lt;&gt;INDEX('Historical BMP Records'!X:X, MATCH($C73, 'Historical BMP Records'!$C:$C, 0)), 1, 0), IF(X73&lt;&gt;INDEX('Planned and Progress BMPs'!X:X, MATCH($C73, 'Planned and Progress BMPs'!$C:$C, 0)), 1, 0)), "")</f>
        <v/>
      </c>
      <c r="CP73" s="87" t="str">
        <f>IFERROR(IF($F73="Historical", IF(Y73&lt;&gt;INDEX('Historical BMP Records'!Y:Y, MATCH($C73, 'Historical BMP Records'!$C:$C, 0)), 1, 0), IF(Y73&lt;&gt;INDEX('Planned and Progress BMPs'!Y:Y, MATCH($C73, 'Planned and Progress BMPs'!$C:$C, 0)), 1, 0)), "")</f>
        <v/>
      </c>
      <c r="CQ73" s="87" t="str">
        <f>IFERROR(IF($F73="Historical", IF(Z73&lt;&gt;INDEX('Historical BMP Records'!Z:Z, MATCH($C73, 'Historical BMP Records'!$C:$C, 0)), 1, 0), IF(Z73&lt;&gt;INDEX('Planned and Progress BMPs'!Z:Z, MATCH($C73, 'Planned and Progress BMPs'!$C:$C, 0)), 1, 0)), "")</f>
        <v/>
      </c>
      <c r="CR73" s="87" t="str">
        <f>IFERROR(IF($F73="Historical", IF(AA73&lt;&gt;INDEX('Historical BMP Records'!AA:AA, MATCH($C73, 'Historical BMP Records'!$C:$C, 0)), 1, 0), IF(AA73&lt;&gt;INDEX('Planned and Progress BMPs'!AA:AA, MATCH($C73, 'Planned and Progress BMPs'!$C:$C, 0)), 1, 0)), "")</f>
        <v/>
      </c>
      <c r="CS73" s="87" t="str">
        <f>IFERROR(IF($F73="Historical", IF(AB73&lt;&gt;INDEX('Historical BMP Records'!AB:AB, MATCH($C73, 'Historical BMP Records'!$C:$C, 0)), 1, 0), IF(AB73&lt;&gt;INDEX('Planned and Progress BMPs'!AB:AB, MATCH($C73, 'Planned and Progress BMPs'!$C:$C, 0)), 1, 0)), "")</f>
        <v/>
      </c>
      <c r="CT73" s="87" t="str">
        <f>IFERROR(IF($F73="Historical", IF(AC73&lt;&gt;INDEX('Historical BMP Records'!AC:AC, MATCH($C73, 'Historical BMP Records'!$C:$C, 0)), 1, 0), IF(AC73&lt;&gt;INDEX('Planned and Progress BMPs'!AC:AC, MATCH($C73, 'Planned and Progress BMPs'!$C:$C, 0)), 1, 0)), "")</f>
        <v/>
      </c>
      <c r="CU73" s="87" t="str">
        <f>IFERROR(IF($F73="Historical", IF(AD73&lt;&gt;INDEX('Historical BMP Records'!AD:AD, MATCH($C73, 'Historical BMP Records'!$C:$C, 0)), 1, 0), IF(AD73&lt;&gt;INDEX('Planned and Progress BMPs'!AD:AD, MATCH($C73, 'Planned and Progress BMPs'!$C:$C, 0)), 1, 0)), "")</f>
        <v/>
      </c>
      <c r="CV73" s="87" t="str">
        <f>IFERROR(IF($F73="Historical", IF(AE73&lt;&gt;INDEX('Historical BMP Records'!AE:AE, MATCH($C73, 'Historical BMP Records'!$C:$C, 0)), 1, 0), IF(AE73&lt;&gt;INDEX('Planned and Progress BMPs'!AE:AE, MATCH($C73, 'Planned and Progress BMPs'!$C:$C, 0)), 1, 0)), "")</f>
        <v/>
      </c>
      <c r="CW73" s="87" t="str">
        <f>IFERROR(IF($F73="Historical", IF(AF73&lt;&gt;INDEX('Historical BMP Records'!AF:AF, MATCH($C73, 'Historical BMP Records'!$C:$C, 0)), 1, 0), IF(AF73&lt;&gt;INDEX('Planned and Progress BMPs'!AF:AF, MATCH($C73, 'Planned and Progress BMPs'!$C:$C, 0)), 1, 0)), "")</f>
        <v/>
      </c>
      <c r="CX73" s="87" t="str">
        <f>IFERROR(IF($F73="Historical", IF(AG73&lt;&gt;INDEX('Historical BMP Records'!AG:AG, MATCH($C73, 'Historical BMP Records'!$C:$C, 0)), 1, 0), IF(AG73&lt;&gt;INDEX('Planned and Progress BMPs'!AG:AG, MATCH($C73, 'Planned and Progress BMPs'!$C:$C, 0)), 1, 0)), "")</f>
        <v/>
      </c>
      <c r="CY73" s="87" t="str">
        <f>IFERROR(IF($F73="Historical", IF(AH73&lt;&gt;INDEX('Historical BMP Records'!AH:AH, MATCH($C73, 'Historical BMP Records'!$C:$C, 0)), 1, 0), IF(AH73&lt;&gt;INDEX('Planned and Progress BMPs'!AH:AH, MATCH($C73, 'Planned and Progress BMPs'!$C:$C, 0)), 1, 0)), "")</f>
        <v/>
      </c>
      <c r="CZ73" s="87" t="str">
        <f>IFERROR(IF($F73="Historical", IF(AI73&lt;&gt;INDEX('Historical BMP Records'!AI:AI, MATCH($C73, 'Historical BMP Records'!$C:$C, 0)), 1, 0), IF(AI73&lt;&gt;INDEX('Planned and Progress BMPs'!AI:AI, MATCH($C73, 'Planned and Progress BMPs'!$C:$C, 0)), 1, 0)), "")</f>
        <v/>
      </c>
      <c r="DA73" s="87" t="str">
        <f>IFERROR(IF($F73="Historical", IF(AJ73&lt;&gt;INDEX('Historical BMP Records'!AJ:AJ, MATCH($C73, 'Historical BMP Records'!$C:$C, 0)), 1, 0), IF(AJ73&lt;&gt;INDEX('Planned and Progress BMPs'!AJ:AJ, MATCH($C73, 'Planned and Progress BMPs'!$C:$C, 0)), 1, 0)), "")</f>
        <v/>
      </c>
      <c r="DB73" s="87" t="str">
        <f>IFERROR(IF($F73="Historical", IF(AK73&lt;&gt;INDEX('Historical BMP Records'!AK:AK, MATCH($C73, 'Historical BMP Records'!$C:$C, 0)), 1, 0), IF(AK73&lt;&gt;INDEX('Planned and Progress BMPs'!AK:AK, MATCH($C73, 'Planned and Progress BMPs'!$C:$C, 0)), 1, 0)), "")</f>
        <v/>
      </c>
      <c r="DC73" s="87" t="str">
        <f>IFERROR(IF($F73="Historical", IF(AL73&lt;&gt;INDEX('Historical BMP Records'!AL:AL, MATCH($C73, 'Historical BMP Records'!$C:$C, 0)), 1, 0), IF(AL73&lt;&gt;INDEX('Planned and Progress BMPs'!AL:AL, MATCH($C73, 'Planned and Progress BMPs'!$C:$C, 0)), 1, 0)), "")</f>
        <v/>
      </c>
      <c r="DD73" s="87" t="str">
        <f>IFERROR(IF($F73="Historical", IF(AM73&lt;&gt;INDEX('Historical BMP Records'!AM:AM, MATCH($C73, 'Historical BMP Records'!$C:$C, 0)), 1, 0), IF(AM73&lt;&gt;INDEX('Planned and Progress BMPs'!AM:AM, MATCH($C73, 'Planned and Progress BMPs'!$C:$C, 0)), 1, 0)), "")</f>
        <v/>
      </c>
      <c r="DE73" s="87" t="str">
        <f>IFERROR(IF($F73="Historical", IF(AN73&lt;&gt;INDEX('Historical BMP Records'!AN:AN, MATCH($C73, 'Historical BMP Records'!$C:$C, 0)), 1, 0), IF(AN73&lt;&gt;INDEX('Planned and Progress BMPs'!AN:AN, MATCH($C73, 'Planned and Progress BMPs'!$C:$C, 0)), 1, 0)), "")</f>
        <v/>
      </c>
      <c r="DF73" s="87" t="str">
        <f>IFERROR(IF($F73="Historical", IF(AO73&lt;&gt;INDEX('Historical BMP Records'!AO:AO, MATCH($C73, 'Historical BMP Records'!$C:$C, 0)), 1, 0), IF(AO73&lt;&gt;INDEX('Planned and Progress BMPs'!AO:AO, MATCH($C73, 'Planned and Progress BMPs'!$C:$C, 0)), 1, 0)), "")</f>
        <v/>
      </c>
      <c r="DG73" s="87" t="str">
        <f>IFERROR(IF($F73="Historical", IF(AP73&lt;&gt;INDEX('Historical BMP Records'!AP:AP, MATCH($C73, 'Historical BMP Records'!$C:$C, 0)), 1, 0), IF(AP73&lt;&gt;INDEX('Planned and Progress BMPs'!AP:AP, MATCH($C73, 'Planned and Progress BMPs'!$C:$C, 0)), 1, 0)), "")</f>
        <v/>
      </c>
      <c r="DH73" s="87" t="str">
        <f>IFERROR(IF($F73="Historical", IF(AQ73&lt;&gt;INDEX('Historical BMP Records'!AQ:AQ, MATCH($C73, 'Historical BMP Records'!$C:$C, 0)), 1, 0), IF(AQ73&lt;&gt;INDEX('Planned and Progress BMPs'!AQ:AQ, MATCH($C73, 'Planned and Progress BMPs'!$C:$C, 0)), 1, 0)), "")</f>
        <v/>
      </c>
      <c r="DI73" s="87" t="str">
        <f>IFERROR(IF($F73="Historical", IF(AR73&lt;&gt;INDEX('Historical BMP Records'!AR:AR, MATCH($C73, 'Historical BMP Records'!$C:$C, 0)), 1, 0), IF(AR73&lt;&gt;INDEX('Planned and Progress BMPs'!AR:AR, MATCH($C73, 'Planned and Progress BMPs'!$C:$C, 0)), 1, 0)), "")</f>
        <v/>
      </c>
      <c r="DJ73" s="87" t="str">
        <f>IFERROR(IF($F73="Historical", IF(AS73&lt;&gt;INDEX('Historical BMP Records'!AS:AS, MATCH($C73, 'Historical BMP Records'!$C:$C, 0)), 1, 0), IF(AS73&lt;&gt;INDEX('Planned and Progress BMPs'!AS:AS, MATCH($C73, 'Planned and Progress BMPs'!$C:$C, 0)), 1, 0)), "")</f>
        <v/>
      </c>
      <c r="DK73" s="87" t="str">
        <f>IFERROR(IF($F73="Historical", IF(AT73&lt;&gt;INDEX('Historical BMP Records'!AT:AT, MATCH($C73, 'Historical BMP Records'!$C:$C, 0)), 1, 0), IF(AT73&lt;&gt;INDEX('Planned and Progress BMPs'!AT:AT, MATCH($C73, 'Planned and Progress BMPs'!$C:$C, 0)), 1, 0)), "")</f>
        <v/>
      </c>
      <c r="DL73" s="87" t="str">
        <f>IFERROR(IF($F73="Historical", IF(AU73&lt;&gt;INDEX('Historical BMP Records'!AU:AU, MATCH($C73, 'Historical BMP Records'!$C:$C, 0)), 1, 0), IF(AU73&lt;&gt;INDEX('Planned and Progress BMPs'!AU:AU, MATCH($C73, 'Planned and Progress BMPs'!$C:$C, 0)), 1, 0)), "")</f>
        <v/>
      </c>
      <c r="DM73" s="87" t="str">
        <f>IFERROR(IF($F73="Historical", IF(AV73&lt;&gt;INDEX('Historical BMP Records'!AV:AV, MATCH($C73, 'Historical BMP Records'!$C:$C, 0)), 1, 0), IF(AV73&lt;&gt;INDEX('Planned and Progress BMPs'!AV:AV, MATCH($C73, 'Planned and Progress BMPs'!$C:$C, 0)), 1, 0)), "")</f>
        <v/>
      </c>
      <c r="DN73" s="87" t="str">
        <f>IFERROR(IF($F73="Historical", IF(AW73&lt;&gt;INDEX('Historical BMP Records'!AW:AW, MATCH($C73, 'Historical BMP Records'!$C:$C, 0)), 1, 0), IF(AW73&lt;&gt;INDEX('Planned and Progress BMPs'!AW:AW, MATCH($C73, 'Planned and Progress BMPs'!$C:$C, 0)), 1, 0)), "")</f>
        <v/>
      </c>
      <c r="DO73" s="87" t="str">
        <f>IFERROR(IF($F73="Historical", IF(AX73&lt;&gt;INDEX('Historical BMP Records'!AX:AX, MATCH($C73, 'Historical BMP Records'!$C:$C, 0)), 1, 0), IF(AX73&lt;&gt;INDEX('Planned and Progress BMPs'!AX:AX, MATCH($C73, 'Planned and Progress BMPs'!$C:$C, 0)), 1, 0)), "")</f>
        <v/>
      </c>
      <c r="DP73" s="87" t="str">
        <f>IFERROR(IF($F73="Historical", IF(AY73&lt;&gt;INDEX('Historical BMP Records'!AY:AY, MATCH($C73, 'Historical BMP Records'!$C:$C, 0)), 1, 0), IF(AY73&lt;&gt;INDEX('Planned and Progress BMPs'!AY:AY, MATCH($C73, 'Planned and Progress BMPs'!$C:$C, 0)), 1, 0)), "")</f>
        <v/>
      </c>
      <c r="DQ73" s="87" t="str">
        <f>IFERROR(IF($F73="Historical", IF(AZ73&lt;&gt;INDEX('Historical BMP Records'!AZ:AZ, MATCH($C73, 'Historical BMP Records'!$C:$C, 0)), 1, 0), IF(AZ73&lt;&gt;INDEX('Planned and Progress BMPs'!AZ:AZ, MATCH($C73, 'Planned and Progress BMPs'!$C:$C, 0)), 1, 0)), "")</f>
        <v/>
      </c>
      <c r="DR73" s="87" t="str">
        <f>IFERROR(IF($F73="Historical", IF(BA73&lt;&gt;INDEX('Historical BMP Records'!BA:BA, MATCH($C73, 'Historical BMP Records'!$C:$C, 0)), 1, 0), IF(BA73&lt;&gt;INDEX('Planned and Progress BMPs'!BA:BA, MATCH($C73, 'Planned and Progress BMPs'!$C:$C, 0)), 1, 0)), "")</f>
        <v/>
      </c>
      <c r="DS73" s="87" t="str">
        <f>IFERROR(IF($F73="Historical", IF(BB73&lt;&gt;INDEX('Historical BMP Records'!BB:BB, MATCH($C73, 'Historical BMP Records'!$C:$C, 0)), 1, 0), IF(BB73&lt;&gt;INDEX('Planned and Progress BMPs'!BB:BB, MATCH($C73, 'Planned and Progress BMPs'!$C:$C, 0)), 1, 0)), "")</f>
        <v/>
      </c>
      <c r="DT73" s="87" t="str">
        <f>IFERROR(IF($F73="Historical", IF(BC73&lt;&gt;INDEX('Historical BMP Records'!BC:BC, MATCH($C73, 'Historical BMP Records'!$C:$C, 0)), 1, 0), IF(BC73&lt;&gt;INDEX('Planned and Progress BMPs'!BC:BC, MATCH($C73, 'Planned and Progress BMPs'!$C:$C, 0)), 1, 0)), "")</f>
        <v/>
      </c>
      <c r="DU73" s="87" t="str">
        <f>IFERROR(IF($F73="Historical", IF(BD73&lt;&gt;INDEX('Historical BMP Records'!BD:BD, MATCH($C73, 'Historical BMP Records'!$C:$C, 0)), 1, 0), IF(BD73&lt;&gt;INDEX('Planned and Progress BMPs'!BD:BD, MATCH($C73, 'Planned and Progress BMPs'!$C:$C, 0)), 1, 0)), "")</f>
        <v/>
      </c>
      <c r="DV73" s="87" t="str">
        <f>IFERROR(IF($F73="Historical", IF(BE73&lt;&gt;INDEX('Historical BMP Records'!BE:BE, MATCH($C73, 'Historical BMP Records'!$C:$C, 0)), 1, 0), IF(BE73&lt;&gt;INDEX('Planned and Progress BMPs'!BE:BE, MATCH($C73, 'Planned and Progress BMPs'!$C:$C, 0)), 1, 0)), "")</f>
        <v/>
      </c>
      <c r="DW73" s="87" t="str">
        <f>IFERROR(IF($F73="Historical", IF(BF73&lt;&gt;INDEX('Historical BMP Records'!BF:BF, MATCH($C73, 'Historical BMP Records'!$C:$C, 0)), 1, 0), IF(BF73&lt;&gt;INDEX('Planned and Progress BMPs'!BF:BF, MATCH($C73, 'Planned and Progress BMPs'!$C:$C, 0)), 1, 0)), "")</f>
        <v/>
      </c>
      <c r="DX73" s="87" t="str">
        <f>IFERROR(IF($F73="Historical", IF(BG73&lt;&gt;INDEX('Historical BMP Records'!BG:BG, MATCH($C73, 'Historical BMP Records'!$C:$C, 0)), 1, 0), IF(BG73&lt;&gt;INDEX('Planned and Progress BMPs'!BG:BG, MATCH($C73, 'Planned and Progress BMPs'!$C:$C, 0)), 1, 0)), "")</f>
        <v/>
      </c>
      <c r="DY73" s="87" t="str">
        <f>IFERROR(IF($F73="Historical", IF(BH73&lt;&gt;INDEX('Historical BMP Records'!BH:BH, MATCH($C73, 'Historical BMP Records'!$C:$C, 0)), 1, 0), IF(BH73&lt;&gt;INDEX('Planned and Progress BMPs'!BH:BH, MATCH($C73, 'Planned and Progress BMPs'!$C:$C, 0)), 1, 0)), "")</f>
        <v/>
      </c>
      <c r="DZ73" s="87" t="str">
        <f>IFERROR(IF($F73="Historical", IF(BI73&lt;&gt;INDEX('Historical BMP Records'!BI:BI, MATCH($C73, 'Historical BMP Records'!$C:$C, 0)), 1, 0), IF(BI73&lt;&gt;INDEX('Planned and Progress BMPs'!BI:BI, MATCH($C73, 'Planned and Progress BMPs'!$C:$C, 0)), 1, 0)), "")</f>
        <v/>
      </c>
      <c r="EA73" s="87" t="str">
        <f>IFERROR(IF($F73="Historical", IF(BJ73&lt;&gt;INDEX('Historical BMP Records'!BJ:BJ, MATCH($C73, 'Historical BMP Records'!$C:$C, 0)), 1, 0), IF(BJ73&lt;&gt;INDEX('Planned and Progress BMPs'!BJ:BJ, MATCH($C73, 'Planned and Progress BMPs'!$C:$C, 0)), 1, 0)), "")</f>
        <v/>
      </c>
      <c r="EB73" s="87" t="str">
        <f>IFERROR(IF($F73="Historical", IF(BK73&lt;&gt;INDEX('Historical BMP Records'!BK:BK, MATCH($C73, 'Historical BMP Records'!$C:$C, 0)), 1, 0), IF(BK73&lt;&gt;INDEX('Planned and Progress BMPs'!BK:BK, MATCH($C73, 'Planned and Progress BMPs'!$C:$C, 0)), 1, 0)), "")</f>
        <v/>
      </c>
      <c r="EC73" s="87" t="str">
        <f>IFERROR(IF($F73="Historical", IF(BL73&lt;&gt;INDEX('Historical BMP Records'!BL:BL, MATCH($C73, 'Historical BMP Records'!$C:$C, 0)), 1, 0), IF(BL73&lt;&gt;INDEX('Planned and Progress BMPs'!BL:BL, MATCH($C73, 'Planned and Progress BMPs'!$C:$C, 0)), 1, 0)), "")</f>
        <v/>
      </c>
      <c r="ED73" s="87" t="str">
        <f>IFERROR(IF($F73="Historical", IF(BM73&lt;&gt;INDEX('Historical BMP Records'!BM:BM, MATCH($C73, 'Historical BMP Records'!$C:$C, 0)), 1, 0), IF(BM73&lt;&gt;INDEX('Planned and Progress BMPs'!BM:BM, MATCH($C73, 'Planned and Progress BMPs'!$C:$C, 0)), 1, 0)), "")</f>
        <v/>
      </c>
      <c r="EE73" s="87" t="str">
        <f>IFERROR(IF($F73="Historical", IF(BN73&lt;&gt;INDEX('Historical BMP Records'!BN:BN, MATCH($C73, 'Historical BMP Records'!$C:$C, 0)), 1, 0), IF(BN73&lt;&gt;INDEX('Planned and Progress BMPs'!BN:BN, MATCH($C73, 'Planned and Progress BMPs'!$C:$C, 0)), 1, 0)), "")</f>
        <v/>
      </c>
      <c r="EF73" s="87" t="str">
        <f>IFERROR(IF($F73="Historical", IF(BO73&lt;&gt;INDEX('Historical BMP Records'!BO:BO, MATCH($C73, 'Historical BMP Records'!$C:$C, 0)), 1, 0), IF(BO73&lt;&gt;INDEX('Planned and Progress BMPs'!BO:BO, MATCH($C73, 'Planned and Progress BMPs'!$C:$C, 0)), 1, 0)), "")</f>
        <v/>
      </c>
      <c r="EG73" s="87" t="str">
        <f>IFERROR(IF($F73="Historical", IF(BP73&lt;&gt;INDEX('Historical BMP Records'!BP:BP, MATCH($C73, 'Historical BMP Records'!$C:$C, 0)), 1, 0), IF(BP73&lt;&gt;INDEX('Planned and Progress BMPs'!BP:BP, MATCH($C73, 'Planned and Progress BMPs'!$C:$C, 0)), 1, 0)), "")</f>
        <v/>
      </c>
      <c r="EH73" s="87">
        <f>SUM(DC_SW152[[#This Row],[FY17 Status Change]:[GIS ID Change]])</f>
        <v>0</v>
      </c>
    </row>
    <row r="74" spans="1:138" x14ac:dyDescent="0.25">
      <c r="A74" s="5" t="s">
        <v>388</v>
      </c>
      <c r="B74" s="5" t="s">
        <v>389</v>
      </c>
      <c r="C74" s="15" t="s">
        <v>739</v>
      </c>
      <c r="D74" s="15" t="s">
        <v>516</v>
      </c>
      <c r="E74" s="15" t="s">
        <v>356</v>
      </c>
      <c r="F74" s="18" t="s">
        <v>49</v>
      </c>
      <c r="G74" s="40"/>
      <c r="H74" s="20"/>
      <c r="I74" s="19">
        <f>INDEX(Table3[Site ID], MATCH(DC_SW152[[#This Row],[Facility Name]], Table3[Site Name], 0))</f>
        <v>1</v>
      </c>
      <c r="J74" s="17" t="s">
        <v>372</v>
      </c>
      <c r="K74" s="17" t="str">
        <f>INDEX(Table3[Site Address], MATCH(DC_SW152[[#This Row],[Facility Name]], Table3[Site Name], 0))</f>
        <v>370 Brookley Avenue SW</v>
      </c>
      <c r="L74" s="17" t="str">
        <f>INDEX(Table3[Site X Coordinate], MATCH(DC_SW152[[#This Row],[Facility Name]], Table3[Site Name], 0))</f>
        <v>399319.85</v>
      </c>
      <c r="M74" s="17" t="str">
        <f>INDEX(Table3[Site Y Coordinate], MATCH(DC_SW152[[#This Row],[Facility Name]], Table3[Site Name], 0))</f>
        <v>131674.01</v>
      </c>
      <c r="N74" s="19" t="str">
        <f>INDEX(Table3[Owner/Manager], MATCH(DC_SW152[[#This Row],[Facility Name]], Table3[Site Name], 0))</f>
        <v>Department of Defense</v>
      </c>
      <c r="O74" s="17" t="s">
        <v>699</v>
      </c>
      <c r="P74" s="17" t="s">
        <v>115</v>
      </c>
      <c r="Q74" s="17" t="s">
        <v>116</v>
      </c>
      <c r="R74" s="17" t="s">
        <v>84</v>
      </c>
      <c r="S74" s="17">
        <v>20374</v>
      </c>
      <c r="T74" s="27">
        <v>2024330415</v>
      </c>
      <c r="U74" s="17" t="s">
        <v>117</v>
      </c>
      <c r="V74" s="77">
        <v>72</v>
      </c>
      <c r="W74" s="18">
        <v>37257</v>
      </c>
      <c r="X74" s="17" t="s">
        <v>356</v>
      </c>
      <c r="Y74" s="83" t="s">
        <v>151</v>
      </c>
      <c r="Z74" s="83" t="s">
        <v>777</v>
      </c>
      <c r="AA74" s="83" t="s">
        <v>778</v>
      </c>
      <c r="AB74" s="83" t="s">
        <v>779</v>
      </c>
      <c r="AC74" s="19" t="s">
        <v>93</v>
      </c>
      <c r="AD74" s="17" t="s">
        <v>26</v>
      </c>
      <c r="AE74" s="17">
        <v>399355.429</v>
      </c>
      <c r="AF74" s="17">
        <v>131853.26199999999</v>
      </c>
      <c r="AG74" s="17">
        <v>38.872658999999999</v>
      </c>
      <c r="AH74" s="17">
        <v>-76.992795999999998</v>
      </c>
      <c r="AI74" s="17" t="s">
        <v>152</v>
      </c>
      <c r="AJ74" s="17" t="s">
        <v>84</v>
      </c>
      <c r="AK74" s="17">
        <v>20374</v>
      </c>
      <c r="AL74" s="17" t="s">
        <v>11</v>
      </c>
      <c r="AM74" s="17" t="s">
        <v>18</v>
      </c>
      <c r="AN74" s="17" t="s">
        <v>8</v>
      </c>
      <c r="AO74" s="62"/>
      <c r="AP74" s="62"/>
      <c r="AQ74" s="62"/>
      <c r="AR74" s="62">
        <f>IF(ISBLANK(DC_SW152[[#This Row],[Urban Acres]]), "", DC_SW152[[#This Row],[Urban Acres]]-DC_SW152[[#This Row],[Impervious Acres]]-DC_SW152[[#This Row],[Natural Acres]])</f>
        <v>0</v>
      </c>
      <c r="AS74" s="62">
        <v>0.85</v>
      </c>
      <c r="AT74" s="62">
        <v>0.85</v>
      </c>
      <c r="AU74" s="62" t="str">
        <f>IF(ISBLANK(DC_SW152[[#This Row],[Natural Acres]]), "", DC_SW152[[#This Row],[Natural Acres]]*43560)</f>
        <v/>
      </c>
      <c r="AV74" s="62">
        <f>IFERROR(IF(ISBLANK(DC_SW152[[#This Row],[Compacted Acres]]), "", DC_SW152[[#This Row],[Compacted Acres]]*43560),"")</f>
        <v>0</v>
      </c>
      <c r="AW74" s="62">
        <f>IF(ISBLANK(DC_SW152[[#This Row],[Impervious Acres]]), "", DC_SW152[[#This Row],[Impervious Acres]]*43560)</f>
        <v>37026</v>
      </c>
      <c r="AX74" s="62">
        <f>IF(ISBLANK(DC_SW152[[#This Row],[Urban Acres]]), "", DC_SW152[[#This Row],[Urban Acres]]*43560)</f>
        <v>37026</v>
      </c>
      <c r="AY74" s="67"/>
      <c r="AZ74" s="18">
        <v>42941</v>
      </c>
      <c r="BA74" s="19">
        <v>2017</v>
      </c>
      <c r="BB74" s="19"/>
      <c r="BC74" s="19"/>
      <c r="BD74" s="19"/>
      <c r="BE74" s="19"/>
      <c r="BF74" s="19"/>
      <c r="BG74" s="19"/>
      <c r="BH74" s="18" t="s">
        <v>9</v>
      </c>
      <c r="BI74" s="18">
        <v>42927</v>
      </c>
      <c r="BJ74" s="18"/>
      <c r="BK74" s="17" t="s">
        <v>8</v>
      </c>
      <c r="BL74" s="18"/>
      <c r="BM74" s="72" t="s">
        <v>153</v>
      </c>
      <c r="BN74" s="17"/>
      <c r="BO74" s="17" t="s">
        <v>8</v>
      </c>
      <c r="BP74" s="17" t="s">
        <v>154</v>
      </c>
      <c r="BQ74" s="15" t="s">
        <v>536</v>
      </c>
      <c r="BR74" s="87" t="str">
        <f>IFERROR(IF($F74="Historical", IF(A74&lt;&gt;INDEX('Historical BMP Records'!A:A, MATCH($C74, 'Historical BMP Records'!$C:$C, 0)), 1, 0), IF(A74&lt;&gt;INDEX('Planned and Progress BMPs'!A:A, MATCH($C74, 'Planned and Progress BMPs'!$C:$C, 0)), 1, 0)), "")</f>
        <v/>
      </c>
      <c r="BS74" s="87" t="str">
        <f>IFERROR(IF($F74="Historical", IF(B74&lt;&gt;INDEX('Historical BMP Records'!B:B, MATCH($C74, 'Historical BMP Records'!$C:$C, 0)), 1, 0), IF(B74&lt;&gt;INDEX('Planned and Progress BMPs'!B:B, MATCH($C74, 'Planned and Progress BMPs'!$C:$C, 0)), 1, 0)), "")</f>
        <v/>
      </c>
      <c r="BT74" s="87" t="str">
        <f>IFERROR(IF($F74="Historical", IF(C74&lt;&gt;INDEX('Historical BMP Records'!C:C, MATCH($C74, 'Historical BMP Records'!$C:$C, 0)), 1, 0), IF(C74&lt;&gt;INDEX('Planned and Progress BMPs'!C:C, MATCH($C74, 'Planned and Progress BMPs'!$C:$C, 0)), 1, 0)), "")</f>
        <v/>
      </c>
      <c r="BU74" s="87" t="str">
        <f>IFERROR(IF($F74="Historical", IF(D74&lt;&gt;INDEX('Historical BMP Records'!D:D, MATCH($C74, 'Historical BMP Records'!$C:$C, 0)), 1, 0), IF(D74&lt;&gt;INDEX('Planned and Progress BMPs'!D:D, MATCH($C74, 'Planned and Progress BMPs'!$C:$C, 0)), 1, 0)), "")</f>
        <v/>
      </c>
      <c r="BV74" s="87" t="str">
        <f>IFERROR(IF($F74="Historical", IF(E74&lt;&gt;INDEX('Historical BMP Records'!E:E, MATCH($C74, 'Historical BMP Records'!$C:$C, 0)), 1, 0), IF(E74&lt;&gt;INDEX('Planned and Progress BMPs'!E:E, MATCH($C74, 'Planned and Progress BMPs'!$C:$C, 0)), 1, 0)), "")</f>
        <v/>
      </c>
      <c r="BW74" s="87" t="str">
        <f>IFERROR(IF($F74="Historical", IF(F74&lt;&gt;INDEX('Historical BMP Records'!F:F, MATCH($C74, 'Historical BMP Records'!$C:$C, 0)), 1, 0), IF(F74&lt;&gt;INDEX('Planned and Progress BMPs'!F:F, MATCH($C74, 'Planned and Progress BMPs'!$C:$C, 0)), 1, 0)), "")</f>
        <v/>
      </c>
      <c r="BX74" s="87" t="str">
        <f>IFERROR(IF($F74="Historical", IF(G74&lt;&gt;INDEX('Historical BMP Records'!G:G, MATCH($C74, 'Historical BMP Records'!$C:$C, 0)), 1, 0), IF(G74&lt;&gt;INDEX('Planned and Progress BMPs'!G:G, MATCH($C74, 'Planned and Progress BMPs'!$C:$C, 0)), 1, 0)), "")</f>
        <v/>
      </c>
      <c r="BY74" s="87" t="str">
        <f>IFERROR(IF($F74="Historical", IF(H74&lt;&gt;INDEX('Historical BMP Records'!H:H, MATCH($C74, 'Historical BMP Records'!$C:$C, 0)), 1, 0), IF(H74&lt;&gt;INDEX('Planned and Progress BMPs'!H:H, MATCH($C74, 'Planned and Progress BMPs'!$C:$C, 0)), 1, 0)), "")</f>
        <v/>
      </c>
      <c r="BZ74" s="87" t="str">
        <f>IFERROR(IF($F74="Historical", IF(I74&lt;&gt;INDEX('Historical BMP Records'!I:I, MATCH($C74, 'Historical BMP Records'!$C:$C, 0)), 1, 0), IF(I74&lt;&gt;INDEX('Planned and Progress BMPs'!I:I, MATCH($C74, 'Planned and Progress BMPs'!$C:$C, 0)), 1, 0)), "")</f>
        <v/>
      </c>
      <c r="CA74" s="87" t="str">
        <f>IFERROR(IF($F74="Historical", IF(J74&lt;&gt;INDEX('Historical BMP Records'!J:J, MATCH($C74, 'Historical BMP Records'!$C:$C, 0)), 1, 0), IF(J74&lt;&gt;INDEX('Planned and Progress BMPs'!J:J, MATCH($C74, 'Planned and Progress BMPs'!$C:$C, 0)), 1, 0)), "")</f>
        <v/>
      </c>
      <c r="CB74" s="87" t="str">
        <f>IFERROR(IF($F74="Historical", IF(K74&lt;&gt;INDEX('Historical BMP Records'!K:K, MATCH($C74, 'Historical BMP Records'!$C:$C, 0)), 1, 0), IF(K74&lt;&gt;INDEX('Planned and Progress BMPs'!K:K, MATCH($C74, 'Planned and Progress BMPs'!$C:$C, 0)), 1, 0)), "")</f>
        <v/>
      </c>
      <c r="CC74" s="87" t="str">
        <f>IFERROR(IF($F74="Historical", IF(L74&lt;&gt;INDEX('Historical BMP Records'!L:L, MATCH($C74, 'Historical BMP Records'!$C:$C, 0)), 1, 0), IF(L74&lt;&gt;INDEX('Planned and Progress BMPs'!L:L, MATCH($C74, 'Planned and Progress BMPs'!$C:$C, 0)), 1, 0)), "")</f>
        <v/>
      </c>
      <c r="CD74" s="87" t="str">
        <f>IFERROR(IF($F74="Historical", IF(M74&lt;&gt;INDEX('Historical BMP Records'!M:M, MATCH($C74, 'Historical BMP Records'!$C:$C, 0)), 1, 0), IF(M74&lt;&gt;INDEX('Planned and Progress BMPs'!M:M, MATCH($C74, 'Planned and Progress BMPs'!$C:$C, 0)), 1, 0)), "")</f>
        <v/>
      </c>
      <c r="CE74" s="87" t="str">
        <f>IFERROR(IF($F74="Historical", IF(N74&lt;&gt;INDEX('Historical BMP Records'!N:N, MATCH($C74, 'Historical BMP Records'!$C:$C, 0)), 1, 0), IF(N74&lt;&gt;INDEX('Planned and Progress BMPs'!N:N, MATCH($C74, 'Planned and Progress BMPs'!$C:$C, 0)), 1, 0)), "")</f>
        <v/>
      </c>
      <c r="CF74" s="87" t="str">
        <f>IFERROR(IF($F74="Historical", IF(O74&lt;&gt;INDEX('Historical BMP Records'!O:O, MATCH($C74, 'Historical BMP Records'!$C:$C, 0)), 1, 0), IF(O74&lt;&gt;INDEX('Planned and Progress BMPs'!O:O, MATCH($C74, 'Planned and Progress BMPs'!$C:$C, 0)), 1, 0)), "")</f>
        <v/>
      </c>
      <c r="CG74" s="87" t="str">
        <f>IFERROR(IF($F74="Historical", IF(P74&lt;&gt;INDEX('Historical BMP Records'!P:P, MATCH($C74, 'Historical BMP Records'!$C:$C, 0)), 1, 0), IF(P74&lt;&gt;INDEX('Planned and Progress BMPs'!P:P, MATCH($C74, 'Planned and Progress BMPs'!$C:$C, 0)), 1, 0)), "")</f>
        <v/>
      </c>
      <c r="CH74" s="87" t="str">
        <f>IFERROR(IF($F74="Historical", IF(Q74&lt;&gt;INDEX('Historical BMP Records'!Q:Q, MATCH($C74, 'Historical BMP Records'!$C:$C, 0)), 1, 0), IF(Q74&lt;&gt;INDEX('Planned and Progress BMPs'!Q:Q, MATCH($C74, 'Planned and Progress BMPs'!$C:$C, 0)), 1, 0)), "")</f>
        <v/>
      </c>
      <c r="CI74" s="87" t="str">
        <f>IFERROR(IF($F74="Historical", IF(R74&lt;&gt;INDEX('Historical BMP Records'!R:R, MATCH($C74, 'Historical BMP Records'!$C:$C, 0)), 1, 0), IF(R74&lt;&gt;INDEX('Planned and Progress BMPs'!R:R, MATCH($C74, 'Planned and Progress BMPs'!$C:$C, 0)), 1, 0)), "")</f>
        <v/>
      </c>
      <c r="CJ74" s="87" t="str">
        <f>IFERROR(IF($F74="Historical", IF(S74&lt;&gt;INDEX('Historical BMP Records'!S:S, MATCH($C74, 'Historical BMP Records'!$C:$C, 0)), 1, 0), IF(S74&lt;&gt;INDEX('Planned and Progress BMPs'!S:S, MATCH($C74, 'Planned and Progress BMPs'!$C:$C, 0)), 1, 0)), "")</f>
        <v/>
      </c>
      <c r="CK74" s="87" t="str">
        <f>IFERROR(IF($F74="Historical", IF(T74&lt;&gt;INDEX('Historical BMP Records'!T:T, MATCH($C74, 'Historical BMP Records'!$C:$C, 0)), 1, 0), IF(T74&lt;&gt;INDEX('Planned and Progress BMPs'!T:T, MATCH($C74, 'Planned and Progress BMPs'!$C:$C, 0)), 1, 0)), "")</f>
        <v/>
      </c>
      <c r="CL74" s="87" t="str">
        <f>IFERROR(IF($F74="Historical", IF(U74&lt;&gt;INDEX('Historical BMP Records'!U:U, MATCH($C74, 'Historical BMP Records'!$C:$C, 0)), 1, 0), IF(U74&lt;&gt;INDEX('Planned and Progress BMPs'!U:U, MATCH($C74, 'Planned and Progress BMPs'!$C:$C, 0)), 1, 0)), "")</f>
        <v/>
      </c>
      <c r="CM74" s="87" t="str">
        <f>IFERROR(IF($F74="Historical", IF(V74&lt;&gt;INDEX('Historical BMP Records'!V:V, MATCH($C74, 'Historical BMP Records'!$C:$C, 0)), 1, 0), IF(V74&lt;&gt;INDEX('Planned and Progress BMPs'!V:V, MATCH($C74, 'Planned and Progress BMPs'!$C:$C, 0)), 1, 0)), "")</f>
        <v/>
      </c>
      <c r="CN74" s="87" t="str">
        <f>IFERROR(IF($F74="Historical", IF(W74&lt;&gt;INDEX('Historical BMP Records'!W:W, MATCH($C74, 'Historical BMP Records'!$C:$C, 0)), 1, 0), IF(W74&lt;&gt;INDEX('Planned and Progress BMPs'!W:W, MATCH($C74, 'Planned and Progress BMPs'!$C:$C, 0)), 1, 0)), "")</f>
        <v/>
      </c>
      <c r="CO74" s="87" t="str">
        <f>IFERROR(IF($F74="Historical", IF(X74&lt;&gt;INDEX('Historical BMP Records'!X:X, MATCH($C74, 'Historical BMP Records'!$C:$C, 0)), 1, 0), IF(X74&lt;&gt;INDEX('Planned and Progress BMPs'!X:X, MATCH($C74, 'Planned and Progress BMPs'!$C:$C, 0)), 1, 0)), "")</f>
        <v/>
      </c>
      <c r="CP74" s="87" t="str">
        <f>IFERROR(IF($F74="Historical", IF(Y74&lt;&gt;INDEX('Historical BMP Records'!Y:Y, MATCH($C74, 'Historical BMP Records'!$C:$C, 0)), 1, 0), IF(Y74&lt;&gt;INDEX('Planned and Progress BMPs'!Y:Y, MATCH($C74, 'Planned and Progress BMPs'!$C:$C, 0)), 1, 0)), "")</f>
        <v/>
      </c>
      <c r="CQ74" s="87" t="str">
        <f>IFERROR(IF($F74="Historical", IF(Z74&lt;&gt;INDEX('Historical BMP Records'!Z:Z, MATCH($C74, 'Historical BMP Records'!$C:$C, 0)), 1, 0), IF(Z74&lt;&gt;INDEX('Planned and Progress BMPs'!Z:Z, MATCH($C74, 'Planned and Progress BMPs'!$C:$C, 0)), 1, 0)), "")</f>
        <v/>
      </c>
      <c r="CR74" s="87" t="str">
        <f>IFERROR(IF($F74="Historical", IF(AA74&lt;&gt;INDEX('Historical BMP Records'!AA:AA, MATCH($C74, 'Historical BMP Records'!$C:$C, 0)), 1, 0), IF(AA74&lt;&gt;INDEX('Planned and Progress BMPs'!AA:AA, MATCH($C74, 'Planned and Progress BMPs'!$C:$C, 0)), 1, 0)), "")</f>
        <v/>
      </c>
      <c r="CS74" s="87" t="str">
        <f>IFERROR(IF($F74="Historical", IF(AB74&lt;&gt;INDEX('Historical BMP Records'!AB:AB, MATCH($C74, 'Historical BMP Records'!$C:$C, 0)), 1, 0), IF(AB74&lt;&gt;INDEX('Planned and Progress BMPs'!AB:AB, MATCH($C74, 'Planned and Progress BMPs'!$C:$C, 0)), 1, 0)), "")</f>
        <v/>
      </c>
      <c r="CT74" s="87" t="str">
        <f>IFERROR(IF($F74="Historical", IF(AC74&lt;&gt;INDEX('Historical BMP Records'!AC:AC, MATCH($C74, 'Historical BMP Records'!$C:$C, 0)), 1, 0), IF(AC74&lt;&gt;INDEX('Planned and Progress BMPs'!AC:AC, MATCH($C74, 'Planned and Progress BMPs'!$C:$C, 0)), 1, 0)), "")</f>
        <v/>
      </c>
      <c r="CU74" s="87" t="str">
        <f>IFERROR(IF($F74="Historical", IF(AD74&lt;&gt;INDEX('Historical BMP Records'!AD:AD, MATCH($C74, 'Historical BMP Records'!$C:$C, 0)), 1, 0), IF(AD74&lt;&gt;INDEX('Planned and Progress BMPs'!AD:AD, MATCH($C74, 'Planned and Progress BMPs'!$C:$C, 0)), 1, 0)), "")</f>
        <v/>
      </c>
      <c r="CV74" s="87" t="str">
        <f>IFERROR(IF($F74="Historical", IF(AE74&lt;&gt;INDEX('Historical BMP Records'!AE:AE, MATCH($C74, 'Historical BMP Records'!$C:$C, 0)), 1, 0), IF(AE74&lt;&gt;INDEX('Planned and Progress BMPs'!AE:AE, MATCH($C74, 'Planned and Progress BMPs'!$C:$C, 0)), 1, 0)), "")</f>
        <v/>
      </c>
      <c r="CW74" s="87" t="str">
        <f>IFERROR(IF($F74="Historical", IF(AF74&lt;&gt;INDEX('Historical BMP Records'!AF:AF, MATCH($C74, 'Historical BMP Records'!$C:$C, 0)), 1, 0), IF(AF74&lt;&gt;INDEX('Planned and Progress BMPs'!AF:AF, MATCH($C74, 'Planned and Progress BMPs'!$C:$C, 0)), 1, 0)), "")</f>
        <v/>
      </c>
      <c r="CX74" s="87" t="str">
        <f>IFERROR(IF($F74="Historical", IF(AG74&lt;&gt;INDEX('Historical BMP Records'!AG:AG, MATCH($C74, 'Historical BMP Records'!$C:$C, 0)), 1, 0), IF(AG74&lt;&gt;INDEX('Planned and Progress BMPs'!AG:AG, MATCH($C74, 'Planned and Progress BMPs'!$C:$C, 0)), 1, 0)), "")</f>
        <v/>
      </c>
      <c r="CY74" s="87" t="str">
        <f>IFERROR(IF($F74="Historical", IF(AH74&lt;&gt;INDEX('Historical BMP Records'!AH:AH, MATCH($C74, 'Historical BMP Records'!$C:$C, 0)), 1, 0), IF(AH74&lt;&gt;INDEX('Planned and Progress BMPs'!AH:AH, MATCH($C74, 'Planned and Progress BMPs'!$C:$C, 0)), 1, 0)), "")</f>
        <v/>
      </c>
      <c r="CZ74" s="87" t="str">
        <f>IFERROR(IF($F74="Historical", IF(AI74&lt;&gt;INDEX('Historical BMP Records'!AI:AI, MATCH($C74, 'Historical BMP Records'!$C:$C, 0)), 1, 0), IF(AI74&lt;&gt;INDEX('Planned and Progress BMPs'!AI:AI, MATCH($C74, 'Planned and Progress BMPs'!$C:$C, 0)), 1, 0)), "")</f>
        <v/>
      </c>
      <c r="DA74" s="87" t="str">
        <f>IFERROR(IF($F74="Historical", IF(AJ74&lt;&gt;INDEX('Historical BMP Records'!AJ:AJ, MATCH($C74, 'Historical BMP Records'!$C:$C, 0)), 1, 0), IF(AJ74&lt;&gt;INDEX('Planned and Progress BMPs'!AJ:AJ, MATCH($C74, 'Planned and Progress BMPs'!$C:$C, 0)), 1, 0)), "")</f>
        <v/>
      </c>
      <c r="DB74" s="87" t="str">
        <f>IFERROR(IF($F74="Historical", IF(AK74&lt;&gt;INDEX('Historical BMP Records'!AK:AK, MATCH($C74, 'Historical BMP Records'!$C:$C, 0)), 1, 0), IF(AK74&lt;&gt;INDEX('Planned and Progress BMPs'!AK:AK, MATCH($C74, 'Planned and Progress BMPs'!$C:$C, 0)), 1, 0)), "")</f>
        <v/>
      </c>
      <c r="DC74" s="87" t="str">
        <f>IFERROR(IF($F74="Historical", IF(AL74&lt;&gt;INDEX('Historical BMP Records'!AL:AL, MATCH($C74, 'Historical BMP Records'!$C:$C, 0)), 1, 0), IF(AL74&lt;&gt;INDEX('Planned and Progress BMPs'!AL:AL, MATCH($C74, 'Planned and Progress BMPs'!$C:$C, 0)), 1, 0)), "")</f>
        <v/>
      </c>
      <c r="DD74" s="87" t="str">
        <f>IFERROR(IF($F74="Historical", IF(AM74&lt;&gt;INDEX('Historical BMP Records'!AM:AM, MATCH($C74, 'Historical BMP Records'!$C:$C, 0)), 1, 0), IF(AM74&lt;&gt;INDEX('Planned and Progress BMPs'!AM:AM, MATCH($C74, 'Planned and Progress BMPs'!$C:$C, 0)), 1, 0)), "")</f>
        <v/>
      </c>
      <c r="DE74" s="87" t="str">
        <f>IFERROR(IF($F74="Historical", IF(AN74&lt;&gt;INDEX('Historical BMP Records'!AN:AN, MATCH($C74, 'Historical BMP Records'!$C:$C, 0)), 1, 0), IF(AN74&lt;&gt;INDEX('Planned and Progress BMPs'!AN:AN, MATCH($C74, 'Planned and Progress BMPs'!$C:$C, 0)), 1, 0)), "")</f>
        <v/>
      </c>
      <c r="DF74" s="87" t="str">
        <f>IFERROR(IF($F74="Historical", IF(AO74&lt;&gt;INDEX('Historical BMP Records'!AO:AO, MATCH($C74, 'Historical BMP Records'!$C:$C, 0)), 1, 0), IF(AO74&lt;&gt;INDEX('Planned and Progress BMPs'!AO:AO, MATCH($C74, 'Planned and Progress BMPs'!$C:$C, 0)), 1, 0)), "")</f>
        <v/>
      </c>
      <c r="DG74" s="87" t="str">
        <f>IFERROR(IF($F74="Historical", IF(AP74&lt;&gt;INDEX('Historical BMP Records'!AP:AP, MATCH($C74, 'Historical BMP Records'!$C:$C, 0)), 1, 0), IF(AP74&lt;&gt;INDEX('Planned and Progress BMPs'!AP:AP, MATCH($C74, 'Planned and Progress BMPs'!$C:$C, 0)), 1, 0)), "")</f>
        <v/>
      </c>
      <c r="DH74" s="87" t="str">
        <f>IFERROR(IF($F74="Historical", IF(AQ74&lt;&gt;INDEX('Historical BMP Records'!AQ:AQ, MATCH($C74, 'Historical BMP Records'!$C:$C, 0)), 1, 0), IF(AQ74&lt;&gt;INDEX('Planned and Progress BMPs'!AQ:AQ, MATCH($C74, 'Planned and Progress BMPs'!$C:$C, 0)), 1, 0)), "")</f>
        <v/>
      </c>
      <c r="DI74" s="87" t="str">
        <f>IFERROR(IF($F74="Historical", IF(AR74&lt;&gt;INDEX('Historical BMP Records'!AR:AR, MATCH($C74, 'Historical BMP Records'!$C:$C, 0)), 1, 0), IF(AR74&lt;&gt;INDEX('Planned and Progress BMPs'!AR:AR, MATCH($C74, 'Planned and Progress BMPs'!$C:$C, 0)), 1, 0)), "")</f>
        <v/>
      </c>
      <c r="DJ74" s="87" t="str">
        <f>IFERROR(IF($F74="Historical", IF(AS74&lt;&gt;INDEX('Historical BMP Records'!AS:AS, MATCH($C74, 'Historical BMP Records'!$C:$C, 0)), 1, 0), IF(AS74&lt;&gt;INDEX('Planned and Progress BMPs'!AS:AS, MATCH($C74, 'Planned and Progress BMPs'!$C:$C, 0)), 1, 0)), "")</f>
        <v/>
      </c>
      <c r="DK74" s="87" t="str">
        <f>IFERROR(IF($F74="Historical", IF(AT74&lt;&gt;INDEX('Historical BMP Records'!AT:AT, MATCH($C74, 'Historical BMP Records'!$C:$C, 0)), 1, 0), IF(AT74&lt;&gt;INDEX('Planned and Progress BMPs'!AT:AT, MATCH($C74, 'Planned and Progress BMPs'!$C:$C, 0)), 1, 0)), "")</f>
        <v/>
      </c>
      <c r="DL74" s="87" t="str">
        <f>IFERROR(IF($F74="Historical", IF(AU74&lt;&gt;INDEX('Historical BMP Records'!AU:AU, MATCH($C74, 'Historical BMP Records'!$C:$C, 0)), 1, 0), IF(AU74&lt;&gt;INDEX('Planned and Progress BMPs'!AU:AU, MATCH($C74, 'Planned and Progress BMPs'!$C:$C, 0)), 1, 0)), "")</f>
        <v/>
      </c>
      <c r="DM74" s="87" t="str">
        <f>IFERROR(IF($F74="Historical", IF(AV74&lt;&gt;INDEX('Historical BMP Records'!AV:AV, MATCH($C74, 'Historical BMP Records'!$C:$C, 0)), 1, 0), IF(AV74&lt;&gt;INDEX('Planned and Progress BMPs'!AV:AV, MATCH($C74, 'Planned and Progress BMPs'!$C:$C, 0)), 1, 0)), "")</f>
        <v/>
      </c>
      <c r="DN74" s="87" t="str">
        <f>IFERROR(IF($F74="Historical", IF(AW74&lt;&gt;INDEX('Historical BMP Records'!AW:AW, MATCH($C74, 'Historical BMP Records'!$C:$C, 0)), 1, 0), IF(AW74&lt;&gt;INDEX('Planned and Progress BMPs'!AW:AW, MATCH($C74, 'Planned and Progress BMPs'!$C:$C, 0)), 1, 0)), "")</f>
        <v/>
      </c>
      <c r="DO74" s="87" t="str">
        <f>IFERROR(IF($F74="Historical", IF(AX74&lt;&gt;INDEX('Historical BMP Records'!AX:AX, MATCH($C74, 'Historical BMP Records'!$C:$C, 0)), 1, 0), IF(AX74&lt;&gt;INDEX('Planned and Progress BMPs'!AX:AX, MATCH($C74, 'Planned and Progress BMPs'!$C:$C, 0)), 1, 0)), "")</f>
        <v/>
      </c>
      <c r="DP74" s="87" t="str">
        <f>IFERROR(IF($F74="Historical", IF(AY74&lt;&gt;INDEX('Historical BMP Records'!AY:AY, MATCH($C74, 'Historical BMP Records'!$C:$C, 0)), 1, 0), IF(AY74&lt;&gt;INDEX('Planned and Progress BMPs'!AY:AY, MATCH($C74, 'Planned and Progress BMPs'!$C:$C, 0)), 1, 0)), "")</f>
        <v/>
      </c>
      <c r="DQ74" s="87" t="str">
        <f>IFERROR(IF($F74="Historical", IF(AZ74&lt;&gt;INDEX('Historical BMP Records'!AZ:AZ, MATCH($C74, 'Historical BMP Records'!$C:$C, 0)), 1, 0), IF(AZ74&lt;&gt;INDEX('Planned and Progress BMPs'!AZ:AZ, MATCH($C74, 'Planned and Progress BMPs'!$C:$C, 0)), 1, 0)), "")</f>
        <v/>
      </c>
      <c r="DR74" s="87" t="str">
        <f>IFERROR(IF($F74="Historical", IF(BA74&lt;&gt;INDEX('Historical BMP Records'!BA:BA, MATCH($C74, 'Historical BMP Records'!$C:$C, 0)), 1, 0), IF(BA74&lt;&gt;INDEX('Planned and Progress BMPs'!BA:BA, MATCH($C74, 'Planned and Progress BMPs'!$C:$C, 0)), 1, 0)), "")</f>
        <v/>
      </c>
      <c r="DS74" s="87" t="str">
        <f>IFERROR(IF($F74="Historical", IF(BB74&lt;&gt;INDEX('Historical BMP Records'!BB:BB, MATCH($C74, 'Historical BMP Records'!$C:$C, 0)), 1, 0), IF(BB74&lt;&gt;INDEX('Planned and Progress BMPs'!BB:BB, MATCH($C74, 'Planned and Progress BMPs'!$C:$C, 0)), 1, 0)), "")</f>
        <v/>
      </c>
      <c r="DT74" s="87" t="str">
        <f>IFERROR(IF($F74="Historical", IF(BC74&lt;&gt;INDEX('Historical BMP Records'!BC:BC, MATCH($C74, 'Historical BMP Records'!$C:$C, 0)), 1, 0), IF(BC74&lt;&gt;INDEX('Planned and Progress BMPs'!BC:BC, MATCH($C74, 'Planned and Progress BMPs'!$C:$C, 0)), 1, 0)), "")</f>
        <v/>
      </c>
      <c r="DU74" s="87" t="str">
        <f>IFERROR(IF($F74="Historical", IF(BD74&lt;&gt;INDEX('Historical BMP Records'!BD:BD, MATCH($C74, 'Historical BMP Records'!$C:$C, 0)), 1, 0), IF(BD74&lt;&gt;INDEX('Planned and Progress BMPs'!BD:BD, MATCH($C74, 'Planned and Progress BMPs'!$C:$C, 0)), 1, 0)), "")</f>
        <v/>
      </c>
      <c r="DV74" s="87" t="str">
        <f>IFERROR(IF($F74="Historical", IF(BE74&lt;&gt;INDEX('Historical BMP Records'!BE:BE, MATCH($C74, 'Historical BMP Records'!$C:$C, 0)), 1, 0), IF(BE74&lt;&gt;INDEX('Planned and Progress BMPs'!BE:BE, MATCH($C74, 'Planned and Progress BMPs'!$C:$C, 0)), 1, 0)), "")</f>
        <v/>
      </c>
      <c r="DW74" s="87" t="str">
        <f>IFERROR(IF($F74="Historical", IF(BF74&lt;&gt;INDEX('Historical BMP Records'!BF:BF, MATCH($C74, 'Historical BMP Records'!$C:$C, 0)), 1, 0), IF(BF74&lt;&gt;INDEX('Planned and Progress BMPs'!BF:BF, MATCH($C74, 'Planned and Progress BMPs'!$C:$C, 0)), 1, 0)), "")</f>
        <v/>
      </c>
      <c r="DX74" s="87" t="str">
        <f>IFERROR(IF($F74="Historical", IF(BG74&lt;&gt;INDEX('Historical BMP Records'!BG:BG, MATCH($C74, 'Historical BMP Records'!$C:$C, 0)), 1, 0), IF(BG74&lt;&gt;INDEX('Planned and Progress BMPs'!BG:BG, MATCH($C74, 'Planned and Progress BMPs'!$C:$C, 0)), 1, 0)), "")</f>
        <v/>
      </c>
      <c r="DY74" s="87" t="str">
        <f>IFERROR(IF($F74="Historical", IF(BH74&lt;&gt;INDEX('Historical BMP Records'!BH:BH, MATCH($C74, 'Historical BMP Records'!$C:$C, 0)), 1, 0), IF(BH74&lt;&gt;INDEX('Planned and Progress BMPs'!BH:BH, MATCH($C74, 'Planned and Progress BMPs'!$C:$C, 0)), 1, 0)), "")</f>
        <v/>
      </c>
      <c r="DZ74" s="87" t="str">
        <f>IFERROR(IF($F74="Historical", IF(BI74&lt;&gt;INDEX('Historical BMP Records'!BI:BI, MATCH($C74, 'Historical BMP Records'!$C:$C, 0)), 1, 0), IF(BI74&lt;&gt;INDEX('Planned and Progress BMPs'!BI:BI, MATCH($C74, 'Planned and Progress BMPs'!$C:$C, 0)), 1, 0)), "")</f>
        <v/>
      </c>
      <c r="EA74" s="87" t="str">
        <f>IFERROR(IF($F74="Historical", IF(BJ74&lt;&gt;INDEX('Historical BMP Records'!BJ:BJ, MATCH($C74, 'Historical BMP Records'!$C:$C, 0)), 1, 0), IF(BJ74&lt;&gt;INDEX('Planned and Progress BMPs'!BJ:BJ, MATCH($C74, 'Planned and Progress BMPs'!$C:$C, 0)), 1, 0)), "")</f>
        <v/>
      </c>
      <c r="EB74" s="87" t="str">
        <f>IFERROR(IF($F74="Historical", IF(BK74&lt;&gt;INDEX('Historical BMP Records'!BK:BK, MATCH($C74, 'Historical BMP Records'!$C:$C, 0)), 1, 0), IF(BK74&lt;&gt;INDEX('Planned and Progress BMPs'!BK:BK, MATCH($C74, 'Planned and Progress BMPs'!$C:$C, 0)), 1, 0)), "")</f>
        <v/>
      </c>
      <c r="EC74" s="87" t="str">
        <f>IFERROR(IF($F74="Historical", IF(BL74&lt;&gt;INDEX('Historical BMP Records'!BL:BL, MATCH($C74, 'Historical BMP Records'!$C:$C, 0)), 1, 0), IF(BL74&lt;&gt;INDEX('Planned and Progress BMPs'!BL:BL, MATCH($C74, 'Planned and Progress BMPs'!$C:$C, 0)), 1, 0)), "")</f>
        <v/>
      </c>
      <c r="ED74" s="87" t="str">
        <f>IFERROR(IF($F74="Historical", IF(BM74&lt;&gt;INDEX('Historical BMP Records'!BM:BM, MATCH($C74, 'Historical BMP Records'!$C:$C, 0)), 1, 0), IF(BM74&lt;&gt;INDEX('Planned and Progress BMPs'!BM:BM, MATCH($C74, 'Planned and Progress BMPs'!$C:$C, 0)), 1, 0)), "")</f>
        <v/>
      </c>
      <c r="EE74" s="87" t="str">
        <f>IFERROR(IF($F74="Historical", IF(BN74&lt;&gt;INDEX('Historical BMP Records'!BN:BN, MATCH($C74, 'Historical BMP Records'!$C:$C, 0)), 1, 0), IF(BN74&lt;&gt;INDEX('Planned and Progress BMPs'!BN:BN, MATCH($C74, 'Planned and Progress BMPs'!$C:$C, 0)), 1, 0)), "")</f>
        <v/>
      </c>
      <c r="EF74" s="87" t="str">
        <f>IFERROR(IF($F74="Historical", IF(BO74&lt;&gt;INDEX('Historical BMP Records'!BO:BO, MATCH($C74, 'Historical BMP Records'!$C:$C, 0)), 1, 0), IF(BO74&lt;&gt;INDEX('Planned and Progress BMPs'!BO:BO, MATCH($C74, 'Planned and Progress BMPs'!$C:$C, 0)), 1, 0)), "")</f>
        <v/>
      </c>
      <c r="EG74" s="87" t="str">
        <f>IFERROR(IF($F74="Historical", IF(BP74&lt;&gt;INDEX('Historical BMP Records'!BP:BP, MATCH($C74, 'Historical BMP Records'!$C:$C, 0)), 1, 0), IF(BP74&lt;&gt;INDEX('Planned and Progress BMPs'!BP:BP, MATCH($C74, 'Planned and Progress BMPs'!$C:$C, 0)), 1, 0)), "")</f>
        <v/>
      </c>
      <c r="EH74" s="87">
        <f>SUM(DC_SW152[[#This Row],[FY17 Status Change]:[GIS ID Change]])</f>
        <v>0</v>
      </c>
    </row>
    <row r="75" spans="1:138" x14ac:dyDescent="0.25">
      <c r="A75" s="5" t="s">
        <v>388</v>
      </c>
      <c r="B75" s="5" t="s">
        <v>389</v>
      </c>
      <c r="C75" s="15" t="s">
        <v>720</v>
      </c>
      <c r="D75" s="15" t="s">
        <v>472</v>
      </c>
      <c r="E75" s="15" t="s">
        <v>151</v>
      </c>
      <c r="F75" s="33" t="s">
        <v>49</v>
      </c>
      <c r="G75" s="42"/>
      <c r="H75" s="37"/>
      <c r="I75" s="22">
        <f>INDEX(Table3[Site ID], MATCH(DC_SW152[[#This Row],[Facility Name]], Table3[Site Name], 0))</f>
        <v>2</v>
      </c>
      <c r="J75" s="22" t="s">
        <v>7</v>
      </c>
      <c r="K75" s="22" t="str">
        <f>INDEX(Table3[Site Address], MATCH(DC_SW152[[#This Row],[Facility Name]], Table3[Site Name], 0))</f>
        <v>1013 O Street SE</v>
      </c>
      <c r="L75" s="22" t="str">
        <f>INDEX(Table3[Site X Coordinate], MATCH(DC_SW152[[#This Row],[Facility Name]], Table3[Site Name], 0))</f>
        <v>400682.49</v>
      </c>
      <c r="M75" s="22" t="str">
        <f>INDEX(Table3[Site Y Coordinate], MATCH(DC_SW152[[#This Row],[Facility Name]], Table3[Site Name], 0))</f>
        <v>133916.52</v>
      </c>
      <c r="N75" s="22" t="str">
        <f>INDEX(Table3[Owner/Manager], MATCH(DC_SW152[[#This Row],[Facility Name]], Table3[Site Name], 0))</f>
        <v>Department of Defense</v>
      </c>
      <c r="O75" s="22" t="s">
        <v>699</v>
      </c>
      <c r="P75" s="22" t="s">
        <v>115</v>
      </c>
      <c r="Q75" s="22" t="s">
        <v>116</v>
      </c>
      <c r="R75" s="22" t="s">
        <v>84</v>
      </c>
      <c r="S75" s="22">
        <v>20374</v>
      </c>
      <c r="T75" s="29">
        <v>2024330415</v>
      </c>
      <c r="U75" s="22" t="s">
        <v>117</v>
      </c>
      <c r="V75" s="77">
        <v>21</v>
      </c>
      <c r="W75" s="33">
        <v>37257</v>
      </c>
      <c r="X75" s="22" t="s">
        <v>151</v>
      </c>
      <c r="Y75" s="83" t="s">
        <v>155</v>
      </c>
      <c r="Z75" s="83" t="s">
        <v>777</v>
      </c>
      <c r="AA75" s="83" t="s">
        <v>778</v>
      </c>
      <c r="AB75" s="83" t="s">
        <v>779</v>
      </c>
      <c r="AC75" s="22" t="s">
        <v>93</v>
      </c>
      <c r="AD75" s="22" t="s">
        <v>26</v>
      </c>
      <c r="AE75" s="22">
        <v>400625.14231199899</v>
      </c>
      <c r="AF75" s="22">
        <v>133870.263202</v>
      </c>
      <c r="AG75" s="22">
        <v>38.872664999999998</v>
      </c>
      <c r="AH75" s="22">
        <v>-76.992728999999997</v>
      </c>
      <c r="AI75" s="22" t="s">
        <v>152</v>
      </c>
      <c r="AJ75" s="22" t="s">
        <v>84</v>
      </c>
      <c r="AK75" s="22">
        <v>20374</v>
      </c>
      <c r="AL75" s="17" t="s">
        <v>11</v>
      </c>
      <c r="AM75" s="22" t="s">
        <v>21</v>
      </c>
      <c r="AN75" s="22" t="s">
        <v>8</v>
      </c>
      <c r="AO75" s="64"/>
      <c r="AP75" s="64"/>
      <c r="AQ75" s="64"/>
      <c r="AR75" s="64">
        <f>IF(ISBLANK(DC_SW152[[#This Row],[Urban Acres]]), "", DC_SW152[[#This Row],[Urban Acres]]-DC_SW152[[#This Row],[Impervious Acres]]-DC_SW152[[#This Row],[Natural Acres]])</f>
        <v>0</v>
      </c>
      <c r="AS75" s="64">
        <v>0.85</v>
      </c>
      <c r="AT75" s="64">
        <v>0.85</v>
      </c>
      <c r="AU75" s="64" t="str">
        <f>IF(ISBLANK(DC_SW152[[#This Row],[Natural Acres]]), "", DC_SW152[[#This Row],[Natural Acres]]*43560)</f>
        <v/>
      </c>
      <c r="AV75" s="64">
        <f>IFERROR(IF(ISBLANK(DC_SW152[[#This Row],[Compacted Acres]]), "", DC_SW152[[#This Row],[Compacted Acres]]*43560),"")</f>
        <v>0</v>
      </c>
      <c r="AW75" s="64">
        <f>IF(ISBLANK(DC_SW152[[#This Row],[Impervious Acres]]), "", DC_SW152[[#This Row],[Impervious Acres]]*43560)</f>
        <v>37026</v>
      </c>
      <c r="AX75" s="64">
        <f>IF(ISBLANK(DC_SW152[[#This Row],[Urban Acres]]), "", DC_SW152[[#This Row],[Urban Acres]]*43560)</f>
        <v>37026</v>
      </c>
      <c r="AY75" s="67"/>
      <c r="AZ75" s="33">
        <v>42941</v>
      </c>
      <c r="BA75" s="19">
        <v>2017</v>
      </c>
      <c r="BB75" s="19"/>
      <c r="BC75" s="19"/>
      <c r="BD75" s="19"/>
      <c r="BE75" s="19"/>
      <c r="BF75" s="19"/>
      <c r="BG75" s="19"/>
      <c r="BH75" s="18" t="s">
        <v>9</v>
      </c>
      <c r="BI75" s="18">
        <v>42927</v>
      </c>
      <c r="BJ75" s="18"/>
      <c r="BK75" s="22" t="s">
        <v>8</v>
      </c>
      <c r="BL75" s="18"/>
      <c r="BM75" s="72" t="s">
        <v>156</v>
      </c>
      <c r="BN75" s="22"/>
      <c r="BO75" s="17" t="s">
        <v>8</v>
      </c>
      <c r="BP75" s="17" t="s">
        <v>154</v>
      </c>
      <c r="BQ75" s="15" t="s">
        <v>536</v>
      </c>
      <c r="BR75" s="87" t="str">
        <f>IFERROR(IF($F75="Historical", IF(A75&lt;&gt;INDEX('Historical BMP Records'!A:A, MATCH($C75, 'Historical BMP Records'!$C:$C, 0)), 1, 0), IF(A75&lt;&gt;INDEX('Planned and Progress BMPs'!A:A, MATCH($C75, 'Planned and Progress BMPs'!$C:$C, 0)), 1, 0)), "")</f>
        <v/>
      </c>
      <c r="BS75" s="87" t="str">
        <f>IFERROR(IF($F75="Historical", IF(B75&lt;&gt;INDEX('Historical BMP Records'!B:B, MATCH($C75, 'Historical BMP Records'!$C:$C, 0)), 1, 0), IF(B75&lt;&gt;INDEX('Planned and Progress BMPs'!B:B, MATCH($C75, 'Planned and Progress BMPs'!$C:$C, 0)), 1, 0)), "")</f>
        <v/>
      </c>
      <c r="BT75" s="87" t="str">
        <f>IFERROR(IF($F75="Historical", IF(C75&lt;&gt;INDEX('Historical BMP Records'!C:C, MATCH($C75, 'Historical BMP Records'!$C:$C, 0)), 1, 0), IF(C75&lt;&gt;INDEX('Planned and Progress BMPs'!C:C, MATCH($C75, 'Planned and Progress BMPs'!$C:$C, 0)), 1, 0)), "")</f>
        <v/>
      </c>
      <c r="BU75" s="87" t="str">
        <f>IFERROR(IF($F75="Historical", IF(D75&lt;&gt;INDEX('Historical BMP Records'!D:D, MATCH($C75, 'Historical BMP Records'!$C:$C, 0)), 1, 0), IF(D75&lt;&gt;INDEX('Planned and Progress BMPs'!D:D, MATCH($C75, 'Planned and Progress BMPs'!$C:$C, 0)), 1, 0)), "")</f>
        <v/>
      </c>
      <c r="BV75" s="87" t="str">
        <f>IFERROR(IF($F75="Historical", IF(E75&lt;&gt;INDEX('Historical BMP Records'!E:E, MATCH($C75, 'Historical BMP Records'!$C:$C, 0)), 1, 0), IF(E75&lt;&gt;INDEX('Planned and Progress BMPs'!E:E, MATCH($C75, 'Planned and Progress BMPs'!$C:$C, 0)), 1, 0)), "")</f>
        <v/>
      </c>
      <c r="BW75" s="87" t="str">
        <f>IFERROR(IF($F75="Historical", IF(F75&lt;&gt;INDEX('Historical BMP Records'!F:F, MATCH($C75, 'Historical BMP Records'!$C:$C, 0)), 1, 0), IF(F75&lt;&gt;INDEX('Planned and Progress BMPs'!F:F, MATCH($C75, 'Planned and Progress BMPs'!$C:$C, 0)), 1, 0)), "")</f>
        <v/>
      </c>
      <c r="BX75" s="87" t="str">
        <f>IFERROR(IF($F75="Historical", IF(G75&lt;&gt;INDEX('Historical BMP Records'!G:G, MATCH($C75, 'Historical BMP Records'!$C:$C, 0)), 1, 0), IF(G75&lt;&gt;INDEX('Planned and Progress BMPs'!G:G, MATCH($C75, 'Planned and Progress BMPs'!$C:$C, 0)), 1, 0)), "")</f>
        <v/>
      </c>
      <c r="BY75" s="87" t="str">
        <f>IFERROR(IF($F75="Historical", IF(H75&lt;&gt;INDEX('Historical BMP Records'!H:H, MATCH($C75, 'Historical BMP Records'!$C:$C, 0)), 1, 0), IF(H75&lt;&gt;INDEX('Planned and Progress BMPs'!H:H, MATCH($C75, 'Planned and Progress BMPs'!$C:$C, 0)), 1, 0)), "")</f>
        <v/>
      </c>
      <c r="BZ75" s="87" t="str">
        <f>IFERROR(IF($F75="Historical", IF(I75&lt;&gt;INDEX('Historical BMP Records'!I:I, MATCH($C75, 'Historical BMP Records'!$C:$C, 0)), 1, 0), IF(I75&lt;&gt;INDEX('Planned and Progress BMPs'!I:I, MATCH($C75, 'Planned and Progress BMPs'!$C:$C, 0)), 1, 0)), "")</f>
        <v/>
      </c>
      <c r="CA75" s="87" t="str">
        <f>IFERROR(IF($F75="Historical", IF(J75&lt;&gt;INDEX('Historical BMP Records'!J:J, MATCH($C75, 'Historical BMP Records'!$C:$C, 0)), 1, 0), IF(J75&lt;&gt;INDEX('Planned and Progress BMPs'!J:J, MATCH($C75, 'Planned and Progress BMPs'!$C:$C, 0)), 1, 0)), "")</f>
        <v/>
      </c>
      <c r="CB75" s="87" t="str">
        <f>IFERROR(IF($F75="Historical", IF(K75&lt;&gt;INDEX('Historical BMP Records'!K:K, MATCH($C75, 'Historical BMP Records'!$C:$C, 0)), 1, 0), IF(K75&lt;&gt;INDEX('Planned and Progress BMPs'!K:K, MATCH($C75, 'Planned and Progress BMPs'!$C:$C, 0)), 1, 0)), "")</f>
        <v/>
      </c>
      <c r="CC75" s="87" t="str">
        <f>IFERROR(IF($F75="Historical", IF(L75&lt;&gt;INDEX('Historical BMP Records'!L:L, MATCH($C75, 'Historical BMP Records'!$C:$C, 0)), 1, 0), IF(L75&lt;&gt;INDEX('Planned and Progress BMPs'!L:L, MATCH($C75, 'Planned and Progress BMPs'!$C:$C, 0)), 1, 0)), "")</f>
        <v/>
      </c>
      <c r="CD75" s="87" t="str">
        <f>IFERROR(IF($F75="Historical", IF(M75&lt;&gt;INDEX('Historical BMP Records'!M:M, MATCH($C75, 'Historical BMP Records'!$C:$C, 0)), 1, 0), IF(M75&lt;&gt;INDEX('Planned and Progress BMPs'!M:M, MATCH($C75, 'Planned and Progress BMPs'!$C:$C, 0)), 1, 0)), "")</f>
        <v/>
      </c>
      <c r="CE75" s="87" t="str">
        <f>IFERROR(IF($F75="Historical", IF(N75&lt;&gt;INDEX('Historical BMP Records'!N:N, MATCH($C75, 'Historical BMP Records'!$C:$C, 0)), 1, 0), IF(N75&lt;&gt;INDEX('Planned and Progress BMPs'!N:N, MATCH($C75, 'Planned and Progress BMPs'!$C:$C, 0)), 1, 0)), "")</f>
        <v/>
      </c>
      <c r="CF75" s="87" t="str">
        <f>IFERROR(IF($F75="Historical", IF(O75&lt;&gt;INDEX('Historical BMP Records'!O:O, MATCH($C75, 'Historical BMP Records'!$C:$C, 0)), 1, 0), IF(O75&lt;&gt;INDEX('Planned and Progress BMPs'!O:O, MATCH($C75, 'Planned and Progress BMPs'!$C:$C, 0)), 1, 0)), "")</f>
        <v/>
      </c>
      <c r="CG75" s="87" t="str">
        <f>IFERROR(IF($F75="Historical", IF(P75&lt;&gt;INDEX('Historical BMP Records'!P:P, MATCH($C75, 'Historical BMP Records'!$C:$C, 0)), 1, 0), IF(P75&lt;&gt;INDEX('Planned and Progress BMPs'!P:P, MATCH($C75, 'Planned and Progress BMPs'!$C:$C, 0)), 1, 0)), "")</f>
        <v/>
      </c>
      <c r="CH75" s="87" t="str">
        <f>IFERROR(IF($F75="Historical", IF(Q75&lt;&gt;INDEX('Historical BMP Records'!Q:Q, MATCH($C75, 'Historical BMP Records'!$C:$C, 0)), 1, 0), IF(Q75&lt;&gt;INDEX('Planned and Progress BMPs'!Q:Q, MATCH($C75, 'Planned and Progress BMPs'!$C:$C, 0)), 1, 0)), "")</f>
        <v/>
      </c>
      <c r="CI75" s="87" t="str">
        <f>IFERROR(IF($F75="Historical", IF(R75&lt;&gt;INDEX('Historical BMP Records'!R:R, MATCH($C75, 'Historical BMP Records'!$C:$C, 0)), 1, 0), IF(R75&lt;&gt;INDEX('Planned and Progress BMPs'!R:R, MATCH($C75, 'Planned and Progress BMPs'!$C:$C, 0)), 1, 0)), "")</f>
        <v/>
      </c>
      <c r="CJ75" s="87" t="str">
        <f>IFERROR(IF($F75="Historical", IF(S75&lt;&gt;INDEX('Historical BMP Records'!S:S, MATCH($C75, 'Historical BMP Records'!$C:$C, 0)), 1, 0), IF(S75&lt;&gt;INDEX('Planned and Progress BMPs'!S:S, MATCH($C75, 'Planned and Progress BMPs'!$C:$C, 0)), 1, 0)), "")</f>
        <v/>
      </c>
      <c r="CK75" s="87" t="str">
        <f>IFERROR(IF($F75="Historical", IF(T75&lt;&gt;INDEX('Historical BMP Records'!T:T, MATCH($C75, 'Historical BMP Records'!$C:$C, 0)), 1, 0), IF(T75&lt;&gt;INDEX('Planned and Progress BMPs'!T:T, MATCH($C75, 'Planned and Progress BMPs'!$C:$C, 0)), 1, 0)), "")</f>
        <v/>
      </c>
      <c r="CL75" s="87" t="str">
        <f>IFERROR(IF($F75="Historical", IF(U75&lt;&gt;INDEX('Historical BMP Records'!U:U, MATCH($C75, 'Historical BMP Records'!$C:$C, 0)), 1, 0), IF(U75&lt;&gt;INDEX('Planned and Progress BMPs'!U:U, MATCH($C75, 'Planned and Progress BMPs'!$C:$C, 0)), 1, 0)), "")</f>
        <v/>
      </c>
      <c r="CM75" s="87" t="str">
        <f>IFERROR(IF($F75="Historical", IF(V75&lt;&gt;INDEX('Historical BMP Records'!V:V, MATCH($C75, 'Historical BMP Records'!$C:$C, 0)), 1, 0), IF(V75&lt;&gt;INDEX('Planned and Progress BMPs'!V:V, MATCH($C75, 'Planned and Progress BMPs'!$C:$C, 0)), 1, 0)), "")</f>
        <v/>
      </c>
      <c r="CN75" s="87" t="str">
        <f>IFERROR(IF($F75="Historical", IF(W75&lt;&gt;INDEX('Historical BMP Records'!W:W, MATCH($C75, 'Historical BMP Records'!$C:$C, 0)), 1, 0), IF(W75&lt;&gt;INDEX('Planned and Progress BMPs'!W:W, MATCH($C75, 'Planned and Progress BMPs'!$C:$C, 0)), 1, 0)), "")</f>
        <v/>
      </c>
      <c r="CO75" s="87" t="str">
        <f>IFERROR(IF($F75="Historical", IF(X75&lt;&gt;INDEX('Historical BMP Records'!X:X, MATCH($C75, 'Historical BMP Records'!$C:$C, 0)), 1, 0), IF(X75&lt;&gt;INDEX('Planned and Progress BMPs'!X:X, MATCH($C75, 'Planned and Progress BMPs'!$C:$C, 0)), 1, 0)), "")</f>
        <v/>
      </c>
      <c r="CP75" s="87" t="str">
        <f>IFERROR(IF($F75="Historical", IF(Y75&lt;&gt;INDEX('Historical BMP Records'!Y:Y, MATCH($C75, 'Historical BMP Records'!$C:$C, 0)), 1, 0), IF(Y75&lt;&gt;INDEX('Planned and Progress BMPs'!Y:Y, MATCH($C75, 'Planned and Progress BMPs'!$C:$C, 0)), 1, 0)), "")</f>
        <v/>
      </c>
      <c r="CQ75" s="87" t="str">
        <f>IFERROR(IF($F75="Historical", IF(Z75&lt;&gt;INDEX('Historical BMP Records'!Z:Z, MATCH($C75, 'Historical BMP Records'!$C:$C, 0)), 1, 0), IF(Z75&lt;&gt;INDEX('Planned and Progress BMPs'!Z:Z, MATCH($C75, 'Planned and Progress BMPs'!$C:$C, 0)), 1, 0)), "")</f>
        <v/>
      </c>
      <c r="CR75" s="87" t="str">
        <f>IFERROR(IF($F75="Historical", IF(AA75&lt;&gt;INDEX('Historical BMP Records'!AA:AA, MATCH($C75, 'Historical BMP Records'!$C:$C, 0)), 1, 0), IF(AA75&lt;&gt;INDEX('Planned and Progress BMPs'!AA:AA, MATCH($C75, 'Planned and Progress BMPs'!$C:$C, 0)), 1, 0)), "")</f>
        <v/>
      </c>
      <c r="CS75" s="87" t="str">
        <f>IFERROR(IF($F75="Historical", IF(AB75&lt;&gt;INDEX('Historical BMP Records'!AB:AB, MATCH($C75, 'Historical BMP Records'!$C:$C, 0)), 1, 0), IF(AB75&lt;&gt;INDEX('Planned and Progress BMPs'!AB:AB, MATCH($C75, 'Planned and Progress BMPs'!$C:$C, 0)), 1, 0)), "")</f>
        <v/>
      </c>
      <c r="CT75" s="87" t="str">
        <f>IFERROR(IF($F75="Historical", IF(AC75&lt;&gt;INDEX('Historical BMP Records'!AC:AC, MATCH($C75, 'Historical BMP Records'!$C:$C, 0)), 1, 0), IF(AC75&lt;&gt;INDEX('Planned and Progress BMPs'!AC:AC, MATCH($C75, 'Planned and Progress BMPs'!$C:$C, 0)), 1, 0)), "")</f>
        <v/>
      </c>
      <c r="CU75" s="87" t="str">
        <f>IFERROR(IF($F75="Historical", IF(AD75&lt;&gt;INDEX('Historical BMP Records'!AD:AD, MATCH($C75, 'Historical BMP Records'!$C:$C, 0)), 1, 0), IF(AD75&lt;&gt;INDEX('Planned and Progress BMPs'!AD:AD, MATCH($C75, 'Planned and Progress BMPs'!$C:$C, 0)), 1, 0)), "")</f>
        <v/>
      </c>
      <c r="CV75" s="87" t="str">
        <f>IFERROR(IF($F75="Historical", IF(AE75&lt;&gt;INDEX('Historical BMP Records'!AE:AE, MATCH($C75, 'Historical BMP Records'!$C:$C, 0)), 1, 0), IF(AE75&lt;&gt;INDEX('Planned and Progress BMPs'!AE:AE, MATCH($C75, 'Planned and Progress BMPs'!$C:$C, 0)), 1, 0)), "")</f>
        <v/>
      </c>
      <c r="CW75" s="87" t="str">
        <f>IFERROR(IF($F75="Historical", IF(AF75&lt;&gt;INDEX('Historical BMP Records'!AF:AF, MATCH($C75, 'Historical BMP Records'!$C:$C, 0)), 1, 0), IF(AF75&lt;&gt;INDEX('Planned and Progress BMPs'!AF:AF, MATCH($C75, 'Planned and Progress BMPs'!$C:$C, 0)), 1, 0)), "")</f>
        <v/>
      </c>
      <c r="CX75" s="87" t="str">
        <f>IFERROR(IF($F75="Historical", IF(AG75&lt;&gt;INDEX('Historical BMP Records'!AG:AG, MATCH($C75, 'Historical BMP Records'!$C:$C, 0)), 1, 0), IF(AG75&lt;&gt;INDEX('Planned and Progress BMPs'!AG:AG, MATCH($C75, 'Planned and Progress BMPs'!$C:$C, 0)), 1, 0)), "")</f>
        <v/>
      </c>
      <c r="CY75" s="87" t="str">
        <f>IFERROR(IF($F75="Historical", IF(AH75&lt;&gt;INDEX('Historical BMP Records'!AH:AH, MATCH($C75, 'Historical BMP Records'!$C:$C, 0)), 1, 0), IF(AH75&lt;&gt;INDEX('Planned and Progress BMPs'!AH:AH, MATCH($C75, 'Planned and Progress BMPs'!$C:$C, 0)), 1, 0)), "")</f>
        <v/>
      </c>
      <c r="CZ75" s="87" t="str">
        <f>IFERROR(IF($F75="Historical", IF(AI75&lt;&gt;INDEX('Historical BMP Records'!AI:AI, MATCH($C75, 'Historical BMP Records'!$C:$C, 0)), 1, 0), IF(AI75&lt;&gt;INDEX('Planned and Progress BMPs'!AI:AI, MATCH($C75, 'Planned and Progress BMPs'!$C:$C, 0)), 1, 0)), "")</f>
        <v/>
      </c>
      <c r="DA75" s="87" t="str">
        <f>IFERROR(IF($F75="Historical", IF(AJ75&lt;&gt;INDEX('Historical BMP Records'!AJ:AJ, MATCH($C75, 'Historical BMP Records'!$C:$C, 0)), 1, 0), IF(AJ75&lt;&gt;INDEX('Planned and Progress BMPs'!AJ:AJ, MATCH($C75, 'Planned and Progress BMPs'!$C:$C, 0)), 1, 0)), "")</f>
        <v/>
      </c>
      <c r="DB75" s="87" t="str">
        <f>IFERROR(IF($F75="Historical", IF(AK75&lt;&gt;INDEX('Historical BMP Records'!AK:AK, MATCH($C75, 'Historical BMP Records'!$C:$C, 0)), 1, 0), IF(AK75&lt;&gt;INDEX('Planned and Progress BMPs'!AK:AK, MATCH($C75, 'Planned and Progress BMPs'!$C:$C, 0)), 1, 0)), "")</f>
        <v/>
      </c>
      <c r="DC75" s="87" t="str">
        <f>IFERROR(IF($F75="Historical", IF(AL75&lt;&gt;INDEX('Historical BMP Records'!AL:AL, MATCH($C75, 'Historical BMP Records'!$C:$C, 0)), 1, 0), IF(AL75&lt;&gt;INDEX('Planned and Progress BMPs'!AL:AL, MATCH($C75, 'Planned and Progress BMPs'!$C:$C, 0)), 1, 0)), "")</f>
        <v/>
      </c>
      <c r="DD75" s="87" t="str">
        <f>IFERROR(IF($F75="Historical", IF(AM75&lt;&gt;INDEX('Historical BMP Records'!AM:AM, MATCH($C75, 'Historical BMP Records'!$C:$C, 0)), 1, 0), IF(AM75&lt;&gt;INDEX('Planned and Progress BMPs'!AM:AM, MATCH($C75, 'Planned and Progress BMPs'!$C:$C, 0)), 1, 0)), "")</f>
        <v/>
      </c>
      <c r="DE75" s="87" t="str">
        <f>IFERROR(IF($F75="Historical", IF(AN75&lt;&gt;INDEX('Historical BMP Records'!AN:AN, MATCH($C75, 'Historical BMP Records'!$C:$C, 0)), 1, 0), IF(AN75&lt;&gt;INDEX('Planned and Progress BMPs'!AN:AN, MATCH($C75, 'Planned and Progress BMPs'!$C:$C, 0)), 1, 0)), "")</f>
        <v/>
      </c>
      <c r="DF75" s="87" t="str">
        <f>IFERROR(IF($F75="Historical", IF(AO75&lt;&gt;INDEX('Historical BMP Records'!AO:AO, MATCH($C75, 'Historical BMP Records'!$C:$C, 0)), 1, 0), IF(AO75&lt;&gt;INDEX('Planned and Progress BMPs'!AO:AO, MATCH($C75, 'Planned and Progress BMPs'!$C:$C, 0)), 1, 0)), "")</f>
        <v/>
      </c>
      <c r="DG75" s="87" t="str">
        <f>IFERROR(IF($F75="Historical", IF(AP75&lt;&gt;INDEX('Historical BMP Records'!AP:AP, MATCH($C75, 'Historical BMP Records'!$C:$C, 0)), 1, 0), IF(AP75&lt;&gt;INDEX('Planned and Progress BMPs'!AP:AP, MATCH($C75, 'Planned and Progress BMPs'!$C:$C, 0)), 1, 0)), "")</f>
        <v/>
      </c>
      <c r="DH75" s="87" t="str">
        <f>IFERROR(IF($F75="Historical", IF(AQ75&lt;&gt;INDEX('Historical BMP Records'!AQ:AQ, MATCH($C75, 'Historical BMP Records'!$C:$C, 0)), 1, 0), IF(AQ75&lt;&gt;INDEX('Planned and Progress BMPs'!AQ:AQ, MATCH($C75, 'Planned and Progress BMPs'!$C:$C, 0)), 1, 0)), "")</f>
        <v/>
      </c>
      <c r="DI75" s="87" t="str">
        <f>IFERROR(IF($F75="Historical", IF(AR75&lt;&gt;INDEX('Historical BMP Records'!AR:AR, MATCH($C75, 'Historical BMP Records'!$C:$C, 0)), 1, 0), IF(AR75&lt;&gt;INDEX('Planned and Progress BMPs'!AR:AR, MATCH($C75, 'Planned and Progress BMPs'!$C:$C, 0)), 1, 0)), "")</f>
        <v/>
      </c>
      <c r="DJ75" s="87" t="str">
        <f>IFERROR(IF($F75="Historical", IF(AS75&lt;&gt;INDEX('Historical BMP Records'!AS:AS, MATCH($C75, 'Historical BMP Records'!$C:$C, 0)), 1, 0), IF(AS75&lt;&gt;INDEX('Planned and Progress BMPs'!AS:AS, MATCH($C75, 'Planned and Progress BMPs'!$C:$C, 0)), 1, 0)), "")</f>
        <v/>
      </c>
      <c r="DK75" s="87" t="str">
        <f>IFERROR(IF($F75="Historical", IF(AT75&lt;&gt;INDEX('Historical BMP Records'!AT:AT, MATCH($C75, 'Historical BMP Records'!$C:$C, 0)), 1, 0), IF(AT75&lt;&gt;INDEX('Planned and Progress BMPs'!AT:AT, MATCH($C75, 'Planned and Progress BMPs'!$C:$C, 0)), 1, 0)), "")</f>
        <v/>
      </c>
      <c r="DL75" s="87" t="str">
        <f>IFERROR(IF($F75="Historical", IF(AU75&lt;&gt;INDEX('Historical BMP Records'!AU:AU, MATCH($C75, 'Historical BMP Records'!$C:$C, 0)), 1, 0), IF(AU75&lt;&gt;INDEX('Planned and Progress BMPs'!AU:AU, MATCH($C75, 'Planned and Progress BMPs'!$C:$C, 0)), 1, 0)), "")</f>
        <v/>
      </c>
      <c r="DM75" s="87" t="str">
        <f>IFERROR(IF($F75="Historical", IF(AV75&lt;&gt;INDEX('Historical BMP Records'!AV:AV, MATCH($C75, 'Historical BMP Records'!$C:$C, 0)), 1, 0), IF(AV75&lt;&gt;INDEX('Planned and Progress BMPs'!AV:AV, MATCH($C75, 'Planned and Progress BMPs'!$C:$C, 0)), 1, 0)), "")</f>
        <v/>
      </c>
      <c r="DN75" s="87" t="str">
        <f>IFERROR(IF($F75="Historical", IF(AW75&lt;&gt;INDEX('Historical BMP Records'!AW:AW, MATCH($C75, 'Historical BMP Records'!$C:$C, 0)), 1, 0), IF(AW75&lt;&gt;INDEX('Planned and Progress BMPs'!AW:AW, MATCH($C75, 'Planned and Progress BMPs'!$C:$C, 0)), 1, 0)), "")</f>
        <v/>
      </c>
      <c r="DO75" s="87" t="str">
        <f>IFERROR(IF($F75="Historical", IF(AX75&lt;&gt;INDEX('Historical BMP Records'!AX:AX, MATCH($C75, 'Historical BMP Records'!$C:$C, 0)), 1, 0), IF(AX75&lt;&gt;INDEX('Planned and Progress BMPs'!AX:AX, MATCH($C75, 'Planned and Progress BMPs'!$C:$C, 0)), 1, 0)), "")</f>
        <v/>
      </c>
      <c r="DP75" s="87" t="str">
        <f>IFERROR(IF($F75="Historical", IF(AY75&lt;&gt;INDEX('Historical BMP Records'!AY:AY, MATCH($C75, 'Historical BMP Records'!$C:$C, 0)), 1, 0), IF(AY75&lt;&gt;INDEX('Planned and Progress BMPs'!AY:AY, MATCH($C75, 'Planned and Progress BMPs'!$C:$C, 0)), 1, 0)), "")</f>
        <v/>
      </c>
      <c r="DQ75" s="87" t="str">
        <f>IFERROR(IF($F75="Historical", IF(AZ75&lt;&gt;INDEX('Historical BMP Records'!AZ:AZ, MATCH($C75, 'Historical BMP Records'!$C:$C, 0)), 1, 0), IF(AZ75&lt;&gt;INDEX('Planned and Progress BMPs'!AZ:AZ, MATCH($C75, 'Planned and Progress BMPs'!$C:$C, 0)), 1, 0)), "")</f>
        <v/>
      </c>
      <c r="DR75" s="87" t="str">
        <f>IFERROR(IF($F75="Historical", IF(BA75&lt;&gt;INDEX('Historical BMP Records'!BA:BA, MATCH($C75, 'Historical BMP Records'!$C:$C, 0)), 1, 0), IF(BA75&lt;&gt;INDEX('Planned and Progress BMPs'!BA:BA, MATCH($C75, 'Planned and Progress BMPs'!$C:$C, 0)), 1, 0)), "")</f>
        <v/>
      </c>
      <c r="DS75" s="87" t="str">
        <f>IFERROR(IF($F75="Historical", IF(BB75&lt;&gt;INDEX('Historical BMP Records'!BB:BB, MATCH($C75, 'Historical BMP Records'!$C:$C, 0)), 1, 0), IF(BB75&lt;&gt;INDEX('Planned and Progress BMPs'!BB:BB, MATCH($C75, 'Planned and Progress BMPs'!$C:$C, 0)), 1, 0)), "")</f>
        <v/>
      </c>
      <c r="DT75" s="87" t="str">
        <f>IFERROR(IF($F75="Historical", IF(BC75&lt;&gt;INDEX('Historical BMP Records'!BC:BC, MATCH($C75, 'Historical BMP Records'!$C:$C, 0)), 1, 0), IF(BC75&lt;&gt;INDEX('Planned and Progress BMPs'!BC:BC, MATCH($C75, 'Planned and Progress BMPs'!$C:$C, 0)), 1, 0)), "")</f>
        <v/>
      </c>
      <c r="DU75" s="87" t="str">
        <f>IFERROR(IF($F75="Historical", IF(BD75&lt;&gt;INDEX('Historical BMP Records'!BD:BD, MATCH($C75, 'Historical BMP Records'!$C:$C, 0)), 1, 0), IF(BD75&lt;&gt;INDEX('Planned and Progress BMPs'!BD:BD, MATCH($C75, 'Planned and Progress BMPs'!$C:$C, 0)), 1, 0)), "")</f>
        <v/>
      </c>
      <c r="DV75" s="87" t="str">
        <f>IFERROR(IF($F75="Historical", IF(BE75&lt;&gt;INDEX('Historical BMP Records'!BE:BE, MATCH($C75, 'Historical BMP Records'!$C:$C, 0)), 1, 0), IF(BE75&lt;&gt;INDEX('Planned and Progress BMPs'!BE:BE, MATCH($C75, 'Planned and Progress BMPs'!$C:$C, 0)), 1, 0)), "")</f>
        <v/>
      </c>
      <c r="DW75" s="87" t="str">
        <f>IFERROR(IF($F75="Historical", IF(BF75&lt;&gt;INDEX('Historical BMP Records'!BF:BF, MATCH($C75, 'Historical BMP Records'!$C:$C, 0)), 1, 0), IF(BF75&lt;&gt;INDEX('Planned and Progress BMPs'!BF:BF, MATCH($C75, 'Planned and Progress BMPs'!$C:$C, 0)), 1, 0)), "")</f>
        <v/>
      </c>
      <c r="DX75" s="87" t="str">
        <f>IFERROR(IF($F75="Historical", IF(BG75&lt;&gt;INDEX('Historical BMP Records'!BG:BG, MATCH($C75, 'Historical BMP Records'!$C:$C, 0)), 1, 0), IF(BG75&lt;&gt;INDEX('Planned and Progress BMPs'!BG:BG, MATCH($C75, 'Planned and Progress BMPs'!$C:$C, 0)), 1, 0)), "")</f>
        <v/>
      </c>
      <c r="DY75" s="87" t="str">
        <f>IFERROR(IF($F75="Historical", IF(BH75&lt;&gt;INDEX('Historical BMP Records'!BH:BH, MATCH($C75, 'Historical BMP Records'!$C:$C, 0)), 1, 0), IF(BH75&lt;&gt;INDEX('Planned and Progress BMPs'!BH:BH, MATCH($C75, 'Planned and Progress BMPs'!$C:$C, 0)), 1, 0)), "")</f>
        <v/>
      </c>
      <c r="DZ75" s="87" t="str">
        <f>IFERROR(IF($F75="Historical", IF(BI75&lt;&gt;INDEX('Historical BMP Records'!BI:BI, MATCH($C75, 'Historical BMP Records'!$C:$C, 0)), 1, 0), IF(BI75&lt;&gt;INDEX('Planned and Progress BMPs'!BI:BI, MATCH($C75, 'Planned and Progress BMPs'!$C:$C, 0)), 1, 0)), "")</f>
        <v/>
      </c>
      <c r="EA75" s="87" t="str">
        <f>IFERROR(IF($F75="Historical", IF(BJ75&lt;&gt;INDEX('Historical BMP Records'!BJ:BJ, MATCH($C75, 'Historical BMP Records'!$C:$C, 0)), 1, 0), IF(BJ75&lt;&gt;INDEX('Planned and Progress BMPs'!BJ:BJ, MATCH($C75, 'Planned and Progress BMPs'!$C:$C, 0)), 1, 0)), "")</f>
        <v/>
      </c>
      <c r="EB75" s="87" t="str">
        <f>IFERROR(IF($F75="Historical", IF(BK75&lt;&gt;INDEX('Historical BMP Records'!BK:BK, MATCH($C75, 'Historical BMP Records'!$C:$C, 0)), 1, 0), IF(BK75&lt;&gt;INDEX('Planned and Progress BMPs'!BK:BK, MATCH($C75, 'Planned and Progress BMPs'!$C:$C, 0)), 1, 0)), "")</f>
        <v/>
      </c>
      <c r="EC75" s="87" t="str">
        <f>IFERROR(IF($F75="Historical", IF(BL75&lt;&gt;INDEX('Historical BMP Records'!BL:BL, MATCH($C75, 'Historical BMP Records'!$C:$C, 0)), 1, 0), IF(BL75&lt;&gt;INDEX('Planned and Progress BMPs'!BL:BL, MATCH($C75, 'Planned and Progress BMPs'!$C:$C, 0)), 1, 0)), "")</f>
        <v/>
      </c>
      <c r="ED75" s="87" t="str">
        <f>IFERROR(IF($F75="Historical", IF(BM75&lt;&gt;INDEX('Historical BMP Records'!BM:BM, MATCH($C75, 'Historical BMP Records'!$C:$C, 0)), 1, 0), IF(BM75&lt;&gt;INDEX('Planned and Progress BMPs'!BM:BM, MATCH($C75, 'Planned and Progress BMPs'!$C:$C, 0)), 1, 0)), "")</f>
        <v/>
      </c>
      <c r="EE75" s="87" t="str">
        <f>IFERROR(IF($F75="Historical", IF(BN75&lt;&gt;INDEX('Historical BMP Records'!BN:BN, MATCH($C75, 'Historical BMP Records'!$C:$C, 0)), 1, 0), IF(BN75&lt;&gt;INDEX('Planned and Progress BMPs'!BN:BN, MATCH($C75, 'Planned and Progress BMPs'!$C:$C, 0)), 1, 0)), "")</f>
        <v/>
      </c>
      <c r="EF75" s="87" t="str">
        <f>IFERROR(IF($F75="Historical", IF(BO75&lt;&gt;INDEX('Historical BMP Records'!BO:BO, MATCH($C75, 'Historical BMP Records'!$C:$C, 0)), 1, 0), IF(BO75&lt;&gt;INDEX('Planned and Progress BMPs'!BO:BO, MATCH($C75, 'Planned and Progress BMPs'!$C:$C, 0)), 1, 0)), "")</f>
        <v/>
      </c>
      <c r="EG75" s="87" t="str">
        <f>IFERROR(IF($F75="Historical", IF(BP75&lt;&gt;INDEX('Historical BMP Records'!BP:BP, MATCH($C75, 'Historical BMP Records'!$C:$C, 0)), 1, 0), IF(BP75&lt;&gt;INDEX('Planned and Progress BMPs'!BP:BP, MATCH($C75, 'Planned and Progress BMPs'!$C:$C, 0)), 1, 0)), "")</f>
        <v/>
      </c>
      <c r="EH75" s="87">
        <f>SUM(DC_SW152[[#This Row],[FY17 Status Change]:[GIS ID Change]])</f>
        <v>0</v>
      </c>
    </row>
    <row r="76" spans="1:138" x14ac:dyDescent="0.25">
      <c r="A76" s="5" t="s">
        <v>388</v>
      </c>
      <c r="B76" s="5" t="s">
        <v>389</v>
      </c>
      <c r="C76" s="15" t="s">
        <v>721</v>
      </c>
      <c r="D76" s="15" t="s">
        <v>473</v>
      </c>
      <c r="E76" s="15" t="s">
        <v>155</v>
      </c>
      <c r="F76" s="33" t="s">
        <v>49</v>
      </c>
      <c r="G76" s="42"/>
      <c r="H76" s="37"/>
      <c r="I76" s="22">
        <f>INDEX(Table3[Site ID], MATCH(DC_SW152[[#This Row],[Facility Name]], Table3[Site Name], 0))</f>
        <v>2</v>
      </c>
      <c r="J76" s="22" t="s">
        <v>7</v>
      </c>
      <c r="K76" s="22" t="str">
        <f>INDEX(Table3[Site Address], MATCH(DC_SW152[[#This Row],[Facility Name]], Table3[Site Name], 0))</f>
        <v>1013 O Street SE</v>
      </c>
      <c r="L76" s="22" t="str">
        <f>INDEX(Table3[Site X Coordinate], MATCH(DC_SW152[[#This Row],[Facility Name]], Table3[Site Name], 0))</f>
        <v>400682.49</v>
      </c>
      <c r="M76" s="22" t="str">
        <f>INDEX(Table3[Site Y Coordinate], MATCH(DC_SW152[[#This Row],[Facility Name]], Table3[Site Name], 0))</f>
        <v>133916.52</v>
      </c>
      <c r="N76" s="22" t="str">
        <f>INDEX(Table3[Owner/Manager], MATCH(DC_SW152[[#This Row],[Facility Name]], Table3[Site Name], 0))</f>
        <v>Department of Defense</v>
      </c>
      <c r="O76" s="22" t="s">
        <v>699</v>
      </c>
      <c r="P76" s="22" t="s">
        <v>115</v>
      </c>
      <c r="Q76" s="22" t="s">
        <v>116</v>
      </c>
      <c r="R76" s="22" t="s">
        <v>84</v>
      </c>
      <c r="S76" s="22">
        <v>20374</v>
      </c>
      <c r="T76" s="29">
        <v>2024330415</v>
      </c>
      <c r="U76" s="22" t="s">
        <v>117</v>
      </c>
      <c r="V76" s="77">
        <v>22</v>
      </c>
      <c r="W76" s="33">
        <v>37257</v>
      </c>
      <c r="X76" s="22" t="s">
        <v>155</v>
      </c>
      <c r="Y76" s="83" t="s">
        <v>188</v>
      </c>
      <c r="Z76" s="83" t="s">
        <v>777</v>
      </c>
      <c r="AA76" s="83" t="s">
        <v>778</v>
      </c>
      <c r="AB76" s="83" t="s">
        <v>779</v>
      </c>
      <c r="AC76" s="22" t="s">
        <v>93</v>
      </c>
      <c r="AD76" s="22" t="s">
        <v>10</v>
      </c>
      <c r="AE76" s="22">
        <v>400630.95632499899</v>
      </c>
      <c r="AF76" s="22">
        <v>133870.92970800001</v>
      </c>
      <c r="AG76" s="22">
        <v>38.872101000000001</v>
      </c>
      <c r="AH76" s="22">
        <v>-76.991851999999994</v>
      </c>
      <c r="AI76" s="22" t="s">
        <v>182</v>
      </c>
      <c r="AJ76" s="22" t="s">
        <v>84</v>
      </c>
      <c r="AK76" s="22">
        <v>20374</v>
      </c>
      <c r="AL76" s="17" t="s">
        <v>11</v>
      </c>
      <c r="AM76" s="22" t="s">
        <v>21</v>
      </c>
      <c r="AN76" s="22" t="s">
        <v>8</v>
      </c>
      <c r="AO76" s="64"/>
      <c r="AP76" s="64"/>
      <c r="AQ76" s="64"/>
      <c r="AR76" s="64">
        <f>IF(ISBLANK(DC_SW152[[#This Row],[Urban Acres]]), "", DC_SW152[[#This Row],[Urban Acres]]-DC_SW152[[#This Row],[Impervious Acres]]-DC_SW152[[#This Row],[Natural Acres]])</f>
        <v>0</v>
      </c>
      <c r="AS76" s="64">
        <v>0.08</v>
      </c>
      <c r="AT76" s="64">
        <v>0.08</v>
      </c>
      <c r="AU76" s="64" t="str">
        <f>IF(ISBLANK(DC_SW152[[#This Row],[Natural Acres]]), "", DC_SW152[[#This Row],[Natural Acres]]*43560)</f>
        <v/>
      </c>
      <c r="AV76" s="64">
        <f>IFERROR(IF(ISBLANK(DC_SW152[[#This Row],[Compacted Acres]]), "", DC_SW152[[#This Row],[Compacted Acres]]*43560),"")</f>
        <v>0</v>
      </c>
      <c r="AW76" s="64">
        <f>IF(ISBLANK(DC_SW152[[#This Row],[Impervious Acres]]), "", DC_SW152[[#This Row],[Impervious Acres]]*43560)</f>
        <v>3484.8</v>
      </c>
      <c r="AX76" s="64">
        <f>IF(ISBLANK(DC_SW152[[#This Row],[Urban Acres]]), "", DC_SW152[[#This Row],[Urban Acres]]*43560)</f>
        <v>3484.8</v>
      </c>
      <c r="AY76" s="67"/>
      <c r="AZ76" s="33">
        <v>42941</v>
      </c>
      <c r="BA76" s="19">
        <v>2017</v>
      </c>
      <c r="BB76" s="19"/>
      <c r="BC76" s="19"/>
      <c r="BD76" s="19"/>
      <c r="BE76" s="19"/>
      <c r="BF76" s="19"/>
      <c r="BG76" s="19"/>
      <c r="BH76" s="18" t="s">
        <v>9</v>
      </c>
      <c r="BI76" s="18">
        <v>42927</v>
      </c>
      <c r="BJ76" s="18"/>
      <c r="BK76" s="22" t="s">
        <v>8</v>
      </c>
      <c r="BL76" s="18"/>
      <c r="BM76" s="72" t="s">
        <v>189</v>
      </c>
      <c r="BN76" s="22"/>
      <c r="BO76" s="17" t="s">
        <v>8</v>
      </c>
      <c r="BP76" s="17" t="s">
        <v>190</v>
      </c>
      <c r="BQ76" s="15" t="s">
        <v>536</v>
      </c>
      <c r="BR76" s="87" t="str">
        <f>IFERROR(IF($F76="Historical", IF(A76&lt;&gt;INDEX('Historical BMP Records'!A:A, MATCH($C76, 'Historical BMP Records'!$C:$C, 0)), 1, 0), IF(A76&lt;&gt;INDEX('Planned and Progress BMPs'!A:A, MATCH($C76, 'Planned and Progress BMPs'!$C:$C, 0)), 1, 0)), "")</f>
        <v/>
      </c>
      <c r="BS76" s="87" t="str">
        <f>IFERROR(IF($F76="Historical", IF(B76&lt;&gt;INDEX('Historical BMP Records'!B:B, MATCH($C76, 'Historical BMP Records'!$C:$C, 0)), 1, 0), IF(B76&lt;&gt;INDEX('Planned and Progress BMPs'!B:B, MATCH($C76, 'Planned and Progress BMPs'!$C:$C, 0)), 1, 0)), "")</f>
        <v/>
      </c>
      <c r="BT76" s="87" t="str">
        <f>IFERROR(IF($F76="Historical", IF(C76&lt;&gt;INDEX('Historical BMP Records'!C:C, MATCH($C76, 'Historical BMP Records'!$C:$C, 0)), 1, 0), IF(C76&lt;&gt;INDEX('Planned and Progress BMPs'!C:C, MATCH($C76, 'Planned and Progress BMPs'!$C:$C, 0)), 1, 0)), "")</f>
        <v/>
      </c>
      <c r="BU76" s="87" t="str">
        <f>IFERROR(IF($F76="Historical", IF(D76&lt;&gt;INDEX('Historical BMP Records'!D:D, MATCH($C76, 'Historical BMP Records'!$C:$C, 0)), 1, 0), IF(D76&lt;&gt;INDEX('Planned and Progress BMPs'!D:D, MATCH($C76, 'Planned and Progress BMPs'!$C:$C, 0)), 1, 0)), "")</f>
        <v/>
      </c>
      <c r="BV76" s="87" t="str">
        <f>IFERROR(IF($F76="Historical", IF(E76&lt;&gt;INDEX('Historical BMP Records'!E:E, MATCH($C76, 'Historical BMP Records'!$C:$C, 0)), 1, 0), IF(E76&lt;&gt;INDEX('Planned and Progress BMPs'!E:E, MATCH($C76, 'Planned and Progress BMPs'!$C:$C, 0)), 1, 0)), "")</f>
        <v/>
      </c>
      <c r="BW76" s="87" t="str">
        <f>IFERROR(IF($F76="Historical", IF(F76&lt;&gt;INDEX('Historical BMP Records'!F:F, MATCH($C76, 'Historical BMP Records'!$C:$C, 0)), 1, 0), IF(F76&lt;&gt;INDEX('Planned and Progress BMPs'!F:F, MATCH($C76, 'Planned and Progress BMPs'!$C:$C, 0)), 1, 0)), "")</f>
        <v/>
      </c>
      <c r="BX76" s="87" t="str">
        <f>IFERROR(IF($F76="Historical", IF(G76&lt;&gt;INDEX('Historical BMP Records'!G:G, MATCH($C76, 'Historical BMP Records'!$C:$C, 0)), 1, 0), IF(G76&lt;&gt;INDEX('Planned and Progress BMPs'!G:G, MATCH($C76, 'Planned and Progress BMPs'!$C:$C, 0)), 1, 0)), "")</f>
        <v/>
      </c>
      <c r="BY76" s="87" t="str">
        <f>IFERROR(IF($F76="Historical", IF(H76&lt;&gt;INDEX('Historical BMP Records'!H:H, MATCH($C76, 'Historical BMP Records'!$C:$C, 0)), 1, 0), IF(H76&lt;&gt;INDEX('Planned and Progress BMPs'!H:H, MATCH($C76, 'Planned and Progress BMPs'!$C:$C, 0)), 1, 0)), "")</f>
        <v/>
      </c>
      <c r="BZ76" s="87" t="str">
        <f>IFERROR(IF($F76="Historical", IF(I76&lt;&gt;INDEX('Historical BMP Records'!I:I, MATCH($C76, 'Historical BMP Records'!$C:$C, 0)), 1, 0), IF(I76&lt;&gt;INDEX('Planned and Progress BMPs'!I:I, MATCH($C76, 'Planned and Progress BMPs'!$C:$C, 0)), 1, 0)), "")</f>
        <v/>
      </c>
      <c r="CA76" s="87" t="str">
        <f>IFERROR(IF($F76="Historical", IF(J76&lt;&gt;INDEX('Historical BMP Records'!J:J, MATCH($C76, 'Historical BMP Records'!$C:$C, 0)), 1, 0), IF(J76&lt;&gt;INDEX('Planned and Progress BMPs'!J:J, MATCH($C76, 'Planned and Progress BMPs'!$C:$C, 0)), 1, 0)), "")</f>
        <v/>
      </c>
      <c r="CB76" s="87" t="str">
        <f>IFERROR(IF($F76="Historical", IF(K76&lt;&gt;INDEX('Historical BMP Records'!K:K, MATCH($C76, 'Historical BMP Records'!$C:$C, 0)), 1, 0), IF(K76&lt;&gt;INDEX('Planned and Progress BMPs'!K:K, MATCH($C76, 'Planned and Progress BMPs'!$C:$C, 0)), 1, 0)), "")</f>
        <v/>
      </c>
      <c r="CC76" s="87" t="str">
        <f>IFERROR(IF($F76="Historical", IF(L76&lt;&gt;INDEX('Historical BMP Records'!L:L, MATCH($C76, 'Historical BMP Records'!$C:$C, 0)), 1, 0), IF(L76&lt;&gt;INDEX('Planned and Progress BMPs'!L:L, MATCH($C76, 'Planned and Progress BMPs'!$C:$C, 0)), 1, 0)), "")</f>
        <v/>
      </c>
      <c r="CD76" s="87" t="str">
        <f>IFERROR(IF($F76="Historical", IF(M76&lt;&gt;INDEX('Historical BMP Records'!M:M, MATCH($C76, 'Historical BMP Records'!$C:$C, 0)), 1, 0), IF(M76&lt;&gt;INDEX('Planned and Progress BMPs'!M:M, MATCH($C76, 'Planned and Progress BMPs'!$C:$C, 0)), 1, 0)), "")</f>
        <v/>
      </c>
      <c r="CE76" s="87" t="str">
        <f>IFERROR(IF($F76="Historical", IF(N76&lt;&gt;INDEX('Historical BMP Records'!N:N, MATCH($C76, 'Historical BMP Records'!$C:$C, 0)), 1, 0), IF(N76&lt;&gt;INDEX('Planned and Progress BMPs'!N:N, MATCH($C76, 'Planned and Progress BMPs'!$C:$C, 0)), 1, 0)), "")</f>
        <v/>
      </c>
      <c r="CF76" s="87" t="str">
        <f>IFERROR(IF($F76="Historical", IF(O76&lt;&gt;INDEX('Historical BMP Records'!O:O, MATCH($C76, 'Historical BMP Records'!$C:$C, 0)), 1, 0), IF(O76&lt;&gt;INDEX('Planned and Progress BMPs'!O:O, MATCH($C76, 'Planned and Progress BMPs'!$C:$C, 0)), 1, 0)), "")</f>
        <v/>
      </c>
      <c r="CG76" s="87" t="str">
        <f>IFERROR(IF($F76="Historical", IF(P76&lt;&gt;INDEX('Historical BMP Records'!P:P, MATCH($C76, 'Historical BMP Records'!$C:$C, 0)), 1, 0), IF(P76&lt;&gt;INDEX('Planned and Progress BMPs'!P:P, MATCH($C76, 'Planned and Progress BMPs'!$C:$C, 0)), 1, 0)), "")</f>
        <v/>
      </c>
      <c r="CH76" s="87" t="str">
        <f>IFERROR(IF($F76="Historical", IF(Q76&lt;&gt;INDEX('Historical BMP Records'!Q:Q, MATCH($C76, 'Historical BMP Records'!$C:$C, 0)), 1, 0), IF(Q76&lt;&gt;INDEX('Planned and Progress BMPs'!Q:Q, MATCH($C76, 'Planned and Progress BMPs'!$C:$C, 0)), 1, 0)), "")</f>
        <v/>
      </c>
      <c r="CI76" s="87" t="str">
        <f>IFERROR(IF($F76="Historical", IF(R76&lt;&gt;INDEX('Historical BMP Records'!R:R, MATCH($C76, 'Historical BMP Records'!$C:$C, 0)), 1, 0), IF(R76&lt;&gt;INDEX('Planned and Progress BMPs'!R:R, MATCH($C76, 'Planned and Progress BMPs'!$C:$C, 0)), 1, 0)), "")</f>
        <v/>
      </c>
      <c r="CJ76" s="87" t="str">
        <f>IFERROR(IF($F76="Historical", IF(S76&lt;&gt;INDEX('Historical BMP Records'!S:S, MATCH($C76, 'Historical BMP Records'!$C:$C, 0)), 1, 0), IF(S76&lt;&gt;INDEX('Planned and Progress BMPs'!S:S, MATCH($C76, 'Planned and Progress BMPs'!$C:$C, 0)), 1, 0)), "")</f>
        <v/>
      </c>
      <c r="CK76" s="87" t="str">
        <f>IFERROR(IF($F76="Historical", IF(T76&lt;&gt;INDEX('Historical BMP Records'!T:T, MATCH($C76, 'Historical BMP Records'!$C:$C, 0)), 1, 0), IF(T76&lt;&gt;INDEX('Planned and Progress BMPs'!T:T, MATCH($C76, 'Planned and Progress BMPs'!$C:$C, 0)), 1, 0)), "")</f>
        <v/>
      </c>
      <c r="CL76" s="87" t="str">
        <f>IFERROR(IF($F76="Historical", IF(U76&lt;&gt;INDEX('Historical BMP Records'!U:U, MATCH($C76, 'Historical BMP Records'!$C:$C, 0)), 1, 0), IF(U76&lt;&gt;INDEX('Planned and Progress BMPs'!U:U, MATCH($C76, 'Planned and Progress BMPs'!$C:$C, 0)), 1, 0)), "")</f>
        <v/>
      </c>
      <c r="CM76" s="87" t="str">
        <f>IFERROR(IF($F76="Historical", IF(V76&lt;&gt;INDEX('Historical BMP Records'!V:V, MATCH($C76, 'Historical BMP Records'!$C:$C, 0)), 1, 0), IF(V76&lt;&gt;INDEX('Planned and Progress BMPs'!V:V, MATCH($C76, 'Planned and Progress BMPs'!$C:$C, 0)), 1, 0)), "")</f>
        <v/>
      </c>
      <c r="CN76" s="87" t="str">
        <f>IFERROR(IF($F76="Historical", IF(W76&lt;&gt;INDEX('Historical BMP Records'!W:W, MATCH($C76, 'Historical BMP Records'!$C:$C, 0)), 1, 0), IF(W76&lt;&gt;INDEX('Planned and Progress BMPs'!W:W, MATCH($C76, 'Planned and Progress BMPs'!$C:$C, 0)), 1, 0)), "")</f>
        <v/>
      </c>
      <c r="CO76" s="87" t="str">
        <f>IFERROR(IF($F76="Historical", IF(X76&lt;&gt;INDEX('Historical BMP Records'!X:X, MATCH($C76, 'Historical BMP Records'!$C:$C, 0)), 1, 0), IF(X76&lt;&gt;INDEX('Planned and Progress BMPs'!X:X, MATCH($C76, 'Planned and Progress BMPs'!$C:$C, 0)), 1, 0)), "")</f>
        <v/>
      </c>
      <c r="CP76" s="87" t="str">
        <f>IFERROR(IF($F76="Historical", IF(Y76&lt;&gt;INDEX('Historical BMP Records'!Y:Y, MATCH($C76, 'Historical BMP Records'!$C:$C, 0)), 1, 0), IF(Y76&lt;&gt;INDEX('Planned and Progress BMPs'!Y:Y, MATCH($C76, 'Planned and Progress BMPs'!$C:$C, 0)), 1, 0)), "")</f>
        <v/>
      </c>
      <c r="CQ76" s="87" t="str">
        <f>IFERROR(IF($F76="Historical", IF(Z76&lt;&gt;INDEX('Historical BMP Records'!Z:Z, MATCH($C76, 'Historical BMP Records'!$C:$C, 0)), 1, 0), IF(Z76&lt;&gt;INDEX('Planned and Progress BMPs'!Z:Z, MATCH($C76, 'Planned and Progress BMPs'!$C:$C, 0)), 1, 0)), "")</f>
        <v/>
      </c>
      <c r="CR76" s="87" t="str">
        <f>IFERROR(IF($F76="Historical", IF(AA76&lt;&gt;INDEX('Historical BMP Records'!AA:AA, MATCH($C76, 'Historical BMP Records'!$C:$C, 0)), 1, 0), IF(AA76&lt;&gt;INDEX('Planned and Progress BMPs'!AA:AA, MATCH($C76, 'Planned and Progress BMPs'!$C:$C, 0)), 1, 0)), "")</f>
        <v/>
      </c>
      <c r="CS76" s="87" t="str">
        <f>IFERROR(IF($F76="Historical", IF(AB76&lt;&gt;INDEX('Historical BMP Records'!AB:AB, MATCH($C76, 'Historical BMP Records'!$C:$C, 0)), 1, 0), IF(AB76&lt;&gt;INDEX('Planned and Progress BMPs'!AB:AB, MATCH($C76, 'Planned and Progress BMPs'!$C:$C, 0)), 1, 0)), "")</f>
        <v/>
      </c>
      <c r="CT76" s="87" t="str">
        <f>IFERROR(IF($F76="Historical", IF(AC76&lt;&gt;INDEX('Historical BMP Records'!AC:AC, MATCH($C76, 'Historical BMP Records'!$C:$C, 0)), 1, 0), IF(AC76&lt;&gt;INDEX('Planned and Progress BMPs'!AC:AC, MATCH($C76, 'Planned and Progress BMPs'!$C:$C, 0)), 1, 0)), "")</f>
        <v/>
      </c>
      <c r="CU76" s="87" t="str">
        <f>IFERROR(IF($F76="Historical", IF(AD76&lt;&gt;INDEX('Historical BMP Records'!AD:AD, MATCH($C76, 'Historical BMP Records'!$C:$C, 0)), 1, 0), IF(AD76&lt;&gt;INDEX('Planned and Progress BMPs'!AD:AD, MATCH($C76, 'Planned and Progress BMPs'!$C:$C, 0)), 1, 0)), "")</f>
        <v/>
      </c>
      <c r="CV76" s="87" t="str">
        <f>IFERROR(IF($F76="Historical", IF(AE76&lt;&gt;INDEX('Historical BMP Records'!AE:AE, MATCH($C76, 'Historical BMP Records'!$C:$C, 0)), 1, 0), IF(AE76&lt;&gt;INDEX('Planned and Progress BMPs'!AE:AE, MATCH($C76, 'Planned and Progress BMPs'!$C:$C, 0)), 1, 0)), "")</f>
        <v/>
      </c>
      <c r="CW76" s="87" t="str">
        <f>IFERROR(IF($F76="Historical", IF(AF76&lt;&gt;INDEX('Historical BMP Records'!AF:AF, MATCH($C76, 'Historical BMP Records'!$C:$C, 0)), 1, 0), IF(AF76&lt;&gt;INDEX('Planned and Progress BMPs'!AF:AF, MATCH($C76, 'Planned and Progress BMPs'!$C:$C, 0)), 1, 0)), "")</f>
        <v/>
      </c>
      <c r="CX76" s="87" t="str">
        <f>IFERROR(IF($F76="Historical", IF(AG76&lt;&gt;INDEX('Historical BMP Records'!AG:AG, MATCH($C76, 'Historical BMP Records'!$C:$C, 0)), 1, 0), IF(AG76&lt;&gt;INDEX('Planned and Progress BMPs'!AG:AG, MATCH($C76, 'Planned and Progress BMPs'!$C:$C, 0)), 1, 0)), "")</f>
        <v/>
      </c>
      <c r="CY76" s="87" t="str">
        <f>IFERROR(IF($F76="Historical", IF(AH76&lt;&gt;INDEX('Historical BMP Records'!AH:AH, MATCH($C76, 'Historical BMP Records'!$C:$C, 0)), 1, 0), IF(AH76&lt;&gt;INDEX('Planned and Progress BMPs'!AH:AH, MATCH($C76, 'Planned and Progress BMPs'!$C:$C, 0)), 1, 0)), "")</f>
        <v/>
      </c>
      <c r="CZ76" s="87" t="str">
        <f>IFERROR(IF($F76="Historical", IF(AI76&lt;&gt;INDEX('Historical BMP Records'!AI:AI, MATCH($C76, 'Historical BMP Records'!$C:$C, 0)), 1, 0), IF(AI76&lt;&gt;INDEX('Planned and Progress BMPs'!AI:AI, MATCH($C76, 'Planned and Progress BMPs'!$C:$C, 0)), 1, 0)), "")</f>
        <v/>
      </c>
      <c r="DA76" s="87" t="str">
        <f>IFERROR(IF($F76="Historical", IF(AJ76&lt;&gt;INDEX('Historical BMP Records'!AJ:AJ, MATCH($C76, 'Historical BMP Records'!$C:$C, 0)), 1, 0), IF(AJ76&lt;&gt;INDEX('Planned and Progress BMPs'!AJ:AJ, MATCH($C76, 'Planned and Progress BMPs'!$C:$C, 0)), 1, 0)), "")</f>
        <v/>
      </c>
      <c r="DB76" s="87" t="str">
        <f>IFERROR(IF($F76="Historical", IF(AK76&lt;&gt;INDEX('Historical BMP Records'!AK:AK, MATCH($C76, 'Historical BMP Records'!$C:$C, 0)), 1, 0), IF(AK76&lt;&gt;INDEX('Planned and Progress BMPs'!AK:AK, MATCH($C76, 'Planned and Progress BMPs'!$C:$C, 0)), 1, 0)), "")</f>
        <v/>
      </c>
      <c r="DC76" s="87" t="str">
        <f>IFERROR(IF($F76="Historical", IF(AL76&lt;&gt;INDEX('Historical BMP Records'!AL:AL, MATCH($C76, 'Historical BMP Records'!$C:$C, 0)), 1, 0), IF(AL76&lt;&gt;INDEX('Planned and Progress BMPs'!AL:AL, MATCH($C76, 'Planned and Progress BMPs'!$C:$C, 0)), 1, 0)), "")</f>
        <v/>
      </c>
      <c r="DD76" s="87" t="str">
        <f>IFERROR(IF($F76="Historical", IF(AM76&lt;&gt;INDEX('Historical BMP Records'!AM:AM, MATCH($C76, 'Historical BMP Records'!$C:$C, 0)), 1, 0), IF(AM76&lt;&gt;INDEX('Planned and Progress BMPs'!AM:AM, MATCH($C76, 'Planned and Progress BMPs'!$C:$C, 0)), 1, 0)), "")</f>
        <v/>
      </c>
      <c r="DE76" s="87" t="str">
        <f>IFERROR(IF($F76="Historical", IF(AN76&lt;&gt;INDEX('Historical BMP Records'!AN:AN, MATCH($C76, 'Historical BMP Records'!$C:$C, 0)), 1, 0), IF(AN76&lt;&gt;INDEX('Planned and Progress BMPs'!AN:AN, MATCH($C76, 'Planned and Progress BMPs'!$C:$C, 0)), 1, 0)), "")</f>
        <v/>
      </c>
      <c r="DF76" s="87" t="str">
        <f>IFERROR(IF($F76="Historical", IF(AO76&lt;&gt;INDEX('Historical BMP Records'!AO:AO, MATCH($C76, 'Historical BMP Records'!$C:$C, 0)), 1, 0), IF(AO76&lt;&gt;INDEX('Planned and Progress BMPs'!AO:AO, MATCH($C76, 'Planned and Progress BMPs'!$C:$C, 0)), 1, 0)), "")</f>
        <v/>
      </c>
      <c r="DG76" s="87" t="str">
        <f>IFERROR(IF($F76="Historical", IF(AP76&lt;&gt;INDEX('Historical BMP Records'!AP:AP, MATCH($C76, 'Historical BMP Records'!$C:$C, 0)), 1, 0), IF(AP76&lt;&gt;INDEX('Planned and Progress BMPs'!AP:AP, MATCH($C76, 'Planned and Progress BMPs'!$C:$C, 0)), 1, 0)), "")</f>
        <v/>
      </c>
      <c r="DH76" s="87" t="str">
        <f>IFERROR(IF($F76="Historical", IF(AQ76&lt;&gt;INDEX('Historical BMP Records'!AQ:AQ, MATCH($C76, 'Historical BMP Records'!$C:$C, 0)), 1, 0), IF(AQ76&lt;&gt;INDEX('Planned and Progress BMPs'!AQ:AQ, MATCH($C76, 'Planned and Progress BMPs'!$C:$C, 0)), 1, 0)), "")</f>
        <v/>
      </c>
      <c r="DI76" s="87" t="str">
        <f>IFERROR(IF($F76="Historical", IF(AR76&lt;&gt;INDEX('Historical BMP Records'!AR:AR, MATCH($C76, 'Historical BMP Records'!$C:$C, 0)), 1, 0), IF(AR76&lt;&gt;INDEX('Planned and Progress BMPs'!AR:AR, MATCH($C76, 'Planned and Progress BMPs'!$C:$C, 0)), 1, 0)), "")</f>
        <v/>
      </c>
      <c r="DJ76" s="87" t="str">
        <f>IFERROR(IF($F76="Historical", IF(AS76&lt;&gt;INDEX('Historical BMP Records'!AS:AS, MATCH($C76, 'Historical BMP Records'!$C:$C, 0)), 1, 0), IF(AS76&lt;&gt;INDEX('Planned and Progress BMPs'!AS:AS, MATCH($C76, 'Planned and Progress BMPs'!$C:$C, 0)), 1, 0)), "")</f>
        <v/>
      </c>
      <c r="DK76" s="87" t="str">
        <f>IFERROR(IF($F76="Historical", IF(AT76&lt;&gt;INDEX('Historical BMP Records'!AT:AT, MATCH($C76, 'Historical BMP Records'!$C:$C, 0)), 1, 0), IF(AT76&lt;&gt;INDEX('Planned and Progress BMPs'!AT:AT, MATCH($C76, 'Planned and Progress BMPs'!$C:$C, 0)), 1, 0)), "")</f>
        <v/>
      </c>
      <c r="DL76" s="87" t="str">
        <f>IFERROR(IF($F76="Historical", IF(AU76&lt;&gt;INDEX('Historical BMP Records'!AU:AU, MATCH($C76, 'Historical BMP Records'!$C:$C, 0)), 1, 0), IF(AU76&lt;&gt;INDEX('Planned and Progress BMPs'!AU:AU, MATCH($C76, 'Planned and Progress BMPs'!$C:$C, 0)), 1, 0)), "")</f>
        <v/>
      </c>
      <c r="DM76" s="87" t="str">
        <f>IFERROR(IF($F76="Historical", IF(AV76&lt;&gt;INDEX('Historical BMP Records'!AV:AV, MATCH($C76, 'Historical BMP Records'!$C:$C, 0)), 1, 0), IF(AV76&lt;&gt;INDEX('Planned and Progress BMPs'!AV:AV, MATCH($C76, 'Planned and Progress BMPs'!$C:$C, 0)), 1, 0)), "")</f>
        <v/>
      </c>
      <c r="DN76" s="87" t="str">
        <f>IFERROR(IF($F76="Historical", IF(AW76&lt;&gt;INDEX('Historical BMP Records'!AW:AW, MATCH($C76, 'Historical BMP Records'!$C:$C, 0)), 1, 0), IF(AW76&lt;&gt;INDEX('Planned and Progress BMPs'!AW:AW, MATCH($C76, 'Planned and Progress BMPs'!$C:$C, 0)), 1, 0)), "")</f>
        <v/>
      </c>
      <c r="DO76" s="87" t="str">
        <f>IFERROR(IF($F76="Historical", IF(AX76&lt;&gt;INDEX('Historical BMP Records'!AX:AX, MATCH($C76, 'Historical BMP Records'!$C:$C, 0)), 1, 0), IF(AX76&lt;&gt;INDEX('Planned and Progress BMPs'!AX:AX, MATCH($C76, 'Planned and Progress BMPs'!$C:$C, 0)), 1, 0)), "")</f>
        <v/>
      </c>
      <c r="DP76" s="87" t="str">
        <f>IFERROR(IF($F76="Historical", IF(AY76&lt;&gt;INDEX('Historical BMP Records'!AY:AY, MATCH($C76, 'Historical BMP Records'!$C:$C, 0)), 1, 0), IF(AY76&lt;&gt;INDEX('Planned and Progress BMPs'!AY:AY, MATCH($C76, 'Planned and Progress BMPs'!$C:$C, 0)), 1, 0)), "")</f>
        <v/>
      </c>
      <c r="DQ76" s="87" t="str">
        <f>IFERROR(IF($F76="Historical", IF(AZ76&lt;&gt;INDEX('Historical BMP Records'!AZ:AZ, MATCH($C76, 'Historical BMP Records'!$C:$C, 0)), 1, 0), IF(AZ76&lt;&gt;INDEX('Planned and Progress BMPs'!AZ:AZ, MATCH($C76, 'Planned and Progress BMPs'!$C:$C, 0)), 1, 0)), "")</f>
        <v/>
      </c>
      <c r="DR76" s="87" t="str">
        <f>IFERROR(IF($F76="Historical", IF(BA76&lt;&gt;INDEX('Historical BMP Records'!BA:BA, MATCH($C76, 'Historical BMP Records'!$C:$C, 0)), 1, 0), IF(BA76&lt;&gt;INDEX('Planned and Progress BMPs'!BA:BA, MATCH($C76, 'Planned and Progress BMPs'!$C:$C, 0)), 1, 0)), "")</f>
        <v/>
      </c>
      <c r="DS76" s="87" t="str">
        <f>IFERROR(IF($F76="Historical", IF(BB76&lt;&gt;INDEX('Historical BMP Records'!BB:BB, MATCH($C76, 'Historical BMP Records'!$C:$C, 0)), 1, 0), IF(BB76&lt;&gt;INDEX('Planned and Progress BMPs'!BB:BB, MATCH($C76, 'Planned and Progress BMPs'!$C:$C, 0)), 1, 0)), "")</f>
        <v/>
      </c>
      <c r="DT76" s="87" t="str">
        <f>IFERROR(IF($F76="Historical", IF(BC76&lt;&gt;INDEX('Historical BMP Records'!BC:BC, MATCH($C76, 'Historical BMP Records'!$C:$C, 0)), 1, 0), IF(BC76&lt;&gt;INDEX('Planned and Progress BMPs'!BC:BC, MATCH($C76, 'Planned and Progress BMPs'!$C:$C, 0)), 1, 0)), "")</f>
        <v/>
      </c>
      <c r="DU76" s="87" t="str">
        <f>IFERROR(IF($F76="Historical", IF(BD76&lt;&gt;INDEX('Historical BMP Records'!BD:BD, MATCH($C76, 'Historical BMP Records'!$C:$C, 0)), 1, 0), IF(BD76&lt;&gt;INDEX('Planned and Progress BMPs'!BD:BD, MATCH($C76, 'Planned and Progress BMPs'!$C:$C, 0)), 1, 0)), "")</f>
        <v/>
      </c>
      <c r="DV76" s="87" t="str">
        <f>IFERROR(IF($F76="Historical", IF(BE76&lt;&gt;INDEX('Historical BMP Records'!BE:BE, MATCH($C76, 'Historical BMP Records'!$C:$C, 0)), 1, 0), IF(BE76&lt;&gt;INDEX('Planned and Progress BMPs'!BE:BE, MATCH($C76, 'Planned and Progress BMPs'!$C:$C, 0)), 1, 0)), "")</f>
        <v/>
      </c>
      <c r="DW76" s="87" t="str">
        <f>IFERROR(IF($F76="Historical", IF(BF76&lt;&gt;INDEX('Historical BMP Records'!BF:BF, MATCH($C76, 'Historical BMP Records'!$C:$C, 0)), 1, 0), IF(BF76&lt;&gt;INDEX('Planned and Progress BMPs'!BF:BF, MATCH($C76, 'Planned and Progress BMPs'!$C:$C, 0)), 1, 0)), "")</f>
        <v/>
      </c>
      <c r="DX76" s="87" t="str">
        <f>IFERROR(IF($F76="Historical", IF(BG76&lt;&gt;INDEX('Historical BMP Records'!BG:BG, MATCH($C76, 'Historical BMP Records'!$C:$C, 0)), 1, 0), IF(BG76&lt;&gt;INDEX('Planned and Progress BMPs'!BG:BG, MATCH($C76, 'Planned and Progress BMPs'!$C:$C, 0)), 1, 0)), "")</f>
        <v/>
      </c>
      <c r="DY76" s="87" t="str">
        <f>IFERROR(IF($F76="Historical", IF(BH76&lt;&gt;INDEX('Historical BMP Records'!BH:BH, MATCH($C76, 'Historical BMP Records'!$C:$C, 0)), 1, 0), IF(BH76&lt;&gt;INDEX('Planned and Progress BMPs'!BH:BH, MATCH($C76, 'Planned and Progress BMPs'!$C:$C, 0)), 1, 0)), "")</f>
        <v/>
      </c>
      <c r="DZ76" s="87" t="str">
        <f>IFERROR(IF($F76="Historical", IF(BI76&lt;&gt;INDEX('Historical BMP Records'!BI:BI, MATCH($C76, 'Historical BMP Records'!$C:$C, 0)), 1, 0), IF(BI76&lt;&gt;INDEX('Planned and Progress BMPs'!BI:BI, MATCH($C76, 'Planned and Progress BMPs'!$C:$C, 0)), 1, 0)), "")</f>
        <v/>
      </c>
      <c r="EA76" s="87" t="str">
        <f>IFERROR(IF($F76="Historical", IF(BJ76&lt;&gt;INDEX('Historical BMP Records'!BJ:BJ, MATCH($C76, 'Historical BMP Records'!$C:$C, 0)), 1, 0), IF(BJ76&lt;&gt;INDEX('Planned and Progress BMPs'!BJ:BJ, MATCH($C76, 'Planned and Progress BMPs'!$C:$C, 0)), 1, 0)), "")</f>
        <v/>
      </c>
      <c r="EB76" s="87" t="str">
        <f>IFERROR(IF($F76="Historical", IF(BK76&lt;&gt;INDEX('Historical BMP Records'!BK:BK, MATCH($C76, 'Historical BMP Records'!$C:$C, 0)), 1, 0), IF(BK76&lt;&gt;INDEX('Planned and Progress BMPs'!BK:BK, MATCH($C76, 'Planned and Progress BMPs'!$C:$C, 0)), 1, 0)), "")</f>
        <v/>
      </c>
      <c r="EC76" s="87" t="str">
        <f>IFERROR(IF($F76="Historical", IF(BL76&lt;&gt;INDEX('Historical BMP Records'!BL:BL, MATCH($C76, 'Historical BMP Records'!$C:$C, 0)), 1, 0), IF(BL76&lt;&gt;INDEX('Planned and Progress BMPs'!BL:BL, MATCH($C76, 'Planned and Progress BMPs'!$C:$C, 0)), 1, 0)), "")</f>
        <v/>
      </c>
      <c r="ED76" s="87" t="str">
        <f>IFERROR(IF($F76="Historical", IF(BM76&lt;&gt;INDEX('Historical BMP Records'!BM:BM, MATCH($C76, 'Historical BMP Records'!$C:$C, 0)), 1, 0), IF(BM76&lt;&gt;INDEX('Planned and Progress BMPs'!BM:BM, MATCH($C76, 'Planned and Progress BMPs'!$C:$C, 0)), 1, 0)), "")</f>
        <v/>
      </c>
      <c r="EE76" s="87" t="str">
        <f>IFERROR(IF($F76="Historical", IF(BN76&lt;&gt;INDEX('Historical BMP Records'!BN:BN, MATCH($C76, 'Historical BMP Records'!$C:$C, 0)), 1, 0), IF(BN76&lt;&gt;INDEX('Planned and Progress BMPs'!BN:BN, MATCH($C76, 'Planned and Progress BMPs'!$C:$C, 0)), 1, 0)), "")</f>
        <v/>
      </c>
      <c r="EF76" s="87" t="str">
        <f>IFERROR(IF($F76="Historical", IF(BO76&lt;&gt;INDEX('Historical BMP Records'!BO:BO, MATCH($C76, 'Historical BMP Records'!$C:$C, 0)), 1, 0), IF(BO76&lt;&gt;INDEX('Planned and Progress BMPs'!BO:BO, MATCH($C76, 'Planned and Progress BMPs'!$C:$C, 0)), 1, 0)), "")</f>
        <v/>
      </c>
      <c r="EG76" s="87" t="str">
        <f>IFERROR(IF($F76="Historical", IF(BP76&lt;&gt;INDEX('Historical BMP Records'!BP:BP, MATCH($C76, 'Historical BMP Records'!$C:$C, 0)), 1, 0), IF(BP76&lt;&gt;INDEX('Planned and Progress BMPs'!BP:BP, MATCH($C76, 'Planned and Progress BMPs'!$C:$C, 0)), 1, 0)), "")</f>
        <v/>
      </c>
      <c r="EH76" s="87">
        <f>SUM(DC_SW152[[#This Row],[FY17 Status Change]:[GIS ID Change]])</f>
        <v>0</v>
      </c>
    </row>
    <row r="77" spans="1:138" x14ac:dyDescent="0.25">
      <c r="A77" s="5" t="s">
        <v>388</v>
      </c>
      <c r="B77" s="5" t="s">
        <v>389</v>
      </c>
      <c r="C77" s="15" t="s">
        <v>722</v>
      </c>
      <c r="D77" s="15" t="s">
        <v>418</v>
      </c>
      <c r="E77" s="15" t="s">
        <v>188</v>
      </c>
      <c r="F77" s="33" t="s">
        <v>49</v>
      </c>
      <c r="G77" s="42"/>
      <c r="H77" s="37"/>
      <c r="I77" s="22">
        <f>INDEX(Table3[Site ID], MATCH(DC_SW152[[#This Row],[Facility Name]], Table3[Site Name], 0))</f>
        <v>2</v>
      </c>
      <c r="J77" s="22" t="s">
        <v>7</v>
      </c>
      <c r="K77" s="22" t="str">
        <f>INDEX(Table3[Site Address], MATCH(DC_SW152[[#This Row],[Facility Name]], Table3[Site Name], 0))</f>
        <v>1013 O Street SE</v>
      </c>
      <c r="L77" s="22" t="str">
        <f>INDEX(Table3[Site X Coordinate], MATCH(DC_SW152[[#This Row],[Facility Name]], Table3[Site Name], 0))</f>
        <v>400682.49</v>
      </c>
      <c r="M77" s="22" t="str">
        <f>INDEX(Table3[Site Y Coordinate], MATCH(DC_SW152[[#This Row],[Facility Name]], Table3[Site Name], 0))</f>
        <v>133916.52</v>
      </c>
      <c r="N77" s="22" t="str">
        <f>INDEX(Table3[Owner/Manager], MATCH(DC_SW152[[#This Row],[Facility Name]], Table3[Site Name], 0))</f>
        <v>Department of Defense</v>
      </c>
      <c r="O77" s="22" t="s">
        <v>699</v>
      </c>
      <c r="P77" s="22" t="s">
        <v>115</v>
      </c>
      <c r="Q77" s="22" t="s">
        <v>116</v>
      </c>
      <c r="R77" s="22" t="s">
        <v>84</v>
      </c>
      <c r="S77" s="22">
        <v>20374</v>
      </c>
      <c r="T77" s="29">
        <v>2024330415</v>
      </c>
      <c r="U77" s="22" t="s">
        <v>117</v>
      </c>
      <c r="V77" s="77">
        <v>23</v>
      </c>
      <c r="W77" s="33">
        <v>37257</v>
      </c>
      <c r="X77" s="22" t="s">
        <v>188</v>
      </c>
      <c r="Y77" s="83" t="s">
        <v>157</v>
      </c>
      <c r="Z77" s="83" t="s">
        <v>10</v>
      </c>
      <c r="AA77" s="83" t="s">
        <v>770</v>
      </c>
      <c r="AB77" s="83" t="s">
        <v>10</v>
      </c>
      <c r="AC77" s="22" t="s">
        <v>94</v>
      </c>
      <c r="AD77" s="22" t="s">
        <v>30</v>
      </c>
      <c r="AE77" s="22">
        <v>400707.065433999</v>
      </c>
      <c r="AF77" s="22">
        <v>133808.327916999</v>
      </c>
      <c r="AG77" s="22">
        <v>38.875374000000001</v>
      </c>
      <c r="AH77" s="22">
        <v>-76.993887999999998</v>
      </c>
      <c r="AI77" s="22" t="s">
        <v>158</v>
      </c>
      <c r="AJ77" s="22" t="s">
        <v>84</v>
      </c>
      <c r="AK77" s="22">
        <v>20374</v>
      </c>
      <c r="AL77" s="17" t="s">
        <v>11</v>
      </c>
      <c r="AM77" s="22" t="s">
        <v>21</v>
      </c>
      <c r="AN77" s="22" t="s">
        <v>8</v>
      </c>
      <c r="AO77" s="64"/>
      <c r="AP77" s="64"/>
      <c r="AQ77" s="64"/>
      <c r="AR77" s="64">
        <f>IF(ISBLANK(DC_SW152[[#This Row],[Urban Acres]]), "", DC_SW152[[#This Row],[Urban Acres]]-DC_SW152[[#This Row],[Impervious Acres]]-DC_SW152[[#This Row],[Natural Acres]])</f>
        <v>0</v>
      </c>
      <c r="AS77" s="64">
        <v>0.3</v>
      </c>
      <c r="AT77" s="64">
        <v>0.3</v>
      </c>
      <c r="AU77" s="64" t="str">
        <f>IF(ISBLANK(DC_SW152[[#This Row],[Natural Acres]]), "", DC_SW152[[#This Row],[Natural Acres]]*43560)</f>
        <v/>
      </c>
      <c r="AV77" s="64">
        <f>IFERROR(IF(ISBLANK(DC_SW152[[#This Row],[Compacted Acres]]), "", DC_SW152[[#This Row],[Compacted Acres]]*43560),"")</f>
        <v>0</v>
      </c>
      <c r="AW77" s="64">
        <f>IF(ISBLANK(DC_SW152[[#This Row],[Impervious Acres]]), "", DC_SW152[[#This Row],[Impervious Acres]]*43560)</f>
        <v>13068</v>
      </c>
      <c r="AX77" s="64">
        <f>IF(ISBLANK(DC_SW152[[#This Row],[Urban Acres]]), "", DC_SW152[[#This Row],[Urban Acres]]*43560)</f>
        <v>13068</v>
      </c>
      <c r="AY77" s="67"/>
      <c r="AZ77" s="33">
        <v>42941</v>
      </c>
      <c r="BA77" s="19">
        <v>2017</v>
      </c>
      <c r="BB77" s="19"/>
      <c r="BC77" s="19"/>
      <c r="BD77" s="19"/>
      <c r="BE77" s="19"/>
      <c r="BF77" s="19"/>
      <c r="BG77" s="19"/>
      <c r="BH77" s="18" t="s">
        <v>9</v>
      </c>
      <c r="BI77" s="18">
        <v>42927</v>
      </c>
      <c r="BJ77" s="18"/>
      <c r="BK77" s="22" t="s">
        <v>8</v>
      </c>
      <c r="BL77" s="18"/>
      <c r="BM77" s="72" t="s">
        <v>159</v>
      </c>
      <c r="BN77" s="22"/>
      <c r="BO77" s="17" t="s">
        <v>8</v>
      </c>
      <c r="BP77" s="17" t="s">
        <v>160</v>
      </c>
      <c r="BQ77" s="15" t="s">
        <v>536</v>
      </c>
      <c r="BR77" s="87" t="str">
        <f>IFERROR(IF($F77="Historical", IF(A77&lt;&gt;INDEX('Historical BMP Records'!A:A, MATCH($C77, 'Historical BMP Records'!$C:$C, 0)), 1, 0), IF(A77&lt;&gt;INDEX('Planned and Progress BMPs'!A:A, MATCH($C77, 'Planned and Progress BMPs'!$C:$C, 0)), 1, 0)), "")</f>
        <v/>
      </c>
      <c r="BS77" s="87" t="str">
        <f>IFERROR(IF($F77="Historical", IF(B77&lt;&gt;INDEX('Historical BMP Records'!B:B, MATCH($C77, 'Historical BMP Records'!$C:$C, 0)), 1, 0), IF(B77&lt;&gt;INDEX('Planned and Progress BMPs'!B:B, MATCH($C77, 'Planned and Progress BMPs'!$C:$C, 0)), 1, 0)), "")</f>
        <v/>
      </c>
      <c r="BT77" s="87" t="str">
        <f>IFERROR(IF($F77="Historical", IF(C77&lt;&gt;INDEX('Historical BMP Records'!C:C, MATCH($C77, 'Historical BMP Records'!$C:$C, 0)), 1, 0), IF(C77&lt;&gt;INDEX('Planned and Progress BMPs'!C:C, MATCH($C77, 'Planned and Progress BMPs'!$C:$C, 0)), 1, 0)), "")</f>
        <v/>
      </c>
      <c r="BU77" s="87" t="str">
        <f>IFERROR(IF($F77="Historical", IF(D77&lt;&gt;INDEX('Historical BMP Records'!D:D, MATCH($C77, 'Historical BMP Records'!$C:$C, 0)), 1, 0), IF(D77&lt;&gt;INDEX('Planned and Progress BMPs'!D:D, MATCH($C77, 'Planned and Progress BMPs'!$C:$C, 0)), 1, 0)), "")</f>
        <v/>
      </c>
      <c r="BV77" s="87" t="str">
        <f>IFERROR(IF($F77="Historical", IF(E77&lt;&gt;INDEX('Historical BMP Records'!E:E, MATCH($C77, 'Historical BMP Records'!$C:$C, 0)), 1, 0), IF(E77&lt;&gt;INDEX('Planned and Progress BMPs'!E:E, MATCH($C77, 'Planned and Progress BMPs'!$C:$C, 0)), 1, 0)), "")</f>
        <v/>
      </c>
      <c r="BW77" s="87" t="str">
        <f>IFERROR(IF($F77="Historical", IF(F77&lt;&gt;INDEX('Historical BMP Records'!F:F, MATCH($C77, 'Historical BMP Records'!$C:$C, 0)), 1, 0), IF(F77&lt;&gt;INDEX('Planned and Progress BMPs'!F:F, MATCH($C77, 'Planned and Progress BMPs'!$C:$C, 0)), 1, 0)), "")</f>
        <v/>
      </c>
      <c r="BX77" s="87" t="str">
        <f>IFERROR(IF($F77="Historical", IF(G77&lt;&gt;INDEX('Historical BMP Records'!G:G, MATCH($C77, 'Historical BMP Records'!$C:$C, 0)), 1, 0), IF(G77&lt;&gt;INDEX('Planned and Progress BMPs'!G:G, MATCH($C77, 'Planned and Progress BMPs'!$C:$C, 0)), 1, 0)), "")</f>
        <v/>
      </c>
      <c r="BY77" s="87" t="str">
        <f>IFERROR(IF($F77="Historical", IF(H77&lt;&gt;INDEX('Historical BMP Records'!H:H, MATCH($C77, 'Historical BMP Records'!$C:$C, 0)), 1, 0), IF(H77&lt;&gt;INDEX('Planned and Progress BMPs'!H:H, MATCH($C77, 'Planned and Progress BMPs'!$C:$C, 0)), 1, 0)), "")</f>
        <v/>
      </c>
      <c r="BZ77" s="87" t="str">
        <f>IFERROR(IF($F77="Historical", IF(I77&lt;&gt;INDEX('Historical BMP Records'!I:I, MATCH($C77, 'Historical BMP Records'!$C:$C, 0)), 1, 0), IF(I77&lt;&gt;INDEX('Planned and Progress BMPs'!I:I, MATCH($C77, 'Planned and Progress BMPs'!$C:$C, 0)), 1, 0)), "")</f>
        <v/>
      </c>
      <c r="CA77" s="87" t="str">
        <f>IFERROR(IF($F77="Historical", IF(J77&lt;&gt;INDEX('Historical BMP Records'!J:J, MATCH($C77, 'Historical BMP Records'!$C:$C, 0)), 1, 0), IF(J77&lt;&gt;INDEX('Planned and Progress BMPs'!J:J, MATCH($C77, 'Planned and Progress BMPs'!$C:$C, 0)), 1, 0)), "")</f>
        <v/>
      </c>
      <c r="CB77" s="87" t="str">
        <f>IFERROR(IF($F77="Historical", IF(K77&lt;&gt;INDEX('Historical BMP Records'!K:K, MATCH($C77, 'Historical BMP Records'!$C:$C, 0)), 1, 0), IF(K77&lt;&gt;INDEX('Planned and Progress BMPs'!K:K, MATCH($C77, 'Planned and Progress BMPs'!$C:$C, 0)), 1, 0)), "")</f>
        <v/>
      </c>
      <c r="CC77" s="87" t="str">
        <f>IFERROR(IF($F77="Historical", IF(L77&lt;&gt;INDEX('Historical BMP Records'!L:L, MATCH($C77, 'Historical BMP Records'!$C:$C, 0)), 1, 0), IF(L77&lt;&gt;INDEX('Planned and Progress BMPs'!L:L, MATCH($C77, 'Planned and Progress BMPs'!$C:$C, 0)), 1, 0)), "")</f>
        <v/>
      </c>
      <c r="CD77" s="87" t="str">
        <f>IFERROR(IF($F77="Historical", IF(M77&lt;&gt;INDEX('Historical BMP Records'!M:M, MATCH($C77, 'Historical BMP Records'!$C:$C, 0)), 1, 0), IF(M77&lt;&gt;INDEX('Planned and Progress BMPs'!M:M, MATCH($C77, 'Planned and Progress BMPs'!$C:$C, 0)), 1, 0)), "")</f>
        <v/>
      </c>
      <c r="CE77" s="87" t="str">
        <f>IFERROR(IF($F77="Historical", IF(N77&lt;&gt;INDEX('Historical BMP Records'!N:N, MATCH($C77, 'Historical BMP Records'!$C:$C, 0)), 1, 0), IF(N77&lt;&gt;INDEX('Planned and Progress BMPs'!N:N, MATCH($C77, 'Planned and Progress BMPs'!$C:$C, 0)), 1, 0)), "")</f>
        <v/>
      </c>
      <c r="CF77" s="87" t="str">
        <f>IFERROR(IF($F77="Historical", IF(O77&lt;&gt;INDEX('Historical BMP Records'!O:O, MATCH($C77, 'Historical BMP Records'!$C:$C, 0)), 1, 0), IF(O77&lt;&gt;INDEX('Planned and Progress BMPs'!O:O, MATCH($C77, 'Planned and Progress BMPs'!$C:$C, 0)), 1, 0)), "")</f>
        <v/>
      </c>
      <c r="CG77" s="87" t="str">
        <f>IFERROR(IF($F77="Historical", IF(P77&lt;&gt;INDEX('Historical BMP Records'!P:P, MATCH($C77, 'Historical BMP Records'!$C:$C, 0)), 1, 0), IF(P77&lt;&gt;INDEX('Planned and Progress BMPs'!P:P, MATCH($C77, 'Planned and Progress BMPs'!$C:$C, 0)), 1, 0)), "")</f>
        <v/>
      </c>
      <c r="CH77" s="87" t="str">
        <f>IFERROR(IF($F77="Historical", IF(Q77&lt;&gt;INDEX('Historical BMP Records'!Q:Q, MATCH($C77, 'Historical BMP Records'!$C:$C, 0)), 1, 0), IF(Q77&lt;&gt;INDEX('Planned and Progress BMPs'!Q:Q, MATCH($C77, 'Planned and Progress BMPs'!$C:$C, 0)), 1, 0)), "")</f>
        <v/>
      </c>
      <c r="CI77" s="87" t="str">
        <f>IFERROR(IF($F77="Historical", IF(R77&lt;&gt;INDEX('Historical BMP Records'!R:R, MATCH($C77, 'Historical BMP Records'!$C:$C, 0)), 1, 0), IF(R77&lt;&gt;INDEX('Planned and Progress BMPs'!R:R, MATCH($C77, 'Planned and Progress BMPs'!$C:$C, 0)), 1, 0)), "")</f>
        <v/>
      </c>
      <c r="CJ77" s="87" t="str">
        <f>IFERROR(IF($F77="Historical", IF(S77&lt;&gt;INDEX('Historical BMP Records'!S:S, MATCH($C77, 'Historical BMP Records'!$C:$C, 0)), 1, 0), IF(S77&lt;&gt;INDEX('Planned and Progress BMPs'!S:S, MATCH($C77, 'Planned and Progress BMPs'!$C:$C, 0)), 1, 0)), "")</f>
        <v/>
      </c>
      <c r="CK77" s="87" t="str">
        <f>IFERROR(IF($F77="Historical", IF(T77&lt;&gt;INDEX('Historical BMP Records'!T:T, MATCH($C77, 'Historical BMP Records'!$C:$C, 0)), 1, 0), IF(T77&lt;&gt;INDEX('Planned and Progress BMPs'!T:T, MATCH($C77, 'Planned and Progress BMPs'!$C:$C, 0)), 1, 0)), "")</f>
        <v/>
      </c>
      <c r="CL77" s="87" t="str">
        <f>IFERROR(IF($F77="Historical", IF(U77&lt;&gt;INDEX('Historical BMP Records'!U:U, MATCH($C77, 'Historical BMP Records'!$C:$C, 0)), 1, 0), IF(U77&lt;&gt;INDEX('Planned and Progress BMPs'!U:U, MATCH($C77, 'Planned and Progress BMPs'!$C:$C, 0)), 1, 0)), "")</f>
        <v/>
      </c>
      <c r="CM77" s="87" t="str">
        <f>IFERROR(IF($F77="Historical", IF(V77&lt;&gt;INDEX('Historical BMP Records'!V:V, MATCH($C77, 'Historical BMP Records'!$C:$C, 0)), 1, 0), IF(V77&lt;&gt;INDEX('Planned and Progress BMPs'!V:V, MATCH($C77, 'Planned and Progress BMPs'!$C:$C, 0)), 1, 0)), "")</f>
        <v/>
      </c>
      <c r="CN77" s="87" t="str">
        <f>IFERROR(IF($F77="Historical", IF(W77&lt;&gt;INDEX('Historical BMP Records'!W:W, MATCH($C77, 'Historical BMP Records'!$C:$C, 0)), 1, 0), IF(W77&lt;&gt;INDEX('Planned and Progress BMPs'!W:W, MATCH($C77, 'Planned and Progress BMPs'!$C:$C, 0)), 1, 0)), "")</f>
        <v/>
      </c>
      <c r="CO77" s="87" t="str">
        <f>IFERROR(IF($F77="Historical", IF(X77&lt;&gt;INDEX('Historical BMP Records'!X:X, MATCH($C77, 'Historical BMP Records'!$C:$C, 0)), 1, 0), IF(X77&lt;&gt;INDEX('Planned and Progress BMPs'!X:X, MATCH($C77, 'Planned and Progress BMPs'!$C:$C, 0)), 1, 0)), "")</f>
        <v/>
      </c>
      <c r="CP77" s="87" t="str">
        <f>IFERROR(IF($F77="Historical", IF(Y77&lt;&gt;INDEX('Historical BMP Records'!Y:Y, MATCH($C77, 'Historical BMP Records'!$C:$C, 0)), 1, 0), IF(Y77&lt;&gt;INDEX('Planned and Progress BMPs'!Y:Y, MATCH($C77, 'Planned and Progress BMPs'!$C:$C, 0)), 1, 0)), "")</f>
        <v/>
      </c>
      <c r="CQ77" s="87" t="str">
        <f>IFERROR(IF($F77="Historical", IF(Z77&lt;&gt;INDEX('Historical BMP Records'!Z:Z, MATCH($C77, 'Historical BMP Records'!$C:$C, 0)), 1, 0), IF(Z77&lt;&gt;INDEX('Planned and Progress BMPs'!Z:Z, MATCH($C77, 'Planned and Progress BMPs'!$C:$C, 0)), 1, 0)), "")</f>
        <v/>
      </c>
      <c r="CR77" s="87" t="str">
        <f>IFERROR(IF($F77="Historical", IF(AA77&lt;&gt;INDEX('Historical BMP Records'!AA:AA, MATCH($C77, 'Historical BMP Records'!$C:$C, 0)), 1, 0), IF(AA77&lt;&gt;INDEX('Planned and Progress BMPs'!AA:AA, MATCH($C77, 'Planned and Progress BMPs'!$C:$C, 0)), 1, 0)), "")</f>
        <v/>
      </c>
      <c r="CS77" s="87" t="str">
        <f>IFERROR(IF($F77="Historical", IF(AB77&lt;&gt;INDEX('Historical BMP Records'!AB:AB, MATCH($C77, 'Historical BMP Records'!$C:$C, 0)), 1, 0), IF(AB77&lt;&gt;INDEX('Planned and Progress BMPs'!AB:AB, MATCH($C77, 'Planned and Progress BMPs'!$C:$C, 0)), 1, 0)), "")</f>
        <v/>
      </c>
      <c r="CT77" s="87" t="str">
        <f>IFERROR(IF($F77="Historical", IF(AC77&lt;&gt;INDEX('Historical BMP Records'!AC:AC, MATCH($C77, 'Historical BMP Records'!$C:$C, 0)), 1, 0), IF(AC77&lt;&gt;INDEX('Planned and Progress BMPs'!AC:AC, MATCH($C77, 'Planned and Progress BMPs'!$C:$C, 0)), 1, 0)), "")</f>
        <v/>
      </c>
      <c r="CU77" s="87" t="str">
        <f>IFERROR(IF($F77="Historical", IF(AD77&lt;&gt;INDEX('Historical BMP Records'!AD:AD, MATCH($C77, 'Historical BMP Records'!$C:$C, 0)), 1, 0), IF(AD77&lt;&gt;INDEX('Planned and Progress BMPs'!AD:AD, MATCH($C77, 'Planned and Progress BMPs'!$C:$C, 0)), 1, 0)), "")</f>
        <v/>
      </c>
      <c r="CV77" s="87" t="str">
        <f>IFERROR(IF($F77="Historical", IF(AE77&lt;&gt;INDEX('Historical BMP Records'!AE:AE, MATCH($C77, 'Historical BMP Records'!$C:$C, 0)), 1, 0), IF(AE77&lt;&gt;INDEX('Planned and Progress BMPs'!AE:AE, MATCH($C77, 'Planned and Progress BMPs'!$C:$C, 0)), 1, 0)), "")</f>
        <v/>
      </c>
      <c r="CW77" s="87" t="str">
        <f>IFERROR(IF($F77="Historical", IF(AF77&lt;&gt;INDEX('Historical BMP Records'!AF:AF, MATCH($C77, 'Historical BMP Records'!$C:$C, 0)), 1, 0), IF(AF77&lt;&gt;INDEX('Planned and Progress BMPs'!AF:AF, MATCH($C77, 'Planned and Progress BMPs'!$C:$C, 0)), 1, 0)), "")</f>
        <v/>
      </c>
      <c r="CX77" s="87" t="str">
        <f>IFERROR(IF($F77="Historical", IF(AG77&lt;&gt;INDEX('Historical BMP Records'!AG:AG, MATCH($C77, 'Historical BMP Records'!$C:$C, 0)), 1, 0), IF(AG77&lt;&gt;INDEX('Planned and Progress BMPs'!AG:AG, MATCH($C77, 'Planned and Progress BMPs'!$C:$C, 0)), 1, 0)), "")</f>
        <v/>
      </c>
      <c r="CY77" s="87" t="str">
        <f>IFERROR(IF($F77="Historical", IF(AH77&lt;&gt;INDEX('Historical BMP Records'!AH:AH, MATCH($C77, 'Historical BMP Records'!$C:$C, 0)), 1, 0), IF(AH77&lt;&gt;INDEX('Planned and Progress BMPs'!AH:AH, MATCH($C77, 'Planned and Progress BMPs'!$C:$C, 0)), 1, 0)), "")</f>
        <v/>
      </c>
      <c r="CZ77" s="87" t="str">
        <f>IFERROR(IF($F77="Historical", IF(AI77&lt;&gt;INDEX('Historical BMP Records'!AI:AI, MATCH($C77, 'Historical BMP Records'!$C:$C, 0)), 1, 0), IF(AI77&lt;&gt;INDEX('Planned and Progress BMPs'!AI:AI, MATCH($C77, 'Planned and Progress BMPs'!$C:$C, 0)), 1, 0)), "")</f>
        <v/>
      </c>
      <c r="DA77" s="87" t="str">
        <f>IFERROR(IF($F77="Historical", IF(AJ77&lt;&gt;INDEX('Historical BMP Records'!AJ:AJ, MATCH($C77, 'Historical BMP Records'!$C:$C, 0)), 1, 0), IF(AJ77&lt;&gt;INDEX('Planned and Progress BMPs'!AJ:AJ, MATCH($C77, 'Planned and Progress BMPs'!$C:$C, 0)), 1, 0)), "")</f>
        <v/>
      </c>
      <c r="DB77" s="87" t="str">
        <f>IFERROR(IF($F77="Historical", IF(AK77&lt;&gt;INDEX('Historical BMP Records'!AK:AK, MATCH($C77, 'Historical BMP Records'!$C:$C, 0)), 1, 0), IF(AK77&lt;&gt;INDEX('Planned and Progress BMPs'!AK:AK, MATCH($C77, 'Planned and Progress BMPs'!$C:$C, 0)), 1, 0)), "")</f>
        <v/>
      </c>
      <c r="DC77" s="87" t="str">
        <f>IFERROR(IF($F77="Historical", IF(AL77&lt;&gt;INDEX('Historical BMP Records'!AL:AL, MATCH($C77, 'Historical BMP Records'!$C:$C, 0)), 1, 0), IF(AL77&lt;&gt;INDEX('Planned and Progress BMPs'!AL:AL, MATCH($C77, 'Planned and Progress BMPs'!$C:$C, 0)), 1, 0)), "")</f>
        <v/>
      </c>
      <c r="DD77" s="87" t="str">
        <f>IFERROR(IF($F77="Historical", IF(AM77&lt;&gt;INDEX('Historical BMP Records'!AM:AM, MATCH($C77, 'Historical BMP Records'!$C:$C, 0)), 1, 0), IF(AM77&lt;&gt;INDEX('Planned and Progress BMPs'!AM:AM, MATCH($C77, 'Planned and Progress BMPs'!$C:$C, 0)), 1, 0)), "")</f>
        <v/>
      </c>
      <c r="DE77" s="87" t="str">
        <f>IFERROR(IF($F77="Historical", IF(AN77&lt;&gt;INDEX('Historical BMP Records'!AN:AN, MATCH($C77, 'Historical BMP Records'!$C:$C, 0)), 1, 0), IF(AN77&lt;&gt;INDEX('Planned and Progress BMPs'!AN:AN, MATCH($C77, 'Planned and Progress BMPs'!$C:$C, 0)), 1, 0)), "")</f>
        <v/>
      </c>
      <c r="DF77" s="87" t="str">
        <f>IFERROR(IF($F77="Historical", IF(AO77&lt;&gt;INDEX('Historical BMP Records'!AO:AO, MATCH($C77, 'Historical BMP Records'!$C:$C, 0)), 1, 0), IF(AO77&lt;&gt;INDEX('Planned and Progress BMPs'!AO:AO, MATCH($C77, 'Planned and Progress BMPs'!$C:$C, 0)), 1, 0)), "")</f>
        <v/>
      </c>
      <c r="DG77" s="87" t="str">
        <f>IFERROR(IF($F77="Historical", IF(AP77&lt;&gt;INDEX('Historical BMP Records'!AP:AP, MATCH($C77, 'Historical BMP Records'!$C:$C, 0)), 1, 0), IF(AP77&lt;&gt;INDEX('Planned and Progress BMPs'!AP:AP, MATCH($C77, 'Planned and Progress BMPs'!$C:$C, 0)), 1, 0)), "")</f>
        <v/>
      </c>
      <c r="DH77" s="87" t="str">
        <f>IFERROR(IF($F77="Historical", IF(AQ77&lt;&gt;INDEX('Historical BMP Records'!AQ:AQ, MATCH($C77, 'Historical BMP Records'!$C:$C, 0)), 1, 0), IF(AQ77&lt;&gt;INDEX('Planned and Progress BMPs'!AQ:AQ, MATCH($C77, 'Planned and Progress BMPs'!$C:$C, 0)), 1, 0)), "")</f>
        <v/>
      </c>
      <c r="DI77" s="87" t="str">
        <f>IFERROR(IF($F77="Historical", IF(AR77&lt;&gt;INDEX('Historical BMP Records'!AR:AR, MATCH($C77, 'Historical BMP Records'!$C:$C, 0)), 1, 0), IF(AR77&lt;&gt;INDEX('Planned and Progress BMPs'!AR:AR, MATCH($C77, 'Planned and Progress BMPs'!$C:$C, 0)), 1, 0)), "")</f>
        <v/>
      </c>
      <c r="DJ77" s="87" t="str">
        <f>IFERROR(IF($F77="Historical", IF(AS77&lt;&gt;INDEX('Historical BMP Records'!AS:AS, MATCH($C77, 'Historical BMP Records'!$C:$C, 0)), 1, 0), IF(AS77&lt;&gt;INDEX('Planned and Progress BMPs'!AS:AS, MATCH($C77, 'Planned and Progress BMPs'!$C:$C, 0)), 1, 0)), "")</f>
        <v/>
      </c>
      <c r="DK77" s="87" t="str">
        <f>IFERROR(IF($F77="Historical", IF(AT77&lt;&gt;INDEX('Historical BMP Records'!AT:AT, MATCH($C77, 'Historical BMP Records'!$C:$C, 0)), 1, 0), IF(AT77&lt;&gt;INDEX('Planned and Progress BMPs'!AT:AT, MATCH($C77, 'Planned and Progress BMPs'!$C:$C, 0)), 1, 0)), "")</f>
        <v/>
      </c>
      <c r="DL77" s="87" t="str">
        <f>IFERROR(IF($F77="Historical", IF(AU77&lt;&gt;INDEX('Historical BMP Records'!AU:AU, MATCH($C77, 'Historical BMP Records'!$C:$C, 0)), 1, 0), IF(AU77&lt;&gt;INDEX('Planned and Progress BMPs'!AU:AU, MATCH($C77, 'Planned and Progress BMPs'!$C:$C, 0)), 1, 0)), "")</f>
        <v/>
      </c>
      <c r="DM77" s="87" t="str">
        <f>IFERROR(IF($F77="Historical", IF(AV77&lt;&gt;INDEX('Historical BMP Records'!AV:AV, MATCH($C77, 'Historical BMP Records'!$C:$C, 0)), 1, 0), IF(AV77&lt;&gt;INDEX('Planned and Progress BMPs'!AV:AV, MATCH($C77, 'Planned and Progress BMPs'!$C:$C, 0)), 1, 0)), "")</f>
        <v/>
      </c>
      <c r="DN77" s="87" t="str">
        <f>IFERROR(IF($F77="Historical", IF(AW77&lt;&gt;INDEX('Historical BMP Records'!AW:AW, MATCH($C77, 'Historical BMP Records'!$C:$C, 0)), 1, 0), IF(AW77&lt;&gt;INDEX('Planned and Progress BMPs'!AW:AW, MATCH($C77, 'Planned and Progress BMPs'!$C:$C, 0)), 1, 0)), "")</f>
        <v/>
      </c>
      <c r="DO77" s="87" t="str">
        <f>IFERROR(IF($F77="Historical", IF(AX77&lt;&gt;INDEX('Historical BMP Records'!AX:AX, MATCH($C77, 'Historical BMP Records'!$C:$C, 0)), 1, 0), IF(AX77&lt;&gt;INDEX('Planned and Progress BMPs'!AX:AX, MATCH($C77, 'Planned and Progress BMPs'!$C:$C, 0)), 1, 0)), "")</f>
        <v/>
      </c>
      <c r="DP77" s="87" t="str">
        <f>IFERROR(IF($F77="Historical", IF(AY77&lt;&gt;INDEX('Historical BMP Records'!AY:AY, MATCH($C77, 'Historical BMP Records'!$C:$C, 0)), 1, 0), IF(AY77&lt;&gt;INDEX('Planned and Progress BMPs'!AY:AY, MATCH($C77, 'Planned and Progress BMPs'!$C:$C, 0)), 1, 0)), "")</f>
        <v/>
      </c>
      <c r="DQ77" s="87" t="str">
        <f>IFERROR(IF($F77="Historical", IF(AZ77&lt;&gt;INDEX('Historical BMP Records'!AZ:AZ, MATCH($C77, 'Historical BMP Records'!$C:$C, 0)), 1, 0), IF(AZ77&lt;&gt;INDEX('Planned and Progress BMPs'!AZ:AZ, MATCH($C77, 'Planned and Progress BMPs'!$C:$C, 0)), 1, 0)), "")</f>
        <v/>
      </c>
      <c r="DR77" s="87" t="str">
        <f>IFERROR(IF($F77="Historical", IF(BA77&lt;&gt;INDEX('Historical BMP Records'!BA:BA, MATCH($C77, 'Historical BMP Records'!$C:$C, 0)), 1, 0), IF(BA77&lt;&gt;INDEX('Planned and Progress BMPs'!BA:BA, MATCH($C77, 'Planned and Progress BMPs'!$C:$C, 0)), 1, 0)), "")</f>
        <v/>
      </c>
      <c r="DS77" s="87" t="str">
        <f>IFERROR(IF($F77="Historical", IF(BB77&lt;&gt;INDEX('Historical BMP Records'!BB:BB, MATCH($C77, 'Historical BMP Records'!$C:$C, 0)), 1, 0), IF(BB77&lt;&gt;INDEX('Planned and Progress BMPs'!BB:BB, MATCH($C77, 'Planned and Progress BMPs'!$C:$C, 0)), 1, 0)), "")</f>
        <v/>
      </c>
      <c r="DT77" s="87" t="str">
        <f>IFERROR(IF($F77="Historical", IF(BC77&lt;&gt;INDEX('Historical BMP Records'!BC:BC, MATCH($C77, 'Historical BMP Records'!$C:$C, 0)), 1, 0), IF(BC77&lt;&gt;INDEX('Planned and Progress BMPs'!BC:BC, MATCH($C77, 'Planned and Progress BMPs'!$C:$C, 0)), 1, 0)), "")</f>
        <v/>
      </c>
      <c r="DU77" s="87" t="str">
        <f>IFERROR(IF($F77="Historical", IF(BD77&lt;&gt;INDEX('Historical BMP Records'!BD:BD, MATCH($C77, 'Historical BMP Records'!$C:$C, 0)), 1, 0), IF(BD77&lt;&gt;INDEX('Planned and Progress BMPs'!BD:BD, MATCH($C77, 'Planned and Progress BMPs'!$C:$C, 0)), 1, 0)), "")</f>
        <v/>
      </c>
      <c r="DV77" s="87" t="str">
        <f>IFERROR(IF($F77="Historical", IF(BE77&lt;&gt;INDEX('Historical BMP Records'!BE:BE, MATCH($C77, 'Historical BMP Records'!$C:$C, 0)), 1, 0), IF(BE77&lt;&gt;INDEX('Planned and Progress BMPs'!BE:BE, MATCH($C77, 'Planned and Progress BMPs'!$C:$C, 0)), 1, 0)), "")</f>
        <v/>
      </c>
      <c r="DW77" s="87" t="str">
        <f>IFERROR(IF($F77="Historical", IF(BF77&lt;&gt;INDEX('Historical BMP Records'!BF:BF, MATCH($C77, 'Historical BMP Records'!$C:$C, 0)), 1, 0), IF(BF77&lt;&gt;INDEX('Planned and Progress BMPs'!BF:BF, MATCH($C77, 'Planned and Progress BMPs'!$C:$C, 0)), 1, 0)), "")</f>
        <v/>
      </c>
      <c r="DX77" s="87" t="str">
        <f>IFERROR(IF($F77="Historical", IF(BG77&lt;&gt;INDEX('Historical BMP Records'!BG:BG, MATCH($C77, 'Historical BMP Records'!$C:$C, 0)), 1, 0), IF(BG77&lt;&gt;INDEX('Planned and Progress BMPs'!BG:BG, MATCH($C77, 'Planned and Progress BMPs'!$C:$C, 0)), 1, 0)), "")</f>
        <v/>
      </c>
      <c r="DY77" s="87" t="str">
        <f>IFERROR(IF($F77="Historical", IF(BH77&lt;&gt;INDEX('Historical BMP Records'!BH:BH, MATCH($C77, 'Historical BMP Records'!$C:$C, 0)), 1, 0), IF(BH77&lt;&gt;INDEX('Planned and Progress BMPs'!BH:BH, MATCH($C77, 'Planned and Progress BMPs'!$C:$C, 0)), 1, 0)), "")</f>
        <v/>
      </c>
      <c r="DZ77" s="87" t="str">
        <f>IFERROR(IF($F77="Historical", IF(BI77&lt;&gt;INDEX('Historical BMP Records'!BI:BI, MATCH($C77, 'Historical BMP Records'!$C:$C, 0)), 1, 0), IF(BI77&lt;&gt;INDEX('Planned and Progress BMPs'!BI:BI, MATCH($C77, 'Planned and Progress BMPs'!$C:$C, 0)), 1, 0)), "")</f>
        <v/>
      </c>
      <c r="EA77" s="87" t="str">
        <f>IFERROR(IF($F77="Historical", IF(BJ77&lt;&gt;INDEX('Historical BMP Records'!BJ:BJ, MATCH($C77, 'Historical BMP Records'!$C:$C, 0)), 1, 0), IF(BJ77&lt;&gt;INDEX('Planned and Progress BMPs'!BJ:BJ, MATCH($C77, 'Planned and Progress BMPs'!$C:$C, 0)), 1, 0)), "")</f>
        <v/>
      </c>
      <c r="EB77" s="87" t="str">
        <f>IFERROR(IF($F77="Historical", IF(BK77&lt;&gt;INDEX('Historical BMP Records'!BK:BK, MATCH($C77, 'Historical BMP Records'!$C:$C, 0)), 1, 0), IF(BK77&lt;&gt;INDEX('Planned and Progress BMPs'!BK:BK, MATCH($C77, 'Planned and Progress BMPs'!$C:$C, 0)), 1, 0)), "")</f>
        <v/>
      </c>
      <c r="EC77" s="87" t="str">
        <f>IFERROR(IF($F77="Historical", IF(BL77&lt;&gt;INDEX('Historical BMP Records'!BL:BL, MATCH($C77, 'Historical BMP Records'!$C:$C, 0)), 1, 0), IF(BL77&lt;&gt;INDEX('Planned and Progress BMPs'!BL:BL, MATCH($C77, 'Planned and Progress BMPs'!$C:$C, 0)), 1, 0)), "")</f>
        <v/>
      </c>
      <c r="ED77" s="87" t="str">
        <f>IFERROR(IF($F77="Historical", IF(BM77&lt;&gt;INDEX('Historical BMP Records'!BM:BM, MATCH($C77, 'Historical BMP Records'!$C:$C, 0)), 1, 0), IF(BM77&lt;&gt;INDEX('Planned and Progress BMPs'!BM:BM, MATCH($C77, 'Planned and Progress BMPs'!$C:$C, 0)), 1, 0)), "")</f>
        <v/>
      </c>
      <c r="EE77" s="87" t="str">
        <f>IFERROR(IF($F77="Historical", IF(BN77&lt;&gt;INDEX('Historical BMP Records'!BN:BN, MATCH($C77, 'Historical BMP Records'!$C:$C, 0)), 1, 0), IF(BN77&lt;&gt;INDEX('Planned and Progress BMPs'!BN:BN, MATCH($C77, 'Planned and Progress BMPs'!$C:$C, 0)), 1, 0)), "")</f>
        <v/>
      </c>
      <c r="EF77" s="87" t="str">
        <f>IFERROR(IF($F77="Historical", IF(BO77&lt;&gt;INDEX('Historical BMP Records'!BO:BO, MATCH($C77, 'Historical BMP Records'!$C:$C, 0)), 1, 0), IF(BO77&lt;&gt;INDEX('Planned and Progress BMPs'!BO:BO, MATCH($C77, 'Planned and Progress BMPs'!$C:$C, 0)), 1, 0)), "")</f>
        <v/>
      </c>
      <c r="EG77" s="87" t="str">
        <f>IFERROR(IF($F77="Historical", IF(BP77&lt;&gt;INDEX('Historical BMP Records'!BP:BP, MATCH($C77, 'Historical BMP Records'!$C:$C, 0)), 1, 0), IF(BP77&lt;&gt;INDEX('Planned and Progress BMPs'!BP:BP, MATCH($C77, 'Planned and Progress BMPs'!$C:$C, 0)), 1, 0)), "")</f>
        <v/>
      </c>
      <c r="EH77" s="87">
        <f>SUM(DC_SW152[[#This Row],[FY17 Status Change]:[GIS ID Change]])</f>
        <v>0</v>
      </c>
    </row>
    <row r="78" spans="1:138" x14ac:dyDescent="0.25">
      <c r="A78" s="5" t="s">
        <v>388</v>
      </c>
      <c r="B78" s="5" t="s">
        <v>389</v>
      </c>
      <c r="C78" s="15" t="s">
        <v>723</v>
      </c>
      <c r="D78" s="15" t="s">
        <v>419</v>
      </c>
      <c r="E78" s="15" t="s">
        <v>157</v>
      </c>
      <c r="F78" s="33" t="s">
        <v>49</v>
      </c>
      <c r="G78" s="42"/>
      <c r="H78" s="37"/>
      <c r="I78" s="22">
        <f>INDEX(Table3[Site ID], MATCH(DC_SW152[[#This Row],[Facility Name]], Table3[Site Name], 0))</f>
        <v>2</v>
      </c>
      <c r="J78" s="22" t="s">
        <v>7</v>
      </c>
      <c r="K78" s="22" t="str">
        <f>INDEX(Table3[Site Address], MATCH(DC_SW152[[#This Row],[Facility Name]], Table3[Site Name], 0))</f>
        <v>1013 O Street SE</v>
      </c>
      <c r="L78" s="22" t="str">
        <f>INDEX(Table3[Site X Coordinate], MATCH(DC_SW152[[#This Row],[Facility Name]], Table3[Site Name], 0))</f>
        <v>400682.49</v>
      </c>
      <c r="M78" s="22" t="str">
        <f>INDEX(Table3[Site Y Coordinate], MATCH(DC_SW152[[#This Row],[Facility Name]], Table3[Site Name], 0))</f>
        <v>133916.52</v>
      </c>
      <c r="N78" s="22" t="str">
        <f>INDEX(Table3[Owner/Manager], MATCH(DC_SW152[[#This Row],[Facility Name]], Table3[Site Name], 0))</f>
        <v>Department of Defense</v>
      </c>
      <c r="O78" s="22" t="s">
        <v>699</v>
      </c>
      <c r="P78" s="22" t="s">
        <v>115</v>
      </c>
      <c r="Q78" s="22" t="s">
        <v>116</v>
      </c>
      <c r="R78" s="22" t="s">
        <v>84</v>
      </c>
      <c r="S78" s="22">
        <v>20374</v>
      </c>
      <c r="T78" s="29">
        <v>2024330415</v>
      </c>
      <c r="U78" s="22" t="s">
        <v>117</v>
      </c>
      <c r="V78" s="77">
        <v>24</v>
      </c>
      <c r="W78" s="33">
        <v>40179</v>
      </c>
      <c r="X78" s="22" t="s">
        <v>157</v>
      </c>
      <c r="Y78" s="83" t="s">
        <v>161</v>
      </c>
      <c r="Z78" s="83" t="s">
        <v>763</v>
      </c>
      <c r="AA78" s="83" t="s">
        <v>764</v>
      </c>
      <c r="AB78" s="83" t="s">
        <v>10</v>
      </c>
      <c r="AC78" s="22" t="s">
        <v>94</v>
      </c>
      <c r="AD78" s="22" t="s">
        <v>30</v>
      </c>
      <c r="AE78" s="22">
        <v>400530.36152799899</v>
      </c>
      <c r="AF78" s="22">
        <v>134171.641681999</v>
      </c>
      <c r="AG78" s="22">
        <v>38.875503000000002</v>
      </c>
      <c r="AH78" s="22">
        <v>-76.992429000000001</v>
      </c>
      <c r="AI78" s="22" t="s">
        <v>162</v>
      </c>
      <c r="AJ78" s="22" t="s">
        <v>84</v>
      </c>
      <c r="AK78" s="22">
        <v>20374</v>
      </c>
      <c r="AL78" s="17" t="s">
        <v>11</v>
      </c>
      <c r="AM78" s="22" t="s">
        <v>18</v>
      </c>
      <c r="AN78" s="22" t="s">
        <v>8</v>
      </c>
      <c r="AO78" s="64"/>
      <c r="AP78" s="64"/>
      <c r="AQ78" s="64"/>
      <c r="AR78" s="64">
        <f>IF(ISBLANK(DC_SW152[[#This Row],[Urban Acres]]), "", DC_SW152[[#This Row],[Urban Acres]]-DC_SW152[[#This Row],[Impervious Acres]]-DC_SW152[[#This Row],[Natural Acres]])</f>
        <v>0</v>
      </c>
      <c r="AS78" s="64">
        <v>0.47</v>
      </c>
      <c r="AT78" s="64">
        <v>0.47</v>
      </c>
      <c r="AU78" s="64" t="str">
        <f>IF(ISBLANK(DC_SW152[[#This Row],[Natural Acres]]), "", DC_SW152[[#This Row],[Natural Acres]]*43560)</f>
        <v/>
      </c>
      <c r="AV78" s="64">
        <f>IFERROR(IF(ISBLANK(DC_SW152[[#This Row],[Compacted Acres]]), "", DC_SW152[[#This Row],[Compacted Acres]]*43560),"")</f>
        <v>0</v>
      </c>
      <c r="AW78" s="64">
        <f>IF(ISBLANK(DC_SW152[[#This Row],[Impervious Acres]]), "", DC_SW152[[#This Row],[Impervious Acres]]*43560)</f>
        <v>20473.199999999997</v>
      </c>
      <c r="AX78" s="64">
        <f>IF(ISBLANK(DC_SW152[[#This Row],[Urban Acres]]), "", DC_SW152[[#This Row],[Urban Acres]]*43560)</f>
        <v>20473.199999999997</v>
      </c>
      <c r="AY78" s="67"/>
      <c r="AZ78" s="33">
        <v>42941</v>
      </c>
      <c r="BA78" s="19">
        <v>2017</v>
      </c>
      <c r="BB78" s="19"/>
      <c r="BC78" s="19"/>
      <c r="BD78" s="19"/>
      <c r="BE78" s="19" t="s">
        <v>790</v>
      </c>
      <c r="BF78" s="19"/>
      <c r="BG78" s="19"/>
      <c r="BH78" s="18" t="s">
        <v>9</v>
      </c>
      <c r="BI78" s="18">
        <v>42927</v>
      </c>
      <c r="BJ78" s="18"/>
      <c r="BK78" s="22" t="s">
        <v>8</v>
      </c>
      <c r="BL78" s="18"/>
      <c r="BM78" s="72"/>
      <c r="BN78" s="22"/>
      <c r="BO78" s="17" t="s">
        <v>8</v>
      </c>
      <c r="BP78" s="17" t="s">
        <v>163</v>
      </c>
      <c r="BQ78" s="15" t="s">
        <v>536</v>
      </c>
      <c r="BR78" s="87" t="str">
        <f>IFERROR(IF($F78="Historical", IF(A78&lt;&gt;INDEX('Historical BMP Records'!A:A, MATCH($C78, 'Historical BMP Records'!$C:$C, 0)), 1, 0), IF(A78&lt;&gt;INDEX('Planned and Progress BMPs'!A:A, MATCH($C78, 'Planned and Progress BMPs'!$C:$C, 0)), 1, 0)), "")</f>
        <v/>
      </c>
      <c r="BS78" s="87" t="str">
        <f>IFERROR(IF($F78="Historical", IF(B78&lt;&gt;INDEX('Historical BMP Records'!B:B, MATCH($C78, 'Historical BMP Records'!$C:$C, 0)), 1, 0), IF(B78&lt;&gt;INDEX('Planned and Progress BMPs'!B:B, MATCH($C78, 'Planned and Progress BMPs'!$C:$C, 0)), 1, 0)), "")</f>
        <v/>
      </c>
      <c r="BT78" s="87" t="str">
        <f>IFERROR(IF($F78="Historical", IF(C78&lt;&gt;INDEX('Historical BMP Records'!C:C, MATCH($C78, 'Historical BMP Records'!$C:$C, 0)), 1, 0), IF(C78&lt;&gt;INDEX('Planned and Progress BMPs'!C:C, MATCH($C78, 'Planned and Progress BMPs'!$C:$C, 0)), 1, 0)), "")</f>
        <v/>
      </c>
      <c r="BU78" s="87" t="str">
        <f>IFERROR(IF($F78="Historical", IF(D78&lt;&gt;INDEX('Historical BMP Records'!D:D, MATCH($C78, 'Historical BMP Records'!$C:$C, 0)), 1, 0), IF(D78&lt;&gt;INDEX('Planned and Progress BMPs'!D:D, MATCH($C78, 'Planned and Progress BMPs'!$C:$C, 0)), 1, 0)), "")</f>
        <v/>
      </c>
      <c r="BV78" s="87" t="str">
        <f>IFERROR(IF($F78="Historical", IF(E78&lt;&gt;INDEX('Historical BMP Records'!E:E, MATCH($C78, 'Historical BMP Records'!$C:$C, 0)), 1, 0), IF(E78&lt;&gt;INDEX('Planned and Progress BMPs'!E:E, MATCH($C78, 'Planned and Progress BMPs'!$C:$C, 0)), 1, 0)), "")</f>
        <v/>
      </c>
      <c r="BW78" s="87" t="str">
        <f>IFERROR(IF($F78="Historical", IF(F78&lt;&gt;INDEX('Historical BMP Records'!F:F, MATCH($C78, 'Historical BMP Records'!$C:$C, 0)), 1, 0), IF(F78&lt;&gt;INDEX('Planned and Progress BMPs'!F:F, MATCH($C78, 'Planned and Progress BMPs'!$C:$C, 0)), 1, 0)), "")</f>
        <v/>
      </c>
      <c r="BX78" s="87" t="str">
        <f>IFERROR(IF($F78="Historical", IF(G78&lt;&gt;INDEX('Historical BMP Records'!G:G, MATCH($C78, 'Historical BMP Records'!$C:$C, 0)), 1, 0), IF(G78&lt;&gt;INDEX('Planned and Progress BMPs'!G:G, MATCH($C78, 'Planned and Progress BMPs'!$C:$C, 0)), 1, 0)), "")</f>
        <v/>
      </c>
      <c r="BY78" s="87" t="str">
        <f>IFERROR(IF($F78="Historical", IF(H78&lt;&gt;INDEX('Historical BMP Records'!H:H, MATCH($C78, 'Historical BMP Records'!$C:$C, 0)), 1, 0), IF(H78&lt;&gt;INDEX('Planned and Progress BMPs'!H:H, MATCH($C78, 'Planned and Progress BMPs'!$C:$C, 0)), 1, 0)), "")</f>
        <v/>
      </c>
      <c r="BZ78" s="87" t="str">
        <f>IFERROR(IF($F78="Historical", IF(I78&lt;&gt;INDEX('Historical BMP Records'!I:I, MATCH($C78, 'Historical BMP Records'!$C:$C, 0)), 1, 0), IF(I78&lt;&gt;INDEX('Planned and Progress BMPs'!I:I, MATCH($C78, 'Planned and Progress BMPs'!$C:$C, 0)), 1, 0)), "")</f>
        <v/>
      </c>
      <c r="CA78" s="87" t="str">
        <f>IFERROR(IF($F78="Historical", IF(J78&lt;&gt;INDEX('Historical BMP Records'!J:J, MATCH($C78, 'Historical BMP Records'!$C:$C, 0)), 1, 0), IF(J78&lt;&gt;INDEX('Planned and Progress BMPs'!J:J, MATCH($C78, 'Planned and Progress BMPs'!$C:$C, 0)), 1, 0)), "")</f>
        <v/>
      </c>
      <c r="CB78" s="87" t="str">
        <f>IFERROR(IF($F78="Historical", IF(K78&lt;&gt;INDEX('Historical BMP Records'!K:K, MATCH($C78, 'Historical BMP Records'!$C:$C, 0)), 1, 0), IF(K78&lt;&gt;INDEX('Planned and Progress BMPs'!K:K, MATCH($C78, 'Planned and Progress BMPs'!$C:$C, 0)), 1, 0)), "")</f>
        <v/>
      </c>
      <c r="CC78" s="87" t="str">
        <f>IFERROR(IF($F78="Historical", IF(L78&lt;&gt;INDEX('Historical BMP Records'!L:L, MATCH($C78, 'Historical BMP Records'!$C:$C, 0)), 1, 0), IF(L78&lt;&gt;INDEX('Planned and Progress BMPs'!L:L, MATCH($C78, 'Planned and Progress BMPs'!$C:$C, 0)), 1, 0)), "")</f>
        <v/>
      </c>
      <c r="CD78" s="87" t="str">
        <f>IFERROR(IF($F78="Historical", IF(M78&lt;&gt;INDEX('Historical BMP Records'!M:M, MATCH($C78, 'Historical BMP Records'!$C:$C, 0)), 1, 0), IF(M78&lt;&gt;INDEX('Planned and Progress BMPs'!M:M, MATCH($C78, 'Planned and Progress BMPs'!$C:$C, 0)), 1, 0)), "")</f>
        <v/>
      </c>
      <c r="CE78" s="87" t="str">
        <f>IFERROR(IF($F78="Historical", IF(N78&lt;&gt;INDEX('Historical BMP Records'!N:N, MATCH($C78, 'Historical BMP Records'!$C:$C, 0)), 1, 0), IF(N78&lt;&gt;INDEX('Planned and Progress BMPs'!N:N, MATCH($C78, 'Planned and Progress BMPs'!$C:$C, 0)), 1, 0)), "")</f>
        <v/>
      </c>
      <c r="CF78" s="87" t="str">
        <f>IFERROR(IF($F78="Historical", IF(O78&lt;&gt;INDEX('Historical BMP Records'!O:O, MATCH($C78, 'Historical BMP Records'!$C:$C, 0)), 1, 0), IF(O78&lt;&gt;INDEX('Planned and Progress BMPs'!O:O, MATCH($C78, 'Planned and Progress BMPs'!$C:$C, 0)), 1, 0)), "")</f>
        <v/>
      </c>
      <c r="CG78" s="87" t="str">
        <f>IFERROR(IF($F78="Historical", IF(P78&lt;&gt;INDEX('Historical BMP Records'!P:P, MATCH($C78, 'Historical BMP Records'!$C:$C, 0)), 1, 0), IF(P78&lt;&gt;INDEX('Planned and Progress BMPs'!P:P, MATCH($C78, 'Planned and Progress BMPs'!$C:$C, 0)), 1, 0)), "")</f>
        <v/>
      </c>
      <c r="CH78" s="87" t="str">
        <f>IFERROR(IF($F78="Historical", IF(Q78&lt;&gt;INDEX('Historical BMP Records'!Q:Q, MATCH($C78, 'Historical BMP Records'!$C:$C, 0)), 1, 0), IF(Q78&lt;&gt;INDEX('Planned and Progress BMPs'!Q:Q, MATCH($C78, 'Planned and Progress BMPs'!$C:$C, 0)), 1, 0)), "")</f>
        <v/>
      </c>
      <c r="CI78" s="87" t="str">
        <f>IFERROR(IF($F78="Historical", IF(R78&lt;&gt;INDEX('Historical BMP Records'!R:R, MATCH($C78, 'Historical BMP Records'!$C:$C, 0)), 1, 0), IF(R78&lt;&gt;INDEX('Planned and Progress BMPs'!R:R, MATCH($C78, 'Planned and Progress BMPs'!$C:$C, 0)), 1, 0)), "")</f>
        <v/>
      </c>
      <c r="CJ78" s="87" t="str">
        <f>IFERROR(IF($F78="Historical", IF(S78&lt;&gt;INDEX('Historical BMP Records'!S:S, MATCH($C78, 'Historical BMP Records'!$C:$C, 0)), 1, 0), IF(S78&lt;&gt;INDEX('Planned and Progress BMPs'!S:S, MATCH($C78, 'Planned and Progress BMPs'!$C:$C, 0)), 1, 0)), "")</f>
        <v/>
      </c>
      <c r="CK78" s="87" t="str">
        <f>IFERROR(IF($F78="Historical", IF(T78&lt;&gt;INDEX('Historical BMP Records'!T:T, MATCH($C78, 'Historical BMP Records'!$C:$C, 0)), 1, 0), IF(T78&lt;&gt;INDEX('Planned and Progress BMPs'!T:T, MATCH($C78, 'Planned and Progress BMPs'!$C:$C, 0)), 1, 0)), "")</f>
        <v/>
      </c>
      <c r="CL78" s="87" t="str">
        <f>IFERROR(IF($F78="Historical", IF(U78&lt;&gt;INDEX('Historical BMP Records'!U:U, MATCH($C78, 'Historical BMP Records'!$C:$C, 0)), 1, 0), IF(U78&lt;&gt;INDEX('Planned and Progress BMPs'!U:U, MATCH($C78, 'Planned and Progress BMPs'!$C:$C, 0)), 1, 0)), "")</f>
        <v/>
      </c>
      <c r="CM78" s="87" t="str">
        <f>IFERROR(IF($F78="Historical", IF(V78&lt;&gt;INDEX('Historical BMP Records'!V:V, MATCH($C78, 'Historical BMP Records'!$C:$C, 0)), 1, 0), IF(V78&lt;&gt;INDEX('Planned and Progress BMPs'!V:V, MATCH($C78, 'Planned and Progress BMPs'!$C:$C, 0)), 1, 0)), "")</f>
        <v/>
      </c>
      <c r="CN78" s="87" t="str">
        <f>IFERROR(IF($F78="Historical", IF(W78&lt;&gt;INDEX('Historical BMP Records'!W:W, MATCH($C78, 'Historical BMP Records'!$C:$C, 0)), 1, 0), IF(W78&lt;&gt;INDEX('Planned and Progress BMPs'!W:W, MATCH($C78, 'Planned and Progress BMPs'!$C:$C, 0)), 1, 0)), "")</f>
        <v/>
      </c>
      <c r="CO78" s="87" t="str">
        <f>IFERROR(IF($F78="Historical", IF(X78&lt;&gt;INDEX('Historical BMP Records'!X:X, MATCH($C78, 'Historical BMP Records'!$C:$C, 0)), 1, 0), IF(X78&lt;&gt;INDEX('Planned and Progress BMPs'!X:X, MATCH($C78, 'Planned and Progress BMPs'!$C:$C, 0)), 1, 0)), "")</f>
        <v/>
      </c>
      <c r="CP78" s="87" t="str">
        <f>IFERROR(IF($F78="Historical", IF(Y78&lt;&gt;INDEX('Historical BMP Records'!Y:Y, MATCH($C78, 'Historical BMP Records'!$C:$C, 0)), 1, 0), IF(Y78&lt;&gt;INDEX('Planned and Progress BMPs'!Y:Y, MATCH($C78, 'Planned and Progress BMPs'!$C:$C, 0)), 1, 0)), "")</f>
        <v/>
      </c>
      <c r="CQ78" s="87" t="str">
        <f>IFERROR(IF($F78="Historical", IF(Z78&lt;&gt;INDEX('Historical BMP Records'!Z:Z, MATCH($C78, 'Historical BMP Records'!$C:$C, 0)), 1, 0), IF(Z78&lt;&gt;INDEX('Planned and Progress BMPs'!Z:Z, MATCH($C78, 'Planned and Progress BMPs'!$C:$C, 0)), 1, 0)), "")</f>
        <v/>
      </c>
      <c r="CR78" s="87" t="str">
        <f>IFERROR(IF($F78="Historical", IF(AA78&lt;&gt;INDEX('Historical BMP Records'!AA:AA, MATCH($C78, 'Historical BMP Records'!$C:$C, 0)), 1, 0), IF(AA78&lt;&gt;INDEX('Planned and Progress BMPs'!AA:AA, MATCH($C78, 'Planned and Progress BMPs'!$C:$C, 0)), 1, 0)), "")</f>
        <v/>
      </c>
      <c r="CS78" s="87" t="str">
        <f>IFERROR(IF($F78="Historical", IF(AB78&lt;&gt;INDEX('Historical BMP Records'!AB:AB, MATCH($C78, 'Historical BMP Records'!$C:$C, 0)), 1, 0), IF(AB78&lt;&gt;INDEX('Planned and Progress BMPs'!AB:AB, MATCH($C78, 'Planned and Progress BMPs'!$C:$C, 0)), 1, 0)), "")</f>
        <v/>
      </c>
      <c r="CT78" s="87" t="str">
        <f>IFERROR(IF($F78="Historical", IF(AC78&lt;&gt;INDEX('Historical BMP Records'!AC:AC, MATCH($C78, 'Historical BMP Records'!$C:$C, 0)), 1, 0), IF(AC78&lt;&gt;INDEX('Planned and Progress BMPs'!AC:AC, MATCH($C78, 'Planned and Progress BMPs'!$C:$C, 0)), 1, 0)), "")</f>
        <v/>
      </c>
      <c r="CU78" s="87" t="str">
        <f>IFERROR(IF($F78="Historical", IF(AD78&lt;&gt;INDEX('Historical BMP Records'!AD:AD, MATCH($C78, 'Historical BMP Records'!$C:$C, 0)), 1, 0), IF(AD78&lt;&gt;INDEX('Planned and Progress BMPs'!AD:AD, MATCH($C78, 'Planned and Progress BMPs'!$C:$C, 0)), 1, 0)), "")</f>
        <v/>
      </c>
      <c r="CV78" s="87" t="str">
        <f>IFERROR(IF($F78="Historical", IF(AE78&lt;&gt;INDEX('Historical BMP Records'!AE:AE, MATCH($C78, 'Historical BMP Records'!$C:$C, 0)), 1, 0), IF(AE78&lt;&gt;INDEX('Planned and Progress BMPs'!AE:AE, MATCH($C78, 'Planned and Progress BMPs'!$C:$C, 0)), 1, 0)), "")</f>
        <v/>
      </c>
      <c r="CW78" s="87" t="str">
        <f>IFERROR(IF($F78="Historical", IF(AF78&lt;&gt;INDEX('Historical BMP Records'!AF:AF, MATCH($C78, 'Historical BMP Records'!$C:$C, 0)), 1, 0), IF(AF78&lt;&gt;INDEX('Planned and Progress BMPs'!AF:AF, MATCH($C78, 'Planned and Progress BMPs'!$C:$C, 0)), 1, 0)), "")</f>
        <v/>
      </c>
      <c r="CX78" s="87" t="str">
        <f>IFERROR(IF($F78="Historical", IF(AG78&lt;&gt;INDEX('Historical BMP Records'!AG:AG, MATCH($C78, 'Historical BMP Records'!$C:$C, 0)), 1, 0), IF(AG78&lt;&gt;INDEX('Planned and Progress BMPs'!AG:AG, MATCH($C78, 'Planned and Progress BMPs'!$C:$C, 0)), 1, 0)), "")</f>
        <v/>
      </c>
      <c r="CY78" s="87" t="str">
        <f>IFERROR(IF($F78="Historical", IF(AH78&lt;&gt;INDEX('Historical BMP Records'!AH:AH, MATCH($C78, 'Historical BMP Records'!$C:$C, 0)), 1, 0), IF(AH78&lt;&gt;INDEX('Planned and Progress BMPs'!AH:AH, MATCH($C78, 'Planned and Progress BMPs'!$C:$C, 0)), 1, 0)), "")</f>
        <v/>
      </c>
      <c r="CZ78" s="87" t="str">
        <f>IFERROR(IF($F78="Historical", IF(AI78&lt;&gt;INDEX('Historical BMP Records'!AI:AI, MATCH($C78, 'Historical BMP Records'!$C:$C, 0)), 1, 0), IF(AI78&lt;&gt;INDEX('Planned and Progress BMPs'!AI:AI, MATCH($C78, 'Planned and Progress BMPs'!$C:$C, 0)), 1, 0)), "")</f>
        <v/>
      </c>
      <c r="DA78" s="87" t="str">
        <f>IFERROR(IF($F78="Historical", IF(AJ78&lt;&gt;INDEX('Historical BMP Records'!AJ:AJ, MATCH($C78, 'Historical BMP Records'!$C:$C, 0)), 1, 0), IF(AJ78&lt;&gt;INDEX('Planned and Progress BMPs'!AJ:AJ, MATCH($C78, 'Planned and Progress BMPs'!$C:$C, 0)), 1, 0)), "")</f>
        <v/>
      </c>
      <c r="DB78" s="87" t="str">
        <f>IFERROR(IF($F78="Historical", IF(AK78&lt;&gt;INDEX('Historical BMP Records'!AK:AK, MATCH($C78, 'Historical BMP Records'!$C:$C, 0)), 1, 0), IF(AK78&lt;&gt;INDEX('Planned and Progress BMPs'!AK:AK, MATCH($C78, 'Planned and Progress BMPs'!$C:$C, 0)), 1, 0)), "")</f>
        <v/>
      </c>
      <c r="DC78" s="87" t="str">
        <f>IFERROR(IF($F78="Historical", IF(AL78&lt;&gt;INDEX('Historical BMP Records'!AL:AL, MATCH($C78, 'Historical BMP Records'!$C:$C, 0)), 1, 0), IF(AL78&lt;&gt;INDEX('Planned and Progress BMPs'!AL:AL, MATCH($C78, 'Planned and Progress BMPs'!$C:$C, 0)), 1, 0)), "")</f>
        <v/>
      </c>
      <c r="DD78" s="87" t="str">
        <f>IFERROR(IF($F78="Historical", IF(AM78&lt;&gt;INDEX('Historical BMP Records'!AM:AM, MATCH($C78, 'Historical BMP Records'!$C:$C, 0)), 1, 0), IF(AM78&lt;&gt;INDEX('Planned and Progress BMPs'!AM:AM, MATCH($C78, 'Planned and Progress BMPs'!$C:$C, 0)), 1, 0)), "")</f>
        <v/>
      </c>
      <c r="DE78" s="87" t="str">
        <f>IFERROR(IF($F78="Historical", IF(AN78&lt;&gt;INDEX('Historical BMP Records'!AN:AN, MATCH($C78, 'Historical BMP Records'!$C:$C, 0)), 1, 0), IF(AN78&lt;&gt;INDEX('Planned and Progress BMPs'!AN:AN, MATCH($C78, 'Planned and Progress BMPs'!$C:$C, 0)), 1, 0)), "")</f>
        <v/>
      </c>
      <c r="DF78" s="87" t="str">
        <f>IFERROR(IF($F78="Historical", IF(AO78&lt;&gt;INDEX('Historical BMP Records'!AO:AO, MATCH($C78, 'Historical BMP Records'!$C:$C, 0)), 1, 0), IF(AO78&lt;&gt;INDEX('Planned and Progress BMPs'!AO:AO, MATCH($C78, 'Planned and Progress BMPs'!$C:$C, 0)), 1, 0)), "")</f>
        <v/>
      </c>
      <c r="DG78" s="87" t="str">
        <f>IFERROR(IF($F78="Historical", IF(AP78&lt;&gt;INDEX('Historical BMP Records'!AP:AP, MATCH($C78, 'Historical BMP Records'!$C:$C, 0)), 1, 0), IF(AP78&lt;&gt;INDEX('Planned and Progress BMPs'!AP:AP, MATCH($C78, 'Planned and Progress BMPs'!$C:$C, 0)), 1, 0)), "")</f>
        <v/>
      </c>
      <c r="DH78" s="87" t="str">
        <f>IFERROR(IF($F78="Historical", IF(AQ78&lt;&gt;INDEX('Historical BMP Records'!AQ:AQ, MATCH($C78, 'Historical BMP Records'!$C:$C, 0)), 1, 0), IF(AQ78&lt;&gt;INDEX('Planned and Progress BMPs'!AQ:AQ, MATCH($C78, 'Planned and Progress BMPs'!$C:$C, 0)), 1, 0)), "")</f>
        <v/>
      </c>
      <c r="DI78" s="87" t="str">
        <f>IFERROR(IF($F78="Historical", IF(AR78&lt;&gt;INDEX('Historical BMP Records'!AR:AR, MATCH($C78, 'Historical BMP Records'!$C:$C, 0)), 1, 0), IF(AR78&lt;&gt;INDEX('Planned and Progress BMPs'!AR:AR, MATCH($C78, 'Planned and Progress BMPs'!$C:$C, 0)), 1, 0)), "")</f>
        <v/>
      </c>
      <c r="DJ78" s="87" t="str">
        <f>IFERROR(IF($F78="Historical", IF(AS78&lt;&gt;INDEX('Historical BMP Records'!AS:AS, MATCH($C78, 'Historical BMP Records'!$C:$C, 0)), 1, 0), IF(AS78&lt;&gt;INDEX('Planned and Progress BMPs'!AS:AS, MATCH($C78, 'Planned and Progress BMPs'!$C:$C, 0)), 1, 0)), "")</f>
        <v/>
      </c>
      <c r="DK78" s="87" t="str">
        <f>IFERROR(IF($F78="Historical", IF(AT78&lt;&gt;INDEX('Historical BMP Records'!AT:AT, MATCH($C78, 'Historical BMP Records'!$C:$C, 0)), 1, 0), IF(AT78&lt;&gt;INDEX('Planned and Progress BMPs'!AT:AT, MATCH($C78, 'Planned and Progress BMPs'!$C:$C, 0)), 1, 0)), "")</f>
        <v/>
      </c>
      <c r="DL78" s="87" t="str">
        <f>IFERROR(IF($F78="Historical", IF(AU78&lt;&gt;INDEX('Historical BMP Records'!AU:AU, MATCH($C78, 'Historical BMP Records'!$C:$C, 0)), 1, 0), IF(AU78&lt;&gt;INDEX('Planned and Progress BMPs'!AU:AU, MATCH($C78, 'Planned and Progress BMPs'!$C:$C, 0)), 1, 0)), "")</f>
        <v/>
      </c>
      <c r="DM78" s="87" t="str">
        <f>IFERROR(IF($F78="Historical", IF(AV78&lt;&gt;INDEX('Historical BMP Records'!AV:AV, MATCH($C78, 'Historical BMP Records'!$C:$C, 0)), 1, 0), IF(AV78&lt;&gt;INDEX('Planned and Progress BMPs'!AV:AV, MATCH($C78, 'Planned and Progress BMPs'!$C:$C, 0)), 1, 0)), "")</f>
        <v/>
      </c>
      <c r="DN78" s="87" t="str">
        <f>IFERROR(IF($F78="Historical", IF(AW78&lt;&gt;INDEX('Historical BMP Records'!AW:AW, MATCH($C78, 'Historical BMP Records'!$C:$C, 0)), 1, 0), IF(AW78&lt;&gt;INDEX('Planned and Progress BMPs'!AW:AW, MATCH($C78, 'Planned and Progress BMPs'!$C:$C, 0)), 1, 0)), "")</f>
        <v/>
      </c>
      <c r="DO78" s="87" t="str">
        <f>IFERROR(IF($F78="Historical", IF(AX78&lt;&gt;INDEX('Historical BMP Records'!AX:AX, MATCH($C78, 'Historical BMP Records'!$C:$C, 0)), 1, 0), IF(AX78&lt;&gt;INDEX('Planned and Progress BMPs'!AX:AX, MATCH($C78, 'Planned and Progress BMPs'!$C:$C, 0)), 1, 0)), "")</f>
        <v/>
      </c>
      <c r="DP78" s="87" t="str">
        <f>IFERROR(IF($F78="Historical", IF(AY78&lt;&gt;INDEX('Historical BMP Records'!AY:AY, MATCH($C78, 'Historical BMP Records'!$C:$C, 0)), 1, 0), IF(AY78&lt;&gt;INDEX('Planned and Progress BMPs'!AY:AY, MATCH($C78, 'Planned and Progress BMPs'!$C:$C, 0)), 1, 0)), "")</f>
        <v/>
      </c>
      <c r="DQ78" s="87" t="str">
        <f>IFERROR(IF($F78="Historical", IF(AZ78&lt;&gt;INDEX('Historical BMP Records'!AZ:AZ, MATCH($C78, 'Historical BMP Records'!$C:$C, 0)), 1, 0), IF(AZ78&lt;&gt;INDEX('Planned and Progress BMPs'!AZ:AZ, MATCH($C78, 'Planned and Progress BMPs'!$C:$C, 0)), 1, 0)), "")</f>
        <v/>
      </c>
      <c r="DR78" s="87" t="str">
        <f>IFERROR(IF($F78="Historical", IF(BA78&lt;&gt;INDEX('Historical BMP Records'!BA:BA, MATCH($C78, 'Historical BMP Records'!$C:$C, 0)), 1, 0), IF(BA78&lt;&gt;INDEX('Planned and Progress BMPs'!BA:BA, MATCH($C78, 'Planned and Progress BMPs'!$C:$C, 0)), 1, 0)), "")</f>
        <v/>
      </c>
      <c r="DS78" s="87" t="str">
        <f>IFERROR(IF($F78="Historical", IF(BB78&lt;&gt;INDEX('Historical BMP Records'!BB:BB, MATCH($C78, 'Historical BMP Records'!$C:$C, 0)), 1, 0), IF(BB78&lt;&gt;INDEX('Planned and Progress BMPs'!BB:BB, MATCH($C78, 'Planned and Progress BMPs'!$C:$C, 0)), 1, 0)), "")</f>
        <v/>
      </c>
      <c r="DT78" s="87" t="str">
        <f>IFERROR(IF($F78="Historical", IF(BC78&lt;&gt;INDEX('Historical BMP Records'!BC:BC, MATCH($C78, 'Historical BMP Records'!$C:$C, 0)), 1, 0), IF(BC78&lt;&gt;INDEX('Planned and Progress BMPs'!BC:BC, MATCH($C78, 'Planned and Progress BMPs'!$C:$C, 0)), 1, 0)), "")</f>
        <v/>
      </c>
      <c r="DU78" s="87" t="str">
        <f>IFERROR(IF($F78="Historical", IF(BD78&lt;&gt;INDEX('Historical BMP Records'!BD:BD, MATCH($C78, 'Historical BMP Records'!$C:$C, 0)), 1, 0), IF(BD78&lt;&gt;INDEX('Planned and Progress BMPs'!BD:BD, MATCH($C78, 'Planned and Progress BMPs'!$C:$C, 0)), 1, 0)), "")</f>
        <v/>
      </c>
      <c r="DV78" s="87" t="str">
        <f>IFERROR(IF($F78="Historical", IF(BE78&lt;&gt;INDEX('Historical BMP Records'!BE:BE, MATCH($C78, 'Historical BMP Records'!$C:$C, 0)), 1, 0), IF(BE78&lt;&gt;INDEX('Planned and Progress BMPs'!BE:BE, MATCH($C78, 'Planned and Progress BMPs'!$C:$C, 0)), 1, 0)), "")</f>
        <v/>
      </c>
      <c r="DW78" s="87" t="str">
        <f>IFERROR(IF($F78="Historical", IF(BF78&lt;&gt;INDEX('Historical BMP Records'!BF:BF, MATCH($C78, 'Historical BMP Records'!$C:$C, 0)), 1, 0), IF(BF78&lt;&gt;INDEX('Planned and Progress BMPs'!BF:BF, MATCH($C78, 'Planned and Progress BMPs'!$C:$C, 0)), 1, 0)), "")</f>
        <v/>
      </c>
      <c r="DX78" s="87" t="str">
        <f>IFERROR(IF($F78="Historical", IF(BG78&lt;&gt;INDEX('Historical BMP Records'!BG:BG, MATCH($C78, 'Historical BMP Records'!$C:$C, 0)), 1, 0), IF(BG78&lt;&gt;INDEX('Planned and Progress BMPs'!BG:BG, MATCH($C78, 'Planned and Progress BMPs'!$C:$C, 0)), 1, 0)), "")</f>
        <v/>
      </c>
      <c r="DY78" s="87" t="str">
        <f>IFERROR(IF($F78="Historical", IF(BH78&lt;&gt;INDEX('Historical BMP Records'!BH:BH, MATCH($C78, 'Historical BMP Records'!$C:$C, 0)), 1, 0), IF(BH78&lt;&gt;INDEX('Planned and Progress BMPs'!BH:BH, MATCH($C78, 'Planned and Progress BMPs'!$C:$C, 0)), 1, 0)), "")</f>
        <v/>
      </c>
      <c r="DZ78" s="87" t="str">
        <f>IFERROR(IF($F78="Historical", IF(BI78&lt;&gt;INDEX('Historical BMP Records'!BI:BI, MATCH($C78, 'Historical BMP Records'!$C:$C, 0)), 1, 0), IF(BI78&lt;&gt;INDEX('Planned and Progress BMPs'!BI:BI, MATCH($C78, 'Planned and Progress BMPs'!$C:$C, 0)), 1, 0)), "")</f>
        <v/>
      </c>
      <c r="EA78" s="87" t="str">
        <f>IFERROR(IF($F78="Historical", IF(BJ78&lt;&gt;INDEX('Historical BMP Records'!BJ:BJ, MATCH($C78, 'Historical BMP Records'!$C:$C, 0)), 1, 0), IF(BJ78&lt;&gt;INDEX('Planned and Progress BMPs'!BJ:BJ, MATCH($C78, 'Planned and Progress BMPs'!$C:$C, 0)), 1, 0)), "")</f>
        <v/>
      </c>
      <c r="EB78" s="87" t="str">
        <f>IFERROR(IF($F78="Historical", IF(BK78&lt;&gt;INDEX('Historical BMP Records'!BK:BK, MATCH($C78, 'Historical BMP Records'!$C:$C, 0)), 1, 0), IF(BK78&lt;&gt;INDEX('Planned and Progress BMPs'!BK:BK, MATCH($C78, 'Planned and Progress BMPs'!$C:$C, 0)), 1, 0)), "")</f>
        <v/>
      </c>
      <c r="EC78" s="87" t="str">
        <f>IFERROR(IF($F78="Historical", IF(BL78&lt;&gt;INDEX('Historical BMP Records'!BL:BL, MATCH($C78, 'Historical BMP Records'!$C:$C, 0)), 1, 0), IF(BL78&lt;&gt;INDEX('Planned and Progress BMPs'!BL:BL, MATCH($C78, 'Planned and Progress BMPs'!$C:$C, 0)), 1, 0)), "")</f>
        <v/>
      </c>
      <c r="ED78" s="87" t="str">
        <f>IFERROR(IF($F78="Historical", IF(BM78&lt;&gt;INDEX('Historical BMP Records'!BM:BM, MATCH($C78, 'Historical BMP Records'!$C:$C, 0)), 1, 0), IF(BM78&lt;&gt;INDEX('Planned and Progress BMPs'!BM:BM, MATCH($C78, 'Planned and Progress BMPs'!$C:$C, 0)), 1, 0)), "")</f>
        <v/>
      </c>
      <c r="EE78" s="87" t="str">
        <f>IFERROR(IF($F78="Historical", IF(BN78&lt;&gt;INDEX('Historical BMP Records'!BN:BN, MATCH($C78, 'Historical BMP Records'!$C:$C, 0)), 1, 0), IF(BN78&lt;&gt;INDEX('Planned and Progress BMPs'!BN:BN, MATCH($C78, 'Planned and Progress BMPs'!$C:$C, 0)), 1, 0)), "")</f>
        <v/>
      </c>
      <c r="EF78" s="87" t="str">
        <f>IFERROR(IF($F78="Historical", IF(BO78&lt;&gt;INDEX('Historical BMP Records'!BO:BO, MATCH($C78, 'Historical BMP Records'!$C:$C, 0)), 1, 0), IF(BO78&lt;&gt;INDEX('Planned and Progress BMPs'!BO:BO, MATCH($C78, 'Planned and Progress BMPs'!$C:$C, 0)), 1, 0)), "")</f>
        <v/>
      </c>
      <c r="EG78" s="87" t="str">
        <f>IFERROR(IF($F78="Historical", IF(BP78&lt;&gt;INDEX('Historical BMP Records'!BP:BP, MATCH($C78, 'Historical BMP Records'!$C:$C, 0)), 1, 0), IF(BP78&lt;&gt;INDEX('Planned and Progress BMPs'!BP:BP, MATCH($C78, 'Planned and Progress BMPs'!$C:$C, 0)), 1, 0)), "")</f>
        <v/>
      </c>
      <c r="EH78" s="87">
        <f>SUM(DC_SW152[[#This Row],[FY17 Status Change]:[GIS ID Change]])</f>
        <v>0</v>
      </c>
    </row>
    <row r="79" spans="1:138" x14ac:dyDescent="0.25">
      <c r="A79" s="5" t="s">
        <v>388</v>
      </c>
      <c r="B79" s="5" t="s">
        <v>389</v>
      </c>
      <c r="C79" s="15" t="s">
        <v>724</v>
      </c>
      <c r="D79" s="15" t="s">
        <v>420</v>
      </c>
      <c r="E79" s="15" t="s">
        <v>161</v>
      </c>
      <c r="F79" s="33" t="s">
        <v>49</v>
      </c>
      <c r="G79" s="42"/>
      <c r="H79" s="37"/>
      <c r="I79" s="22">
        <f>INDEX(Table3[Site ID], MATCH(DC_SW152[[#This Row],[Facility Name]], Table3[Site Name], 0))</f>
        <v>2</v>
      </c>
      <c r="J79" s="22" t="s">
        <v>7</v>
      </c>
      <c r="K79" s="22" t="str">
        <f>INDEX(Table3[Site Address], MATCH(DC_SW152[[#This Row],[Facility Name]], Table3[Site Name], 0))</f>
        <v>1013 O Street SE</v>
      </c>
      <c r="L79" s="22" t="str">
        <f>INDEX(Table3[Site X Coordinate], MATCH(DC_SW152[[#This Row],[Facility Name]], Table3[Site Name], 0))</f>
        <v>400682.49</v>
      </c>
      <c r="M79" s="22" t="str">
        <f>INDEX(Table3[Site Y Coordinate], MATCH(DC_SW152[[#This Row],[Facility Name]], Table3[Site Name], 0))</f>
        <v>133916.52</v>
      </c>
      <c r="N79" s="22" t="str">
        <f>INDEX(Table3[Owner/Manager], MATCH(DC_SW152[[#This Row],[Facility Name]], Table3[Site Name], 0))</f>
        <v>Department of Defense</v>
      </c>
      <c r="O79" s="22" t="s">
        <v>699</v>
      </c>
      <c r="P79" s="22" t="s">
        <v>115</v>
      </c>
      <c r="Q79" s="22" t="s">
        <v>116</v>
      </c>
      <c r="R79" s="22" t="s">
        <v>84</v>
      </c>
      <c r="S79" s="22">
        <v>20374</v>
      </c>
      <c r="T79" s="29">
        <v>2024330415</v>
      </c>
      <c r="U79" s="22" t="s">
        <v>117</v>
      </c>
      <c r="V79" s="77">
        <v>25</v>
      </c>
      <c r="W79" s="33">
        <v>40909</v>
      </c>
      <c r="X79" s="22" t="s">
        <v>161</v>
      </c>
      <c r="Y79" s="83" t="s">
        <v>164</v>
      </c>
      <c r="Z79" s="83" t="s">
        <v>763</v>
      </c>
      <c r="AA79" s="83" t="s">
        <v>764</v>
      </c>
      <c r="AB79" s="83" t="s">
        <v>10</v>
      </c>
      <c r="AC79" s="22" t="s">
        <v>95</v>
      </c>
      <c r="AD79" s="22" t="s">
        <v>33</v>
      </c>
      <c r="AE79" s="22">
        <v>400656.963328999</v>
      </c>
      <c r="AF79" s="22">
        <v>134185.971143</v>
      </c>
      <c r="AG79" s="22">
        <v>38.872303000000002</v>
      </c>
      <c r="AH79" s="22">
        <v>-76.991404000000003</v>
      </c>
      <c r="AI79" s="22" t="s">
        <v>165</v>
      </c>
      <c r="AJ79" s="22" t="s">
        <v>84</v>
      </c>
      <c r="AK79" s="22">
        <v>20374</v>
      </c>
      <c r="AL79" s="17" t="s">
        <v>11</v>
      </c>
      <c r="AM79" s="22" t="s">
        <v>22</v>
      </c>
      <c r="AN79" s="22" t="s">
        <v>13</v>
      </c>
      <c r="AO79" s="64"/>
      <c r="AP79" s="64"/>
      <c r="AQ79" s="64"/>
      <c r="AR79" s="64">
        <f>IF(ISBLANK(DC_SW152[[#This Row],[Urban Acres]]), "", DC_SW152[[#This Row],[Urban Acres]]-DC_SW152[[#This Row],[Impervious Acres]]-DC_SW152[[#This Row],[Natural Acres]])</f>
        <v>0</v>
      </c>
      <c r="AS79" s="64">
        <v>0.9</v>
      </c>
      <c r="AT79" s="64">
        <v>0.9</v>
      </c>
      <c r="AU79" s="64" t="str">
        <f>IF(ISBLANK(DC_SW152[[#This Row],[Natural Acres]]), "", DC_SW152[[#This Row],[Natural Acres]]*43560)</f>
        <v/>
      </c>
      <c r="AV79" s="64">
        <f>IFERROR(IF(ISBLANK(DC_SW152[[#This Row],[Compacted Acres]]), "", DC_SW152[[#This Row],[Compacted Acres]]*43560),"")</f>
        <v>0</v>
      </c>
      <c r="AW79" s="64">
        <f>IF(ISBLANK(DC_SW152[[#This Row],[Impervious Acres]]), "", DC_SW152[[#This Row],[Impervious Acres]]*43560)</f>
        <v>39204</v>
      </c>
      <c r="AX79" s="64">
        <f>IF(ISBLANK(DC_SW152[[#This Row],[Urban Acres]]), "", DC_SW152[[#This Row],[Urban Acres]]*43560)</f>
        <v>39204</v>
      </c>
      <c r="AY79" s="67">
        <v>0</v>
      </c>
      <c r="AZ79" s="33">
        <v>42941</v>
      </c>
      <c r="BA79" s="19">
        <v>2017</v>
      </c>
      <c r="BB79" s="19"/>
      <c r="BC79" s="19"/>
      <c r="BD79" s="19"/>
      <c r="BE79" s="19" t="s">
        <v>790</v>
      </c>
      <c r="BF79" s="19"/>
      <c r="BG79" s="19"/>
      <c r="BH79" s="18" t="s">
        <v>9</v>
      </c>
      <c r="BI79" s="18">
        <v>42927</v>
      </c>
      <c r="BJ79" s="18"/>
      <c r="BK79" s="22" t="s">
        <v>8</v>
      </c>
      <c r="BL79" s="18"/>
      <c r="BM79" s="72">
        <v>1111</v>
      </c>
      <c r="BN79" s="22"/>
      <c r="BO79" s="17" t="s">
        <v>8</v>
      </c>
      <c r="BP79" s="17" t="s">
        <v>166</v>
      </c>
      <c r="BQ79" s="15" t="s">
        <v>536</v>
      </c>
      <c r="BR79" s="87" t="str">
        <f>IFERROR(IF($F79="Historical", IF(A79&lt;&gt;INDEX('Historical BMP Records'!A:A, MATCH($C79, 'Historical BMP Records'!$C:$C, 0)), 1, 0), IF(A79&lt;&gt;INDEX('Planned and Progress BMPs'!A:A, MATCH($C79, 'Planned and Progress BMPs'!$C:$C, 0)), 1, 0)), "")</f>
        <v/>
      </c>
      <c r="BS79" s="87" t="str">
        <f>IFERROR(IF($F79="Historical", IF(B79&lt;&gt;INDEX('Historical BMP Records'!B:B, MATCH($C79, 'Historical BMP Records'!$C:$C, 0)), 1, 0), IF(B79&lt;&gt;INDEX('Planned and Progress BMPs'!B:B, MATCH($C79, 'Planned and Progress BMPs'!$C:$C, 0)), 1, 0)), "")</f>
        <v/>
      </c>
      <c r="BT79" s="87" t="str">
        <f>IFERROR(IF($F79="Historical", IF(C79&lt;&gt;INDEX('Historical BMP Records'!C:C, MATCH($C79, 'Historical BMP Records'!$C:$C, 0)), 1, 0), IF(C79&lt;&gt;INDEX('Planned and Progress BMPs'!C:C, MATCH($C79, 'Planned and Progress BMPs'!$C:$C, 0)), 1, 0)), "")</f>
        <v/>
      </c>
      <c r="BU79" s="87" t="str">
        <f>IFERROR(IF($F79="Historical", IF(D79&lt;&gt;INDEX('Historical BMP Records'!D:D, MATCH($C79, 'Historical BMP Records'!$C:$C, 0)), 1, 0), IF(D79&lt;&gt;INDEX('Planned and Progress BMPs'!D:D, MATCH($C79, 'Planned and Progress BMPs'!$C:$C, 0)), 1, 0)), "")</f>
        <v/>
      </c>
      <c r="BV79" s="87" t="str">
        <f>IFERROR(IF($F79="Historical", IF(E79&lt;&gt;INDEX('Historical BMP Records'!E:E, MATCH($C79, 'Historical BMP Records'!$C:$C, 0)), 1, 0), IF(E79&lt;&gt;INDEX('Planned and Progress BMPs'!E:E, MATCH($C79, 'Planned and Progress BMPs'!$C:$C, 0)), 1, 0)), "")</f>
        <v/>
      </c>
      <c r="BW79" s="87" t="str">
        <f>IFERROR(IF($F79="Historical", IF(F79&lt;&gt;INDEX('Historical BMP Records'!F:F, MATCH($C79, 'Historical BMP Records'!$C:$C, 0)), 1, 0), IF(F79&lt;&gt;INDEX('Planned and Progress BMPs'!F:F, MATCH($C79, 'Planned and Progress BMPs'!$C:$C, 0)), 1, 0)), "")</f>
        <v/>
      </c>
      <c r="BX79" s="87" t="str">
        <f>IFERROR(IF($F79="Historical", IF(G79&lt;&gt;INDEX('Historical BMP Records'!G:G, MATCH($C79, 'Historical BMP Records'!$C:$C, 0)), 1, 0), IF(G79&lt;&gt;INDEX('Planned and Progress BMPs'!G:G, MATCH($C79, 'Planned and Progress BMPs'!$C:$C, 0)), 1, 0)), "")</f>
        <v/>
      </c>
      <c r="BY79" s="87" t="str">
        <f>IFERROR(IF($F79="Historical", IF(H79&lt;&gt;INDEX('Historical BMP Records'!H:H, MATCH($C79, 'Historical BMP Records'!$C:$C, 0)), 1, 0), IF(H79&lt;&gt;INDEX('Planned and Progress BMPs'!H:H, MATCH($C79, 'Planned and Progress BMPs'!$C:$C, 0)), 1, 0)), "")</f>
        <v/>
      </c>
      <c r="BZ79" s="87" t="str">
        <f>IFERROR(IF($F79="Historical", IF(I79&lt;&gt;INDEX('Historical BMP Records'!I:I, MATCH($C79, 'Historical BMP Records'!$C:$C, 0)), 1, 0), IF(I79&lt;&gt;INDEX('Planned and Progress BMPs'!I:I, MATCH($C79, 'Planned and Progress BMPs'!$C:$C, 0)), 1, 0)), "")</f>
        <v/>
      </c>
      <c r="CA79" s="87" t="str">
        <f>IFERROR(IF($F79="Historical", IF(J79&lt;&gt;INDEX('Historical BMP Records'!J:J, MATCH($C79, 'Historical BMP Records'!$C:$C, 0)), 1, 0), IF(J79&lt;&gt;INDEX('Planned and Progress BMPs'!J:J, MATCH($C79, 'Planned and Progress BMPs'!$C:$C, 0)), 1, 0)), "")</f>
        <v/>
      </c>
      <c r="CB79" s="87" t="str">
        <f>IFERROR(IF($F79="Historical", IF(K79&lt;&gt;INDEX('Historical BMP Records'!K:K, MATCH($C79, 'Historical BMP Records'!$C:$C, 0)), 1, 0), IF(K79&lt;&gt;INDEX('Planned and Progress BMPs'!K:K, MATCH($C79, 'Planned and Progress BMPs'!$C:$C, 0)), 1, 0)), "")</f>
        <v/>
      </c>
      <c r="CC79" s="87" t="str">
        <f>IFERROR(IF($F79="Historical", IF(L79&lt;&gt;INDEX('Historical BMP Records'!L:L, MATCH($C79, 'Historical BMP Records'!$C:$C, 0)), 1, 0), IF(L79&lt;&gt;INDEX('Planned and Progress BMPs'!L:L, MATCH($C79, 'Planned and Progress BMPs'!$C:$C, 0)), 1, 0)), "")</f>
        <v/>
      </c>
      <c r="CD79" s="87" t="str">
        <f>IFERROR(IF($F79="Historical", IF(M79&lt;&gt;INDEX('Historical BMP Records'!M:M, MATCH($C79, 'Historical BMP Records'!$C:$C, 0)), 1, 0), IF(M79&lt;&gt;INDEX('Planned and Progress BMPs'!M:M, MATCH($C79, 'Planned and Progress BMPs'!$C:$C, 0)), 1, 0)), "")</f>
        <v/>
      </c>
      <c r="CE79" s="87" t="str">
        <f>IFERROR(IF($F79="Historical", IF(N79&lt;&gt;INDEX('Historical BMP Records'!N:N, MATCH($C79, 'Historical BMP Records'!$C:$C, 0)), 1, 0), IF(N79&lt;&gt;INDEX('Planned and Progress BMPs'!N:N, MATCH($C79, 'Planned and Progress BMPs'!$C:$C, 0)), 1, 0)), "")</f>
        <v/>
      </c>
      <c r="CF79" s="87" t="str">
        <f>IFERROR(IF($F79="Historical", IF(O79&lt;&gt;INDEX('Historical BMP Records'!O:O, MATCH($C79, 'Historical BMP Records'!$C:$C, 0)), 1, 0), IF(O79&lt;&gt;INDEX('Planned and Progress BMPs'!O:O, MATCH($C79, 'Planned and Progress BMPs'!$C:$C, 0)), 1, 0)), "")</f>
        <v/>
      </c>
      <c r="CG79" s="87" t="str">
        <f>IFERROR(IF($F79="Historical", IF(P79&lt;&gt;INDEX('Historical BMP Records'!P:P, MATCH($C79, 'Historical BMP Records'!$C:$C, 0)), 1, 0), IF(P79&lt;&gt;INDEX('Planned and Progress BMPs'!P:P, MATCH($C79, 'Planned and Progress BMPs'!$C:$C, 0)), 1, 0)), "")</f>
        <v/>
      </c>
      <c r="CH79" s="87" t="str">
        <f>IFERROR(IF($F79="Historical", IF(Q79&lt;&gt;INDEX('Historical BMP Records'!Q:Q, MATCH($C79, 'Historical BMP Records'!$C:$C, 0)), 1, 0), IF(Q79&lt;&gt;INDEX('Planned and Progress BMPs'!Q:Q, MATCH($C79, 'Planned and Progress BMPs'!$C:$C, 0)), 1, 0)), "")</f>
        <v/>
      </c>
      <c r="CI79" s="87" t="str">
        <f>IFERROR(IF($F79="Historical", IF(R79&lt;&gt;INDEX('Historical BMP Records'!R:R, MATCH($C79, 'Historical BMP Records'!$C:$C, 0)), 1, 0), IF(R79&lt;&gt;INDEX('Planned and Progress BMPs'!R:R, MATCH($C79, 'Planned and Progress BMPs'!$C:$C, 0)), 1, 0)), "")</f>
        <v/>
      </c>
      <c r="CJ79" s="87" t="str">
        <f>IFERROR(IF($F79="Historical", IF(S79&lt;&gt;INDEX('Historical BMP Records'!S:S, MATCH($C79, 'Historical BMP Records'!$C:$C, 0)), 1, 0), IF(S79&lt;&gt;INDEX('Planned and Progress BMPs'!S:S, MATCH($C79, 'Planned and Progress BMPs'!$C:$C, 0)), 1, 0)), "")</f>
        <v/>
      </c>
      <c r="CK79" s="87" t="str">
        <f>IFERROR(IF($F79="Historical", IF(T79&lt;&gt;INDEX('Historical BMP Records'!T:T, MATCH($C79, 'Historical BMP Records'!$C:$C, 0)), 1, 0), IF(T79&lt;&gt;INDEX('Planned and Progress BMPs'!T:T, MATCH($C79, 'Planned and Progress BMPs'!$C:$C, 0)), 1, 0)), "")</f>
        <v/>
      </c>
      <c r="CL79" s="87" t="str">
        <f>IFERROR(IF($F79="Historical", IF(U79&lt;&gt;INDEX('Historical BMP Records'!U:U, MATCH($C79, 'Historical BMP Records'!$C:$C, 0)), 1, 0), IF(U79&lt;&gt;INDEX('Planned and Progress BMPs'!U:U, MATCH($C79, 'Planned and Progress BMPs'!$C:$C, 0)), 1, 0)), "")</f>
        <v/>
      </c>
      <c r="CM79" s="87" t="str">
        <f>IFERROR(IF($F79="Historical", IF(V79&lt;&gt;INDEX('Historical BMP Records'!V:V, MATCH($C79, 'Historical BMP Records'!$C:$C, 0)), 1, 0), IF(V79&lt;&gt;INDEX('Planned and Progress BMPs'!V:V, MATCH($C79, 'Planned and Progress BMPs'!$C:$C, 0)), 1, 0)), "")</f>
        <v/>
      </c>
      <c r="CN79" s="87" t="str">
        <f>IFERROR(IF($F79="Historical", IF(W79&lt;&gt;INDEX('Historical BMP Records'!W:W, MATCH($C79, 'Historical BMP Records'!$C:$C, 0)), 1, 0), IF(W79&lt;&gt;INDEX('Planned and Progress BMPs'!W:W, MATCH($C79, 'Planned and Progress BMPs'!$C:$C, 0)), 1, 0)), "")</f>
        <v/>
      </c>
      <c r="CO79" s="87" t="str">
        <f>IFERROR(IF($F79="Historical", IF(X79&lt;&gt;INDEX('Historical BMP Records'!X:X, MATCH($C79, 'Historical BMP Records'!$C:$C, 0)), 1, 0), IF(X79&lt;&gt;INDEX('Planned and Progress BMPs'!X:X, MATCH($C79, 'Planned and Progress BMPs'!$C:$C, 0)), 1, 0)), "")</f>
        <v/>
      </c>
      <c r="CP79" s="87" t="str">
        <f>IFERROR(IF($F79="Historical", IF(Y79&lt;&gt;INDEX('Historical BMP Records'!Y:Y, MATCH($C79, 'Historical BMP Records'!$C:$C, 0)), 1, 0), IF(Y79&lt;&gt;INDEX('Planned and Progress BMPs'!Y:Y, MATCH($C79, 'Planned and Progress BMPs'!$C:$C, 0)), 1, 0)), "")</f>
        <v/>
      </c>
      <c r="CQ79" s="87" t="str">
        <f>IFERROR(IF($F79="Historical", IF(Z79&lt;&gt;INDEX('Historical BMP Records'!Z:Z, MATCH($C79, 'Historical BMP Records'!$C:$C, 0)), 1, 0), IF(Z79&lt;&gt;INDEX('Planned and Progress BMPs'!Z:Z, MATCH($C79, 'Planned and Progress BMPs'!$C:$C, 0)), 1, 0)), "")</f>
        <v/>
      </c>
      <c r="CR79" s="87" t="str">
        <f>IFERROR(IF($F79="Historical", IF(AA79&lt;&gt;INDEX('Historical BMP Records'!AA:AA, MATCH($C79, 'Historical BMP Records'!$C:$C, 0)), 1, 0), IF(AA79&lt;&gt;INDEX('Planned and Progress BMPs'!AA:AA, MATCH($C79, 'Planned and Progress BMPs'!$C:$C, 0)), 1, 0)), "")</f>
        <v/>
      </c>
      <c r="CS79" s="87" t="str">
        <f>IFERROR(IF($F79="Historical", IF(AB79&lt;&gt;INDEX('Historical BMP Records'!AB:AB, MATCH($C79, 'Historical BMP Records'!$C:$C, 0)), 1, 0), IF(AB79&lt;&gt;INDEX('Planned and Progress BMPs'!AB:AB, MATCH($C79, 'Planned and Progress BMPs'!$C:$C, 0)), 1, 0)), "")</f>
        <v/>
      </c>
      <c r="CT79" s="87" t="str">
        <f>IFERROR(IF($F79="Historical", IF(AC79&lt;&gt;INDEX('Historical BMP Records'!AC:AC, MATCH($C79, 'Historical BMP Records'!$C:$C, 0)), 1, 0), IF(AC79&lt;&gt;INDEX('Planned and Progress BMPs'!AC:AC, MATCH($C79, 'Planned and Progress BMPs'!$C:$C, 0)), 1, 0)), "")</f>
        <v/>
      </c>
      <c r="CU79" s="87" t="str">
        <f>IFERROR(IF($F79="Historical", IF(AD79&lt;&gt;INDEX('Historical BMP Records'!AD:AD, MATCH($C79, 'Historical BMP Records'!$C:$C, 0)), 1, 0), IF(AD79&lt;&gt;INDEX('Planned and Progress BMPs'!AD:AD, MATCH($C79, 'Planned and Progress BMPs'!$C:$C, 0)), 1, 0)), "")</f>
        <v/>
      </c>
      <c r="CV79" s="87" t="str">
        <f>IFERROR(IF($F79="Historical", IF(AE79&lt;&gt;INDEX('Historical BMP Records'!AE:AE, MATCH($C79, 'Historical BMP Records'!$C:$C, 0)), 1, 0), IF(AE79&lt;&gt;INDEX('Planned and Progress BMPs'!AE:AE, MATCH($C79, 'Planned and Progress BMPs'!$C:$C, 0)), 1, 0)), "")</f>
        <v/>
      </c>
      <c r="CW79" s="87" t="str">
        <f>IFERROR(IF($F79="Historical", IF(AF79&lt;&gt;INDEX('Historical BMP Records'!AF:AF, MATCH($C79, 'Historical BMP Records'!$C:$C, 0)), 1, 0), IF(AF79&lt;&gt;INDEX('Planned and Progress BMPs'!AF:AF, MATCH($C79, 'Planned and Progress BMPs'!$C:$C, 0)), 1, 0)), "")</f>
        <v/>
      </c>
      <c r="CX79" s="87" t="str">
        <f>IFERROR(IF($F79="Historical", IF(AG79&lt;&gt;INDEX('Historical BMP Records'!AG:AG, MATCH($C79, 'Historical BMP Records'!$C:$C, 0)), 1, 0), IF(AG79&lt;&gt;INDEX('Planned and Progress BMPs'!AG:AG, MATCH($C79, 'Planned and Progress BMPs'!$C:$C, 0)), 1, 0)), "")</f>
        <v/>
      </c>
      <c r="CY79" s="87" t="str">
        <f>IFERROR(IF($F79="Historical", IF(AH79&lt;&gt;INDEX('Historical BMP Records'!AH:AH, MATCH($C79, 'Historical BMP Records'!$C:$C, 0)), 1, 0), IF(AH79&lt;&gt;INDEX('Planned and Progress BMPs'!AH:AH, MATCH($C79, 'Planned and Progress BMPs'!$C:$C, 0)), 1, 0)), "")</f>
        <v/>
      </c>
      <c r="CZ79" s="87" t="str">
        <f>IFERROR(IF($F79="Historical", IF(AI79&lt;&gt;INDEX('Historical BMP Records'!AI:AI, MATCH($C79, 'Historical BMP Records'!$C:$C, 0)), 1, 0), IF(AI79&lt;&gt;INDEX('Planned and Progress BMPs'!AI:AI, MATCH($C79, 'Planned and Progress BMPs'!$C:$C, 0)), 1, 0)), "")</f>
        <v/>
      </c>
      <c r="DA79" s="87" t="str">
        <f>IFERROR(IF($F79="Historical", IF(AJ79&lt;&gt;INDEX('Historical BMP Records'!AJ:AJ, MATCH($C79, 'Historical BMP Records'!$C:$C, 0)), 1, 0), IF(AJ79&lt;&gt;INDEX('Planned and Progress BMPs'!AJ:AJ, MATCH($C79, 'Planned and Progress BMPs'!$C:$C, 0)), 1, 0)), "")</f>
        <v/>
      </c>
      <c r="DB79" s="87" t="str">
        <f>IFERROR(IF($F79="Historical", IF(AK79&lt;&gt;INDEX('Historical BMP Records'!AK:AK, MATCH($C79, 'Historical BMP Records'!$C:$C, 0)), 1, 0), IF(AK79&lt;&gt;INDEX('Planned and Progress BMPs'!AK:AK, MATCH($C79, 'Planned and Progress BMPs'!$C:$C, 0)), 1, 0)), "")</f>
        <v/>
      </c>
      <c r="DC79" s="87" t="str">
        <f>IFERROR(IF($F79="Historical", IF(AL79&lt;&gt;INDEX('Historical BMP Records'!AL:AL, MATCH($C79, 'Historical BMP Records'!$C:$C, 0)), 1, 0), IF(AL79&lt;&gt;INDEX('Planned and Progress BMPs'!AL:AL, MATCH($C79, 'Planned and Progress BMPs'!$C:$C, 0)), 1, 0)), "")</f>
        <v/>
      </c>
      <c r="DD79" s="87" t="str">
        <f>IFERROR(IF($F79="Historical", IF(AM79&lt;&gt;INDEX('Historical BMP Records'!AM:AM, MATCH($C79, 'Historical BMP Records'!$C:$C, 0)), 1, 0), IF(AM79&lt;&gt;INDEX('Planned and Progress BMPs'!AM:AM, MATCH($C79, 'Planned and Progress BMPs'!$C:$C, 0)), 1, 0)), "")</f>
        <v/>
      </c>
      <c r="DE79" s="87" t="str">
        <f>IFERROR(IF($F79="Historical", IF(AN79&lt;&gt;INDEX('Historical BMP Records'!AN:AN, MATCH($C79, 'Historical BMP Records'!$C:$C, 0)), 1, 0), IF(AN79&lt;&gt;INDEX('Planned and Progress BMPs'!AN:AN, MATCH($C79, 'Planned and Progress BMPs'!$C:$C, 0)), 1, 0)), "")</f>
        <v/>
      </c>
      <c r="DF79" s="87" t="str">
        <f>IFERROR(IF($F79="Historical", IF(AO79&lt;&gt;INDEX('Historical BMP Records'!AO:AO, MATCH($C79, 'Historical BMP Records'!$C:$C, 0)), 1, 0), IF(AO79&lt;&gt;INDEX('Planned and Progress BMPs'!AO:AO, MATCH($C79, 'Planned and Progress BMPs'!$C:$C, 0)), 1, 0)), "")</f>
        <v/>
      </c>
      <c r="DG79" s="87" t="str">
        <f>IFERROR(IF($F79="Historical", IF(AP79&lt;&gt;INDEX('Historical BMP Records'!AP:AP, MATCH($C79, 'Historical BMP Records'!$C:$C, 0)), 1, 0), IF(AP79&lt;&gt;INDEX('Planned and Progress BMPs'!AP:AP, MATCH($C79, 'Planned and Progress BMPs'!$C:$C, 0)), 1, 0)), "")</f>
        <v/>
      </c>
      <c r="DH79" s="87" t="str">
        <f>IFERROR(IF($F79="Historical", IF(AQ79&lt;&gt;INDEX('Historical BMP Records'!AQ:AQ, MATCH($C79, 'Historical BMP Records'!$C:$C, 0)), 1, 0), IF(AQ79&lt;&gt;INDEX('Planned and Progress BMPs'!AQ:AQ, MATCH($C79, 'Planned and Progress BMPs'!$C:$C, 0)), 1, 0)), "")</f>
        <v/>
      </c>
      <c r="DI79" s="87" t="str">
        <f>IFERROR(IF($F79="Historical", IF(AR79&lt;&gt;INDEX('Historical BMP Records'!AR:AR, MATCH($C79, 'Historical BMP Records'!$C:$C, 0)), 1, 0), IF(AR79&lt;&gt;INDEX('Planned and Progress BMPs'!AR:AR, MATCH($C79, 'Planned and Progress BMPs'!$C:$C, 0)), 1, 0)), "")</f>
        <v/>
      </c>
      <c r="DJ79" s="87" t="str">
        <f>IFERROR(IF($F79="Historical", IF(AS79&lt;&gt;INDEX('Historical BMP Records'!AS:AS, MATCH($C79, 'Historical BMP Records'!$C:$C, 0)), 1, 0), IF(AS79&lt;&gt;INDEX('Planned and Progress BMPs'!AS:AS, MATCH($C79, 'Planned and Progress BMPs'!$C:$C, 0)), 1, 0)), "")</f>
        <v/>
      </c>
      <c r="DK79" s="87" t="str">
        <f>IFERROR(IF($F79="Historical", IF(AT79&lt;&gt;INDEX('Historical BMP Records'!AT:AT, MATCH($C79, 'Historical BMP Records'!$C:$C, 0)), 1, 0), IF(AT79&lt;&gt;INDEX('Planned and Progress BMPs'!AT:AT, MATCH($C79, 'Planned and Progress BMPs'!$C:$C, 0)), 1, 0)), "")</f>
        <v/>
      </c>
      <c r="DL79" s="87" t="str">
        <f>IFERROR(IF($F79="Historical", IF(AU79&lt;&gt;INDEX('Historical BMP Records'!AU:AU, MATCH($C79, 'Historical BMP Records'!$C:$C, 0)), 1, 0), IF(AU79&lt;&gt;INDEX('Planned and Progress BMPs'!AU:AU, MATCH($C79, 'Planned and Progress BMPs'!$C:$C, 0)), 1, 0)), "")</f>
        <v/>
      </c>
      <c r="DM79" s="87" t="str">
        <f>IFERROR(IF($F79="Historical", IF(AV79&lt;&gt;INDEX('Historical BMP Records'!AV:AV, MATCH($C79, 'Historical BMP Records'!$C:$C, 0)), 1, 0), IF(AV79&lt;&gt;INDEX('Planned and Progress BMPs'!AV:AV, MATCH($C79, 'Planned and Progress BMPs'!$C:$C, 0)), 1, 0)), "")</f>
        <v/>
      </c>
      <c r="DN79" s="87" t="str">
        <f>IFERROR(IF($F79="Historical", IF(AW79&lt;&gt;INDEX('Historical BMP Records'!AW:AW, MATCH($C79, 'Historical BMP Records'!$C:$C, 0)), 1, 0), IF(AW79&lt;&gt;INDEX('Planned and Progress BMPs'!AW:AW, MATCH($C79, 'Planned and Progress BMPs'!$C:$C, 0)), 1, 0)), "")</f>
        <v/>
      </c>
      <c r="DO79" s="87" t="str">
        <f>IFERROR(IF($F79="Historical", IF(AX79&lt;&gt;INDEX('Historical BMP Records'!AX:AX, MATCH($C79, 'Historical BMP Records'!$C:$C, 0)), 1, 0), IF(AX79&lt;&gt;INDEX('Planned and Progress BMPs'!AX:AX, MATCH($C79, 'Planned and Progress BMPs'!$C:$C, 0)), 1, 0)), "")</f>
        <v/>
      </c>
      <c r="DP79" s="87" t="str">
        <f>IFERROR(IF($F79="Historical", IF(AY79&lt;&gt;INDEX('Historical BMP Records'!AY:AY, MATCH($C79, 'Historical BMP Records'!$C:$C, 0)), 1, 0), IF(AY79&lt;&gt;INDEX('Planned and Progress BMPs'!AY:AY, MATCH($C79, 'Planned and Progress BMPs'!$C:$C, 0)), 1, 0)), "")</f>
        <v/>
      </c>
      <c r="DQ79" s="87" t="str">
        <f>IFERROR(IF($F79="Historical", IF(AZ79&lt;&gt;INDEX('Historical BMP Records'!AZ:AZ, MATCH($C79, 'Historical BMP Records'!$C:$C, 0)), 1, 0), IF(AZ79&lt;&gt;INDEX('Planned and Progress BMPs'!AZ:AZ, MATCH($C79, 'Planned and Progress BMPs'!$C:$C, 0)), 1, 0)), "")</f>
        <v/>
      </c>
      <c r="DR79" s="87" t="str">
        <f>IFERROR(IF($F79="Historical", IF(BA79&lt;&gt;INDEX('Historical BMP Records'!BA:BA, MATCH($C79, 'Historical BMP Records'!$C:$C, 0)), 1, 0), IF(BA79&lt;&gt;INDEX('Planned and Progress BMPs'!BA:BA, MATCH($C79, 'Planned and Progress BMPs'!$C:$C, 0)), 1, 0)), "")</f>
        <v/>
      </c>
      <c r="DS79" s="87" t="str">
        <f>IFERROR(IF($F79="Historical", IF(BB79&lt;&gt;INDEX('Historical BMP Records'!BB:BB, MATCH($C79, 'Historical BMP Records'!$C:$C, 0)), 1, 0), IF(BB79&lt;&gt;INDEX('Planned and Progress BMPs'!BB:BB, MATCH($C79, 'Planned and Progress BMPs'!$C:$C, 0)), 1, 0)), "")</f>
        <v/>
      </c>
      <c r="DT79" s="87" t="str">
        <f>IFERROR(IF($F79="Historical", IF(BC79&lt;&gt;INDEX('Historical BMP Records'!BC:BC, MATCH($C79, 'Historical BMP Records'!$C:$C, 0)), 1, 0), IF(BC79&lt;&gt;INDEX('Planned and Progress BMPs'!BC:BC, MATCH($C79, 'Planned and Progress BMPs'!$C:$C, 0)), 1, 0)), "")</f>
        <v/>
      </c>
      <c r="DU79" s="87" t="str">
        <f>IFERROR(IF($F79="Historical", IF(BD79&lt;&gt;INDEX('Historical BMP Records'!BD:BD, MATCH($C79, 'Historical BMP Records'!$C:$C, 0)), 1, 0), IF(BD79&lt;&gt;INDEX('Planned and Progress BMPs'!BD:BD, MATCH($C79, 'Planned and Progress BMPs'!$C:$C, 0)), 1, 0)), "")</f>
        <v/>
      </c>
      <c r="DV79" s="87" t="str">
        <f>IFERROR(IF($F79="Historical", IF(BE79&lt;&gt;INDEX('Historical BMP Records'!BE:BE, MATCH($C79, 'Historical BMP Records'!$C:$C, 0)), 1, 0), IF(BE79&lt;&gt;INDEX('Planned and Progress BMPs'!BE:BE, MATCH($C79, 'Planned and Progress BMPs'!$C:$C, 0)), 1, 0)), "")</f>
        <v/>
      </c>
      <c r="DW79" s="87" t="str">
        <f>IFERROR(IF($F79="Historical", IF(BF79&lt;&gt;INDEX('Historical BMP Records'!BF:BF, MATCH($C79, 'Historical BMP Records'!$C:$C, 0)), 1, 0), IF(BF79&lt;&gt;INDEX('Planned and Progress BMPs'!BF:BF, MATCH($C79, 'Planned and Progress BMPs'!$C:$C, 0)), 1, 0)), "")</f>
        <v/>
      </c>
      <c r="DX79" s="87" t="str">
        <f>IFERROR(IF($F79="Historical", IF(BG79&lt;&gt;INDEX('Historical BMP Records'!BG:BG, MATCH($C79, 'Historical BMP Records'!$C:$C, 0)), 1, 0), IF(BG79&lt;&gt;INDEX('Planned and Progress BMPs'!BG:BG, MATCH($C79, 'Planned and Progress BMPs'!$C:$C, 0)), 1, 0)), "")</f>
        <v/>
      </c>
      <c r="DY79" s="87" t="str">
        <f>IFERROR(IF($F79="Historical", IF(BH79&lt;&gt;INDEX('Historical BMP Records'!BH:BH, MATCH($C79, 'Historical BMP Records'!$C:$C, 0)), 1, 0), IF(BH79&lt;&gt;INDEX('Planned and Progress BMPs'!BH:BH, MATCH($C79, 'Planned and Progress BMPs'!$C:$C, 0)), 1, 0)), "")</f>
        <v/>
      </c>
      <c r="DZ79" s="87" t="str">
        <f>IFERROR(IF($F79="Historical", IF(BI79&lt;&gt;INDEX('Historical BMP Records'!BI:BI, MATCH($C79, 'Historical BMP Records'!$C:$C, 0)), 1, 0), IF(BI79&lt;&gt;INDEX('Planned and Progress BMPs'!BI:BI, MATCH($C79, 'Planned and Progress BMPs'!$C:$C, 0)), 1, 0)), "")</f>
        <v/>
      </c>
      <c r="EA79" s="87" t="str">
        <f>IFERROR(IF($F79="Historical", IF(BJ79&lt;&gt;INDEX('Historical BMP Records'!BJ:BJ, MATCH($C79, 'Historical BMP Records'!$C:$C, 0)), 1, 0), IF(BJ79&lt;&gt;INDEX('Planned and Progress BMPs'!BJ:BJ, MATCH($C79, 'Planned and Progress BMPs'!$C:$C, 0)), 1, 0)), "")</f>
        <v/>
      </c>
      <c r="EB79" s="87" t="str">
        <f>IFERROR(IF($F79="Historical", IF(BK79&lt;&gt;INDEX('Historical BMP Records'!BK:BK, MATCH($C79, 'Historical BMP Records'!$C:$C, 0)), 1, 0), IF(BK79&lt;&gt;INDEX('Planned and Progress BMPs'!BK:BK, MATCH($C79, 'Planned and Progress BMPs'!$C:$C, 0)), 1, 0)), "")</f>
        <v/>
      </c>
      <c r="EC79" s="87" t="str">
        <f>IFERROR(IF($F79="Historical", IF(BL79&lt;&gt;INDEX('Historical BMP Records'!BL:BL, MATCH($C79, 'Historical BMP Records'!$C:$C, 0)), 1, 0), IF(BL79&lt;&gt;INDEX('Planned and Progress BMPs'!BL:BL, MATCH($C79, 'Planned and Progress BMPs'!$C:$C, 0)), 1, 0)), "")</f>
        <v/>
      </c>
      <c r="ED79" s="87" t="str">
        <f>IFERROR(IF($F79="Historical", IF(BM79&lt;&gt;INDEX('Historical BMP Records'!BM:BM, MATCH($C79, 'Historical BMP Records'!$C:$C, 0)), 1, 0), IF(BM79&lt;&gt;INDEX('Planned and Progress BMPs'!BM:BM, MATCH($C79, 'Planned and Progress BMPs'!$C:$C, 0)), 1, 0)), "")</f>
        <v/>
      </c>
      <c r="EE79" s="87" t="str">
        <f>IFERROR(IF($F79="Historical", IF(BN79&lt;&gt;INDEX('Historical BMP Records'!BN:BN, MATCH($C79, 'Historical BMP Records'!$C:$C, 0)), 1, 0), IF(BN79&lt;&gt;INDEX('Planned and Progress BMPs'!BN:BN, MATCH($C79, 'Planned and Progress BMPs'!$C:$C, 0)), 1, 0)), "")</f>
        <v/>
      </c>
      <c r="EF79" s="87" t="str">
        <f>IFERROR(IF($F79="Historical", IF(BO79&lt;&gt;INDEX('Historical BMP Records'!BO:BO, MATCH($C79, 'Historical BMP Records'!$C:$C, 0)), 1, 0), IF(BO79&lt;&gt;INDEX('Planned and Progress BMPs'!BO:BO, MATCH($C79, 'Planned and Progress BMPs'!$C:$C, 0)), 1, 0)), "")</f>
        <v/>
      </c>
      <c r="EG79" s="87" t="str">
        <f>IFERROR(IF($F79="Historical", IF(BP79&lt;&gt;INDEX('Historical BMP Records'!BP:BP, MATCH($C79, 'Historical BMP Records'!$C:$C, 0)), 1, 0), IF(BP79&lt;&gt;INDEX('Planned and Progress BMPs'!BP:BP, MATCH($C79, 'Planned and Progress BMPs'!$C:$C, 0)), 1, 0)), "")</f>
        <v/>
      </c>
      <c r="EH79" s="87">
        <f>SUM(DC_SW152[[#This Row],[FY17 Status Change]:[GIS ID Change]])</f>
        <v>0</v>
      </c>
    </row>
    <row r="80" spans="1:138" x14ac:dyDescent="0.25">
      <c r="A80" s="5" t="s">
        <v>388</v>
      </c>
      <c r="B80" s="5" t="s">
        <v>389</v>
      </c>
      <c r="C80" s="15" t="s">
        <v>725</v>
      </c>
      <c r="D80" s="15" t="s">
        <v>474</v>
      </c>
      <c r="E80" s="15" t="s">
        <v>164</v>
      </c>
      <c r="F80" s="33" t="s">
        <v>49</v>
      </c>
      <c r="G80" s="42"/>
      <c r="H80" s="37"/>
      <c r="I80" s="22">
        <f>INDEX(Table3[Site ID], MATCH(DC_SW152[[#This Row],[Facility Name]], Table3[Site Name], 0))</f>
        <v>2</v>
      </c>
      <c r="J80" s="22" t="s">
        <v>7</v>
      </c>
      <c r="K80" s="22" t="str">
        <f>INDEX(Table3[Site Address], MATCH(DC_SW152[[#This Row],[Facility Name]], Table3[Site Name], 0))</f>
        <v>1013 O Street SE</v>
      </c>
      <c r="L80" s="22" t="str">
        <f>INDEX(Table3[Site X Coordinate], MATCH(DC_SW152[[#This Row],[Facility Name]], Table3[Site Name], 0))</f>
        <v>400682.49</v>
      </c>
      <c r="M80" s="22" t="str">
        <f>INDEX(Table3[Site Y Coordinate], MATCH(DC_SW152[[#This Row],[Facility Name]], Table3[Site Name], 0))</f>
        <v>133916.52</v>
      </c>
      <c r="N80" s="22" t="str">
        <f>INDEX(Table3[Owner/Manager], MATCH(DC_SW152[[#This Row],[Facility Name]], Table3[Site Name], 0))</f>
        <v>Department of Defense</v>
      </c>
      <c r="O80" s="22" t="s">
        <v>699</v>
      </c>
      <c r="P80" s="22" t="s">
        <v>115</v>
      </c>
      <c r="Q80" s="22" t="s">
        <v>116</v>
      </c>
      <c r="R80" s="22" t="s">
        <v>84</v>
      </c>
      <c r="S80" s="22">
        <v>20374</v>
      </c>
      <c r="T80" s="29">
        <v>2024330415</v>
      </c>
      <c r="U80" s="22" t="s">
        <v>117</v>
      </c>
      <c r="V80" s="77">
        <v>26</v>
      </c>
      <c r="W80" s="33">
        <v>40909</v>
      </c>
      <c r="X80" s="22" t="s">
        <v>164</v>
      </c>
      <c r="Y80" s="83" t="s">
        <v>167</v>
      </c>
      <c r="Z80" s="83" t="s">
        <v>763</v>
      </c>
      <c r="AA80" s="83" t="s">
        <v>764</v>
      </c>
      <c r="AB80" s="83"/>
      <c r="AC80" s="22" t="s">
        <v>95</v>
      </c>
      <c r="AD80" s="22" t="s">
        <v>33</v>
      </c>
      <c r="AE80" s="22">
        <v>400745.93977200001</v>
      </c>
      <c r="AF80" s="22">
        <v>133830.75499300001</v>
      </c>
      <c r="AG80" s="22">
        <v>38.873013</v>
      </c>
      <c r="AH80" s="22">
        <v>-76.992718999999994</v>
      </c>
      <c r="AI80" s="22" t="s">
        <v>168</v>
      </c>
      <c r="AJ80" s="22" t="s">
        <v>84</v>
      </c>
      <c r="AK80" s="22">
        <v>20374</v>
      </c>
      <c r="AL80" s="17" t="s">
        <v>11</v>
      </c>
      <c r="AM80" s="22" t="s">
        <v>22</v>
      </c>
      <c r="AN80" s="22" t="s">
        <v>13</v>
      </c>
      <c r="AO80" s="64"/>
      <c r="AP80" s="64"/>
      <c r="AQ80" s="64"/>
      <c r="AR80" s="64">
        <f>IF(ISBLANK(DC_SW152[[#This Row],[Urban Acres]]), "", DC_SW152[[#This Row],[Urban Acres]]-DC_SW152[[#This Row],[Impervious Acres]]-DC_SW152[[#This Row],[Natural Acres]])</f>
        <v>0</v>
      </c>
      <c r="AS80" s="64">
        <v>4</v>
      </c>
      <c r="AT80" s="64">
        <v>4</v>
      </c>
      <c r="AU80" s="64" t="str">
        <f>IF(ISBLANK(DC_SW152[[#This Row],[Natural Acres]]), "", DC_SW152[[#This Row],[Natural Acres]]*43560)</f>
        <v/>
      </c>
      <c r="AV80" s="64">
        <f>IFERROR(IF(ISBLANK(DC_SW152[[#This Row],[Compacted Acres]]), "", DC_SW152[[#This Row],[Compacted Acres]]*43560),"")</f>
        <v>0</v>
      </c>
      <c r="AW80" s="64">
        <f>IF(ISBLANK(DC_SW152[[#This Row],[Impervious Acres]]), "", DC_SW152[[#This Row],[Impervious Acres]]*43560)</f>
        <v>174240</v>
      </c>
      <c r="AX80" s="64">
        <f>IF(ISBLANK(DC_SW152[[#This Row],[Urban Acres]]), "", DC_SW152[[#This Row],[Urban Acres]]*43560)</f>
        <v>174240</v>
      </c>
      <c r="AY80" s="67">
        <v>0</v>
      </c>
      <c r="AZ80" s="33">
        <v>42941</v>
      </c>
      <c r="BA80" s="19">
        <v>2017</v>
      </c>
      <c r="BB80" s="19"/>
      <c r="BC80" s="19"/>
      <c r="BD80" s="19"/>
      <c r="BE80" s="19" t="s">
        <v>791</v>
      </c>
      <c r="BF80" s="19"/>
      <c r="BG80" s="19"/>
      <c r="BH80" s="18" t="s">
        <v>9</v>
      </c>
      <c r="BI80" s="18">
        <v>42927</v>
      </c>
      <c r="BJ80" s="18"/>
      <c r="BK80" s="22" t="s">
        <v>8</v>
      </c>
      <c r="BL80" s="18"/>
      <c r="BM80" s="72">
        <v>1112</v>
      </c>
      <c r="BN80" s="22"/>
      <c r="BO80" s="17" t="s">
        <v>8</v>
      </c>
      <c r="BP80" s="17"/>
      <c r="BQ80" s="15" t="s">
        <v>536</v>
      </c>
      <c r="BR80" s="87" t="str">
        <f>IFERROR(IF($F80="Historical", IF(A80&lt;&gt;INDEX('Historical BMP Records'!A:A, MATCH($C80, 'Historical BMP Records'!$C:$C, 0)), 1, 0), IF(A80&lt;&gt;INDEX('Planned and Progress BMPs'!A:A, MATCH($C80, 'Planned and Progress BMPs'!$C:$C, 0)), 1, 0)), "")</f>
        <v/>
      </c>
      <c r="BS80" s="87" t="str">
        <f>IFERROR(IF($F80="Historical", IF(B80&lt;&gt;INDEX('Historical BMP Records'!B:B, MATCH($C80, 'Historical BMP Records'!$C:$C, 0)), 1, 0), IF(B80&lt;&gt;INDEX('Planned and Progress BMPs'!B:B, MATCH($C80, 'Planned and Progress BMPs'!$C:$C, 0)), 1, 0)), "")</f>
        <v/>
      </c>
      <c r="BT80" s="87" t="str">
        <f>IFERROR(IF($F80="Historical", IF(C80&lt;&gt;INDEX('Historical BMP Records'!C:C, MATCH($C80, 'Historical BMP Records'!$C:$C, 0)), 1, 0), IF(C80&lt;&gt;INDEX('Planned and Progress BMPs'!C:C, MATCH($C80, 'Planned and Progress BMPs'!$C:$C, 0)), 1, 0)), "")</f>
        <v/>
      </c>
      <c r="BU80" s="87" t="str">
        <f>IFERROR(IF($F80="Historical", IF(D80&lt;&gt;INDEX('Historical BMP Records'!D:D, MATCH($C80, 'Historical BMP Records'!$C:$C, 0)), 1, 0), IF(D80&lt;&gt;INDEX('Planned and Progress BMPs'!D:D, MATCH($C80, 'Planned and Progress BMPs'!$C:$C, 0)), 1, 0)), "")</f>
        <v/>
      </c>
      <c r="BV80" s="87" t="str">
        <f>IFERROR(IF($F80="Historical", IF(E80&lt;&gt;INDEX('Historical BMP Records'!E:E, MATCH($C80, 'Historical BMP Records'!$C:$C, 0)), 1, 0), IF(E80&lt;&gt;INDEX('Planned and Progress BMPs'!E:E, MATCH($C80, 'Planned and Progress BMPs'!$C:$C, 0)), 1, 0)), "")</f>
        <v/>
      </c>
      <c r="BW80" s="87" t="str">
        <f>IFERROR(IF($F80="Historical", IF(F80&lt;&gt;INDEX('Historical BMP Records'!F:F, MATCH($C80, 'Historical BMP Records'!$C:$C, 0)), 1, 0), IF(F80&lt;&gt;INDEX('Planned and Progress BMPs'!F:F, MATCH($C80, 'Planned and Progress BMPs'!$C:$C, 0)), 1, 0)), "")</f>
        <v/>
      </c>
      <c r="BX80" s="87" t="str">
        <f>IFERROR(IF($F80="Historical", IF(G80&lt;&gt;INDEX('Historical BMP Records'!G:G, MATCH($C80, 'Historical BMP Records'!$C:$C, 0)), 1, 0), IF(G80&lt;&gt;INDEX('Planned and Progress BMPs'!G:G, MATCH($C80, 'Planned and Progress BMPs'!$C:$C, 0)), 1, 0)), "")</f>
        <v/>
      </c>
      <c r="BY80" s="87" t="str">
        <f>IFERROR(IF($F80="Historical", IF(H80&lt;&gt;INDEX('Historical BMP Records'!H:H, MATCH($C80, 'Historical BMP Records'!$C:$C, 0)), 1, 0), IF(H80&lt;&gt;INDEX('Planned and Progress BMPs'!H:H, MATCH($C80, 'Planned and Progress BMPs'!$C:$C, 0)), 1, 0)), "")</f>
        <v/>
      </c>
      <c r="BZ80" s="87" t="str">
        <f>IFERROR(IF($F80="Historical", IF(I80&lt;&gt;INDEX('Historical BMP Records'!I:I, MATCH($C80, 'Historical BMP Records'!$C:$C, 0)), 1, 0), IF(I80&lt;&gt;INDEX('Planned and Progress BMPs'!I:I, MATCH($C80, 'Planned and Progress BMPs'!$C:$C, 0)), 1, 0)), "")</f>
        <v/>
      </c>
      <c r="CA80" s="87" t="str">
        <f>IFERROR(IF($F80="Historical", IF(J80&lt;&gt;INDEX('Historical BMP Records'!J:J, MATCH($C80, 'Historical BMP Records'!$C:$C, 0)), 1, 0), IF(J80&lt;&gt;INDEX('Planned and Progress BMPs'!J:J, MATCH($C80, 'Planned and Progress BMPs'!$C:$C, 0)), 1, 0)), "")</f>
        <v/>
      </c>
      <c r="CB80" s="87" t="str">
        <f>IFERROR(IF($F80="Historical", IF(K80&lt;&gt;INDEX('Historical BMP Records'!K:K, MATCH($C80, 'Historical BMP Records'!$C:$C, 0)), 1, 0), IF(K80&lt;&gt;INDEX('Planned and Progress BMPs'!K:K, MATCH($C80, 'Planned and Progress BMPs'!$C:$C, 0)), 1, 0)), "")</f>
        <v/>
      </c>
      <c r="CC80" s="87" t="str">
        <f>IFERROR(IF($F80="Historical", IF(L80&lt;&gt;INDEX('Historical BMP Records'!L:L, MATCH($C80, 'Historical BMP Records'!$C:$C, 0)), 1, 0), IF(L80&lt;&gt;INDEX('Planned and Progress BMPs'!L:L, MATCH($C80, 'Planned and Progress BMPs'!$C:$C, 0)), 1, 0)), "")</f>
        <v/>
      </c>
      <c r="CD80" s="87" t="str">
        <f>IFERROR(IF($F80="Historical", IF(M80&lt;&gt;INDEX('Historical BMP Records'!M:M, MATCH($C80, 'Historical BMP Records'!$C:$C, 0)), 1, 0), IF(M80&lt;&gt;INDEX('Planned and Progress BMPs'!M:M, MATCH($C80, 'Planned and Progress BMPs'!$C:$C, 0)), 1, 0)), "")</f>
        <v/>
      </c>
      <c r="CE80" s="87" t="str">
        <f>IFERROR(IF($F80="Historical", IF(N80&lt;&gt;INDEX('Historical BMP Records'!N:N, MATCH($C80, 'Historical BMP Records'!$C:$C, 0)), 1, 0), IF(N80&lt;&gt;INDEX('Planned and Progress BMPs'!N:N, MATCH($C80, 'Planned and Progress BMPs'!$C:$C, 0)), 1, 0)), "")</f>
        <v/>
      </c>
      <c r="CF80" s="87" t="str">
        <f>IFERROR(IF($F80="Historical", IF(O80&lt;&gt;INDEX('Historical BMP Records'!O:O, MATCH($C80, 'Historical BMP Records'!$C:$C, 0)), 1, 0), IF(O80&lt;&gt;INDEX('Planned and Progress BMPs'!O:O, MATCH($C80, 'Planned and Progress BMPs'!$C:$C, 0)), 1, 0)), "")</f>
        <v/>
      </c>
      <c r="CG80" s="87" t="str">
        <f>IFERROR(IF($F80="Historical", IF(P80&lt;&gt;INDEX('Historical BMP Records'!P:P, MATCH($C80, 'Historical BMP Records'!$C:$C, 0)), 1, 0), IF(P80&lt;&gt;INDEX('Planned and Progress BMPs'!P:P, MATCH($C80, 'Planned and Progress BMPs'!$C:$C, 0)), 1, 0)), "")</f>
        <v/>
      </c>
      <c r="CH80" s="87" t="str">
        <f>IFERROR(IF($F80="Historical", IF(Q80&lt;&gt;INDEX('Historical BMP Records'!Q:Q, MATCH($C80, 'Historical BMP Records'!$C:$C, 0)), 1, 0), IF(Q80&lt;&gt;INDEX('Planned and Progress BMPs'!Q:Q, MATCH($C80, 'Planned and Progress BMPs'!$C:$C, 0)), 1, 0)), "")</f>
        <v/>
      </c>
      <c r="CI80" s="87" t="str">
        <f>IFERROR(IF($F80="Historical", IF(R80&lt;&gt;INDEX('Historical BMP Records'!R:R, MATCH($C80, 'Historical BMP Records'!$C:$C, 0)), 1, 0), IF(R80&lt;&gt;INDEX('Planned and Progress BMPs'!R:R, MATCH($C80, 'Planned and Progress BMPs'!$C:$C, 0)), 1, 0)), "")</f>
        <v/>
      </c>
      <c r="CJ80" s="87" t="str">
        <f>IFERROR(IF($F80="Historical", IF(S80&lt;&gt;INDEX('Historical BMP Records'!S:S, MATCH($C80, 'Historical BMP Records'!$C:$C, 0)), 1, 0), IF(S80&lt;&gt;INDEX('Planned and Progress BMPs'!S:S, MATCH($C80, 'Planned and Progress BMPs'!$C:$C, 0)), 1, 0)), "")</f>
        <v/>
      </c>
      <c r="CK80" s="87" t="str">
        <f>IFERROR(IF($F80="Historical", IF(T80&lt;&gt;INDEX('Historical BMP Records'!T:T, MATCH($C80, 'Historical BMP Records'!$C:$C, 0)), 1, 0), IF(T80&lt;&gt;INDEX('Planned and Progress BMPs'!T:T, MATCH($C80, 'Planned and Progress BMPs'!$C:$C, 0)), 1, 0)), "")</f>
        <v/>
      </c>
      <c r="CL80" s="87" t="str">
        <f>IFERROR(IF($F80="Historical", IF(U80&lt;&gt;INDEX('Historical BMP Records'!U:U, MATCH($C80, 'Historical BMP Records'!$C:$C, 0)), 1, 0), IF(U80&lt;&gt;INDEX('Planned and Progress BMPs'!U:U, MATCH($C80, 'Planned and Progress BMPs'!$C:$C, 0)), 1, 0)), "")</f>
        <v/>
      </c>
      <c r="CM80" s="87" t="str">
        <f>IFERROR(IF($F80="Historical", IF(V80&lt;&gt;INDEX('Historical BMP Records'!V:V, MATCH($C80, 'Historical BMP Records'!$C:$C, 0)), 1, 0), IF(V80&lt;&gt;INDEX('Planned and Progress BMPs'!V:V, MATCH($C80, 'Planned and Progress BMPs'!$C:$C, 0)), 1, 0)), "")</f>
        <v/>
      </c>
      <c r="CN80" s="87" t="str">
        <f>IFERROR(IF($F80="Historical", IF(W80&lt;&gt;INDEX('Historical BMP Records'!W:W, MATCH($C80, 'Historical BMP Records'!$C:$C, 0)), 1, 0), IF(W80&lt;&gt;INDEX('Planned and Progress BMPs'!W:W, MATCH($C80, 'Planned and Progress BMPs'!$C:$C, 0)), 1, 0)), "")</f>
        <v/>
      </c>
      <c r="CO80" s="87" t="str">
        <f>IFERROR(IF($F80="Historical", IF(X80&lt;&gt;INDEX('Historical BMP Records'!X:X, MATCH($C80, 'Historical BMP Records'!$C:$C, 0)), 1, 0), IF(X80&lt;&gt;INDEX('Planned and Progress BMPs'!X:X, MATCH($C80, 'Planned and Progress BMPs'!$C:$C, 0)), 1, 0)), "")</f>
        <v/>
      </c>
      <c r="CP80" s="87" t="str">
        <f>IFERROR(IF($F80="Historical", IF(Y80&lt;&gt;INDEX('Historical BMP Records'!Y:Y, MATCH($C80, 'Historical BMP Records'!$C:$C, 0)), 1, 0), IF(Y80&lt;&gt;INDEX('Planned and Progress BMPs'!Y:Y, MATCH($C80, 'Planned and Progress BMPs'!$C:$C, 0)), 1, 0)), "")</f>
        <v/>
      </c>
      <c r="CQ80" s="87" t="str">
        <f>IFERROR(IF($F80="Historical", IF(Z80&lt;&gt;INDEX('Historical BMP Records'!Z:Z, MATCH($C80, 'Historical BMP Records'!$C:$C, 0)), 1, 0), IF(Z80&lt;&gt;INDEX('Planned and Progress BMPs'!Z:Z, MATCH($C80, 'Planned and Progress BMPs'!$C:$C, 0)), 1, 0)), "")</f>
        <v/>
      </c>
      <c r="CR80" s="87" t="str">
        <f>IFERROR(IF($F80="Historical", IF(AA80&lt;&gt;INDEX('Historical BMP Records'!AA:AA, MATCH($C80, 'Historical BMP Records'!$C:$C, 0)), 1, 0), IF(AA80&lt;&gt;INDEX('Planned and Progress BMPs'!AA:AA, MATCH($C80, 'Planned and Progress BMPs'!$C:$C, 0)), 1, 0)), "")</f>
        <v/>
      </c>
      <c r="CS80" s="87" t="str">
        <f>IFERROR(IF($F80="Historical", IF(AB80&lt;&gt;INDEX('Historical BMP Records'!AB:AB, MATCH($C80, 'Historical BMP Records'!$C:$C, 0)), 1, 0), IF(AB80&lt;&gt;INDEX('Planned and Progress BMPs'!AB:AB, MATCH($C80, 'Planned and Progress BMPs'!$C:$C, 0)), 1, 0)), "")</f>
        <v/>
      </c>
      <c r="CT80" s="87" t="str">
        <f>IFERROR(IF($F80="Historical", IF(AC80&lt;&gt;INDEX('Historical BMP Records'!AC:AC, MATCH($C80, 'Historical BMP Records'!$C:$C, 0)), 1, 0), IF(AC80&lt;&gt;INDEX('Planned and Progress BMPs'!AC:AC, MATCH($C80, 'Planned and Progress BMPs'!$C:$C, 0)), 1, 0)), "")</f>
        <v/>
      </c>
      <c r="CU80" s="87" t="str">
        <f>IFERROR(IF($F80="Historical", IF(AD80&lt;&gt;INDEX('Historical BMP Records'!AD:AD, MATCH($C80, 'Historical BMP Records'!$C:$C, 0)), 1, 0), IF(AD80&lt;&gt;INDEX('Planned and Progress BMPs'!AD:AD, MATCH($C80, 'Planned and Progress BMPs'!$C:$C, 0)), 1, 0)), "")</f>
        <v/>
      </c>
      <c r="CV80" s="87" t="str">
        <f>IFERROR(IF($F80="Historical", IF(AE80&lt;&gt;INDEX('Historical BMP Records'!AE:AE, MATCH($C80, 'Historical BMP Records'!$C:$C, 0)), 1, 0), IF(AE80&lt;&gt;INDEX('Planned and Progress BMPs'!AE:AE, MATCH($C80, 'Planned and Progress BMPs'!$C:$C, 0)), 1, 0)), "")</f>
        <v/>
      </c>
      <c r="CW80" s="87" t="str">
        <f>IFERROR(IF($F80="Historical", IF(AF80&lt;&gt;INDEX('Historical BMP Records'!AF:AF, MATCH($C80, 'Historical BMP Records'!$C:$C, 0)), 1, 0), IF(AF80&lt;&gt;INDEX('Planned and Progress BMPs'!AF:AF, MATCH($C80, 'Planned and Progress BMPs'!$C:$C, 0)), 1, 0)), "")</f>
        <v/>
      </c>
      <c r="CX80" s="87" t="str">
        <f>IFERROR(IF($F80="Historical", IF(AG80&lt;&gt;INDEX('Historical BMP Records'!AG:AG, MATCH($C80, 'Historical BMP Records'!$C:$C, 0)), 1, 0), IF(AG80&lt;&gt;INDEX('Planned and Progress BMPs'!AG:AG, MATCH($C80, 'Planned and Progress BMPs'!$C:$C, 0)), 1, 0)), "")</f>
        <v/>
      </c>
      <c r="CY80" s="87" t="str">
        <f>IFERROR(IF($F80="Historical", IF(AH80&lt;&gt;INDEX('Historical BMP Records'!AH:AH, MATCH($C80, 'Historical BMP Records'!$C:$C, 0)), 1, 0), IF(AH80&lt;&gt;INDEX('Planned and Progress BMPs'!AH:AH, MATCH($C80, 'Planned and Progress BMPs'!$C:$C, 0)), 1, 0)), "")</f>
        <v/>
      </c>
      <c r="CZ80" s="87" t="str">
        <f>IFERROR(IF($F80="Historical", IF(AI80&lt;&gt;INDEX('Historical BMP Records'!AI:AI, MATCH($C80, 'Historical BMP Records'!$C:$C, 0)), 1, 0), IF(AI80&lt;&gt;INDEX('Planned and Progress BMPs'!AI:AI, MATCH($C80, 'Planned and Progress BMPs'!$C:$C, 0)), 1, 0)), "")</f>
        <v/>
      </c>
      <c r="DA80" s="87" t="str">
        <f>IFERROR(IF($F80="Historical", IF(AJ80&lt;&gt;INDEX('Historical BMP Records'!AJ:AJ, MATCH($C80, 'Historical BMP Records'!$C:$C, 0)), 1, 0), IF(AJ80&lt;&gt;INDEX('Planned and Progress BMPs'!AJ:AJ, MATCH($C80, 'Planned and Progress BMPs'!$C:$C, 0)), 1, 0)), "")</f>
        <v/>
      </c>
      <c r="DB80" s="87" t="str">
        <f>IFERROR(IF($F80="Historical", IF(AK80&lt;&gt;INDEX('Historical BMP Records'!AK:AK, MATCH($C80, 'Historical BMP Records'!$C:$C, 0)), 1, 0), IF(AK80&lt;&gt;INDEX('Planned and Progress BMPs'!AK:AK, MATCH($C80, 'Planned and Progress BMPs'!$C:$C, 0)), 1, 0)), "")</f>
        <v/>
      </c>
      <c r="DC80" s="87" t="str">
        <f>IFERROR(IF($F80="Historical", IF(AL80&lt;&gt;INDEX('Historical BMP Records'!AL:AL, MATCH($C80, 'Historical BMP Records'!$C:$C, 0)), 1, 0), IF(AL80&lt;&gt;INDEX('Planned and Progress BMPs'!AL:AL, MATCH($C80, 'Planned and Progress BMPs'!$C:$C, 0)), 1, 0)), "")</f>
        <v/>
      </c>
      <c r="DD80" s="87" t="str">
        <f>IFERROR(IF($F80="Historical", IF(AM80&lt;&gt;INDEX('Historical BMP Records'!AM:AM, MATCH($C80, 'Historical BMP Records'!$C:$C, 0)), 1, 0), IF(AM80&lt;&gt;INDEX('Planned and Progress BMPs'!AM:AM, MATCH($C80, 'Planned and Progress BMPs'!$C:$C, 0)), 1, 0)), "")</f>
        <v/>
      </c>
      <c r="DE80" s="87" t="str">
        <f>IFERROR(IF($F80="Historical", IF(AN80&lt;&gt;INDEX('Historical BMP Records'!AN:AN, MATCH($C80, 'Historical BMP Records'!$C:$C, 0)), 1, 0), IF(AN80&lt;&gt;INDEX('Planned and Progress BMPs'!AN:AN, MATCH($C80, 'Planned and Progress BMPs'!$C:$C, 0)), 1, 0)), "")</f>
        <v/>
      </c>
      <c r="DF80" s="87" t="str">
        <f>IFERROR(IF($F80="Historical", IF(AO80&lt;&gt;INDEX('Historical BMP Records'!AO:AO, MATCH($C80, 'Historical BMP Records'!$C:$C, 0)), 1, 0), IF(AO80&lt;&gt;INDEX('Planned and Progress BMPs'!AO:AO, MATCH($C80, 'Planned and Progress BMPs'!$C:$C, 0)), 1, 0)), "")</f>
        <v/>
      </c>
      <c r="DG80" s="87" t="str">
        <f>IFERROR(IF($F80="Historical", IF(AP80&lt;&gt;INDEX('Historical BMP Records'!AP:AP, MATCH($C80, 'Historical BMP Records'!$C:$C, 0)), 1, 0), IF(AP80&lt;&gt;INDEX('Planned and Progress BMPs'!AP:AP, MATCH($C80, 'Planned and Progress BMPs'!$C:$C, 0)), 1, 0)), "")</f>
        <v/>
      </c>
      <c r="DH80" s="87" t="str">
        <f>IFERROR(IF($F80="Historical", IF(AQ80&lt;&gt;INDEX('Historical BMP Records'!AQ:AQ, MATCH($C80, 'Historical BMP Records'!$C:$C, 0)), 1, 0), IF(AQ80&lt;&gt;INDEX('Planned and Progress BMPs'!AQ:AQ, MATCH($C80, 'Planned and Progress BMPs'!$C:$C, 0)), 1, 0)), "")</f>
        <v/>
      </c>
      <c r="DI80" s="87" t="str">
        <f>IFERROR(IF($F80="Historical", IF(AR80&lt;&gt;INDEX('Historical BMP Records'!AR:AR, MATCH($C80, 'Historical BMP Records'!$C:$C, 0)), 1, 0), IF(AR80&lt;&gt;INDEX('Planned and Progress BMPs'!AR:AR, MATCH($C80, 'Planned and Progress BMPs'!$C:$C, 0)), 1, 0)), "")</f>
        <v/>
      </c>
      <c r="DJ80" s="87" t="str">
        <f>IFERROR(IF($F80="Historical", IF(AS80&lt;&gt;INDEX('Historical BMP Records'!AS:AS, MATCH($C80, 'Historical BMP Records'!$C:$C, 0)), 1, 0), IF(AS80&lt;&gt;INDEX('Planned and Progress BMPs'!AS:AS, MATCH($C80, 'Planned and Progress BMPs'!$C:$C, 0)), 1, 0)), "")</f>
        <v/>
      </c>
      <c r="DK80" s="87" t="str">
        <f>IFERROR(IF($F80="Historical", IF(AT80&lt;&gt;INDEX('Historical BMP Records'!AT:AT, MATCH($C80, 'Historical BMP Records'!$C:$C, 0)), 1, 0), IF(AT80&lt;&gt;INDEX('Planned and Progress BMPs'!AT:AT, MATCH($C80, 'Planned and Progress BMPs'!$C:$C, 0)), 1, 0)), "")</f>
        <v/>
      </c>
      <c r="DL80" s="87" t="str">
        <f>IFERROR(IF($F80="Historical", IF(AU80&lt;&gt;INDEX('Historical BMP Records'!AU:AU, MATCH($C80, 'Historical BMP Records'!$C:$C, 0)), 1, 0), IF(AU80&lt;&gt;INDEX('Planned and Progress BMPs'!AU:AU, MATCH($C80, 'Planned and Progress BMPs'!$C:$C, 0)), 1, 0)), "")</f>
        <v/>
      </c>
      <c r="DM80" s="87" t="str">
        <f>IFERROR(IF($F80="Historical", IF(AV80&lt;&gt;INDEX('Historical BMP Records'!AV:AV, MATCH($C80, 'Historical BMP Records'!$C:$C, 0)), 1, 0), IF(AV80&lt;&gt;INDEX('Planned and Progress BMPs'!AV:AV, MATCH($C80, 'Planned and Progress BMPs'!$C:$C, 0)), 1, 0)), "")</f>
        <v/>
      </c>
      <c r="DN80" s="87" t="str">
        <f>IFERROR(IF($F80="Historical", IF(AW80&lt;&gt;INDEX('Historical BMP Records'!AW:AW, MATCH($C80, 'Historical BMP Records'!$C:$C, 0)), 1, 0), IF(AW80&lt;&gt;INDEX('Planned and Progress BMPs'!AW:AW, MATCH($C80, 'Planned and Progress BMPs'!$C:$C, 0)), 1, 0)), "")</f>
        <v/>
      </c>
      <c r="DO80" s="87" t="str">
        <f>IFERROR(IF($F80="Historical", IF(AX80&lt;&gt;INDEX('Historical BMP Records'!AX:AX, MATCH($C80, 'Historical BMP Records'!$C:$C, 0)), 1, 0), IF(AX80&lt;&gt;INDEX('Planned and Progress BMPs'!AX:AX, MATCH($C80, 'Planned and Progress BMPs'!$C:$C, 0)), 1, 0)), "")</f>
        <v/>
      </c>
      <c r="DP80" s="87" t="str">
        <f>IFERROR(IF($F80="Historical", IF(AY80&lt;&gt;INDEX('Historical BMP Records'!AY:AY, MATCH($C80, 'Historical BMP Records'!$C:$C, 0)), 1, 0), IF(AY80&lt;&gt;INDEX('Planned and Progress BMPs'!AY:AY, MATCH($C80, 'Planned and Progress BMPs'!$C:$C, 0)), 1, 0)), "")</f>
        <v/>
      </c>
      <c r="DQ80" s="87" t="str">
        <f>IFERROR(IF($F80="Historical", IF(AZ80&lt;&gt;INDEX('Historical BMP Records'!AZ:AZ, MATCH($C80, 'Historical BMP Records'!$C:$C, 0)), 1, 0), IF(AZ80&lt;&gt;INDEX('Planned and Progress BMPs'!AZ:AZ, MATCH($C80, 'Planned and Progress BMPs'!$C:$C, 0)), 1, 0)), "")</f>
        <v/>
      </c>
      <c r="DR80" s="87" t="str">
        <f>IFERROR(IF($F80="Historical", IF(BA80&lt;&gt;INDEX('Historical BMP Records'!BA:BA, MATCH($C80, 'Historical BMP Records'!$C:$C, 0)), 1, 0), IF(BA80&lt;&gt;INDEX('Planned and Progress BMPs'!BA:BA, MATCH($C80, 'Planned and Progress BMPs'!$C:$C, 0)), 1, 0)), "")</f>
        <v/>
      </c>
      <c r="DS80" s="87" t="str">
        <f>IFERROR(IF($F80="Historical", IF(BB80&lt;&gt;INDEX('Historical BMP Records'!BB:BB, MATCH($C80, 'Historical BMP Records'!$C:$C, 0)), 1, 0), IF(BB80&lt;&gt;INDEX('Planned and Progress BMPs'!BB:BB, MATCH($C80, 'Planned and Progress BMPs'!$C:$C, 0)), 1, 0)), "")</f>
        <v/>
      </c>
      <c r="DT80" s="87" t="str">
        <f>IFERROR(IF($F80="Historical", IF(BC80&lt;&gt;INDEX('Historical BMP Records'!BC:BC, MATCH($C80, 'Historical BMP Records'!$C:$C, 0)), 1, 0), IF(BC80&lt;&gt;INDEX('Planned and Progress BMPs'!BC:BC, MATCH($C80, 'Planned and Progress BMPs'!$C:$C, 0)), 1, 0)), "")</f>
        <v/>
      </c>
      <c r="DU80" s="87" t="str">
        <f>IFERROR(IF($F80="Historical", IF(BD80&lt;&gt;INDEX('Historical BMP Records'!BD:BD, MATCH($C80, 'Historical BMP Records'!$C:$C, 0)), 1, 0), IF(BD80&lt;&gt;INDEX('Planned and Progress BMPs'!BD:BD, MATCH($C80, 'Planned and Progress BMPs'!$C:$C, 0)), 1, 0)), "")</f>
        <v/>
      </c>
      <c r="DV80" s="87" t="str">
        <f>IFERROR(IF($F80="Historical", IF(BE80&lt;&gt;INDEX('Historical BMP Records'!BE:BE, MATCH($C80, 'Historical BMP Records'!$C:$C, 0)), 1, 0), IF(BE80&lt;&gt;INDEX('Planned and Progress BMPs'!BE:BE, MATCH($C80, 'Planned and Progress BMPs'!$C:$C, 0)), 1, 0)), "")</f>
        <v/>
      </c>
      <c r="DW80" s="87" t="str">
        <f>IFERROR(IF($F80="Historical", IF(BF80&lt;&gt;INDEX('Historical BMP Records'!BF:BF, MATCH($C80, 'Historical BMP Records'!$C:$C, 0)), 1, 0), IF(BF80&lt;&gt;INDEX('Planned and Progress BMPs'!BF:BF, MATCH($C80, 'Planned and Progress BMPs'!$C:$C, 0)), 1, 0)), "")</f>
        <v/>
      </c>
      <c r="DX80" s="87" t="str">
        <f>IFERROR(IF($F80="Historical", IF(BG80&lt;&gt;INDEX('Historical BMP Records'!BG:BG, MATCH($C80, 'Historical BMP Records'!$C:$C, 0)), 1, 0), IF(BG80&lt;&gt;INDEX('Planned and Progress BMPs'!BG:BG, MATCH($C80, 'Planned and Progress BMPs'!$C:$C, 0)), 1, 0)), "")</f>
        <v/>
      </c>
      <c r="DY80" s="87" t="str">
        <f>IFERROR(IF($F80="Historical", IF(BH80&lt;&gt;INDEX('Historical BMP Records'!BH:BH, MATCH($C80, 'Historical BMP Records'!$C:$C, 0)), 1, 0), IF(BH80&lt;&gt;INDEX('Planned and Progress BMPs'!BH:BH, MATCH($C80, 'Planned and Progress BMPs'!$C:$C, 0)), 1, 0)), "")</f>
        <v/>
      </c>
      <c r="DZ80" s="87" t="str">
        <f>IFERROR(IF($F80="Historical", IF(BI80&lt;&gt;INDEX('Historical BMP Records'!BI:BI, MATCH($C80, 'Historical BMP Records'!$C:$C, 0)), 1, 0), IF(BI80&lt;&gt;INDEX('Planned and Progress BMPs'!BI:BI, MATCH($C80, 'Planned and Progress BMPs'!$C:$C, 0)), 1, 0)), "")</f>
        <v/>
      </c>
      <c r="EA80" s="87" t="str">
        <f>IFERROR(IF($F80="Historical", IF(BJ80&lt;&gt;INDEX('Historical BMP Records'!BJ:BJ, MATCH($C80, 'Historical BMP Records'!$C:$C, 0)), 1, 0), IF(BJ80&lt;&gt;INDEX('Planned and Progress BMPs'!BJ:BJ, MATCH($C80, 'Planned and Progress BMPs'!$C:$C, 0)), 1, 0)), "")</f>
        <v/>
      </c>
      <c r="EB80" s="87" t="str">
        <f>IFERROR(IF($F80="Historical", IF(BK80&lt;&gt;INDEX('Historical BMP Records'!BK:BK, MATCH($C80, 'Historical BMP Records'!$C:$C, 0)), 1, 0), IF(BK80&lt;&gt;INDEX('Planned and Progress BMPs'!BK:BK, MATCH($C80, 'Planned and Progress BMPs'!$C:$C, 0)), 1, 0)), "")</f>
        <v/>
      </c>
      <c r="EC80" s="87" t="str">
        <f>IFERROR(IF($F80="Historical", IF(BL80&lt;&gt;INDEX('Historical BMP Records'!BL:BL, MATCH($C80, 'Historical BMP Records'!$C:$C, 0)), 1, 0), IF(BL80&lt;&gt;INDEX('Planned and Progress BMPs'!BL:BL, MATCH($C80, 'Planned and Progress BMPs'!$C:$C, 0)), 1, 0)), "")</f>
        <v/>
      </c>
      <c r="ED80" s="87" t="str">
        <f>IFERROR(IF($F80="Historical", IF(BM80&lt;&gt;INDEX('Historical BMP Records'!BM:BM, MATCH($C80, 'Historical BMP Records'!$C:$C, 0)), 1, 0), IF(BM80&lt;&gt;INDEX('Planned and Progress BMPs'!BM:BM, MATCH($C80, 'Planned and Progress BMPs'!$C:$C, 0)), 1, 0)), "")</f>
        <v/>
      </c>
      <c r="EE80" s="87" t="str">
        <f>IFERROR(IF($F80="Historical", IF(BN80&lt;&gt;INDEX('Historical BMP Records'!BN:BN, MATCH($C80, 'Historical BMP Records'!$C:$C, 0)), 1, 0), IF(BN80&lt;&gt;INDEX('Planned and Progress BMPs'!BN:BN, MATCH($C80, 'Planned and Progress BMPs'!$C:$C, 0)), 1, 0)), "")</f>
        <v/>
      </c>
      <c r="EF80" s="87" t="str">
        <f>IFERROR(IF($F80="Historical", IF(BO80&lt;&gt;INDEX('Historical BMP Records'!BO:BO, MATCH($C80, 'Historical BMP Records'!$C:$C, 0)), 1, 0), IF(BO80&lt;&gt;INDEX('Planned and Progress BMPs'!BO:BO, MATCH($C80, 'Planned and Progress BMPs'!$C:$C, 0)), 1, 0)), "")</f>
        <v/>
      </c>
      <c r="EG80" s="87" t="str">
        <f>IFERROR(IF($F80="Historical", IF(BP80&lt;&gt;INDEX('Historical BMP Records'!BP:BP, MATCH($C80, 'Historical BMP Records'!$C:$C, 0)), 1, 0), IF(BP80&lt;&gt;INDEX('Planned and Progress BMPs'!BP:BP, MATCH($C80, 'Planned and Progress BMPs'!$C:$C, 0)), 1, 0)), "")</f>
        <v/>
      </c>
      <c r="EH80" s="87">
        <f>SUM(DC_SW152[[#This Row],[FY17 Status Change]:[GIS ID Change]])</f>
        <v>0</v>
      </c>
    </row>
    <row r="81" spans="1:138" x14ac:dyDescent="0.25">
      <c r="A81" s="5" t="s">
        <v>388</v>
      </c>
      <c r="B81" s="5" t="s">
        <v>389</v>
      </c>
      <c r="C81" s="15" t="s">
        <v>726</v>
      </c>
      <c r="D81" s="15" t="s">
        <v>475</v>
      </c>
      <c r="E81" s="15" t="s">
        <v>167</v>
      </c>
      <c r="F81" s="33" t="s">
        <v>49</v>
      </c>
      <c r="G81" s="42"/>
      <c r="H81" s="37"/>
      <c r="I81" s="22">
        <f>INDEX(Table3[Site ID], MATCH(DC_SW152[[#This Row],[Facility Name]], Table3[Site Name], 0))</f>
        <v>2</v>
      </c>
      <c r="J81" s="22" t="s">
        <v>7</v>
      </c>
      <c r="K81" s="22" t="str">
        <f>INDEX(Table3[Site Address], MATCH(DC_SW152[[#This Row],[Facility Name]], Table3[Site Name], 0))</f>
        <v>1013 O Street SE</v>
      </c>
      <c r="L81" s="22" t="str">
        <f>INDEX(Table3[Site X Coordinate], MATCH(DC_SW152[[#This Row],[Facility Name]], Table3[Site Name], 0))</f>
        <v>400682.49</v>
      </c>
      <c r="M81" s="22" t="str">
        <f>INDEX(Table3[Site Y Coordinate], MATCH(DC_SW152[[#This Row],[Facility Name]], Table3[Site Name], 0))</f>
        <v>133916.52</v>
      </c>
      <c r="N81" s="22" t="str">
        <f>INDEX(Table3[Owner/Manager], MATCH(DC_SW152[[#This Row],[Facility Name]], Table3[Site Name], 0))</f>
        <v>Department of Defense</v>
      </c>
      <c r="O81" s="22" t="s">
        <v>699</v>
      </c>
      <c r="P81" s="22" t="s">
        <v>115</v>
      </c>
      <c r="Q81" s="22" t="s">
        <v>116</v>
      </c>
      <c r="R81" s="22" t="s">
        <v>84</v>
      </c>
      <c r="S81" s="22">
        <v>20374</v>
      </c>
      <c r="T81" s="29">
        <v>2024330415</v>
      </c>
      <c r="U81" s="22" t="s">
        <v>117</v>
      </c>
      <c r="V81" s="77">
        <v>27</v>
      </c>
      <c r="W81" s="33">
        <v>40909</v>
      </c>
      <c r="X81" s="22" t="s">
        <v>167</v>
      </c>
      <c r="Y81" s="83" t="s">
        <v>169</v>
      </c>
      <c r="Z81" s="83" t="s">
        <v>763</v>
      </c>
      <c r="AA81" s="83" t="s">
        <v>764</v>
      </c>
      <c r="AB81" s="83"/>
      <c r="AC81" s="22" t="s">
        <v>95</v>
      </c>
      <c r="AD81" s="22" t="s">
        <v>33</v>
      </c>
      <c r="AE81" s="22">
        <v>400631.821014999</v>
      </c>
      <c r="AF81" s="22">
        <v>133909.560383</v>
      </c>
      <c r="AG81" s="22">
        <v>38.873274000000002</v>
      </c>
      <c r="AH81" s="22">
        <v>-76.993168999999995</v>
      </c>
      <c r="AI81" s="22" t="s">
        <v>170</v>
      </c>
      <c r="AJ81" s="22" t="s">
        <v>84</v>
      </c>
      <c r="AK81" s="22">
        <v>20374</v>
      </c>
      <c r="AL81" s="17" t="s">
        <v>11</v>
      </c>
      <c r="AM81" s="22" t="s">
        <v>22</v>
      </c>
      <c r="AN81" s="22" t="s">
        <v>13</v>
      </c>
      <c r="AO81" s="64"/>
      <c r="AP81" s="64"/>
      <c r="AQ81" s="64"/>
      <c r="AR81" s="64">
        <f>IF(ISBLANK(DC_SW152[[#This Row],[Urban Acres]]), "", DC_SW152[[#This Row],[Urban Acres]]-DC_SW152[[#This Row],[Impervious Acres]]-DC_SW152[[#This Row],[Natural Acres]])</f>
        <v>0</v>
      </c>
      <c r="AS81" s="64">
        <v>4</v>
      </c>
      <c r="AT81" s="64">
        <v>4</v>
      </c>
      <c r="AU81" s="64" t="str">
        <f>IF(ISBLANK(DC_SW152[[#This Row],[Natural Acres]]), "", DC_SW152[[#This Row],[Natural Acres]]*43560)</f>
        <v/>
      </c>
      <c r="AV81" s="64">
        <f>IFERROR(IF(ISBLANK(DC_SW152[[#This Row],[Compacted Acres]]), "", DC_SW152[[#This Row],[Compacted Acres]]*43560),"")</f>
        <v>0</v>
      </c>
      <c r="AW81" s="64">
        <f>IF(ISBLANK(DC_SW152[[#This Row],[Impervious Acres]]), "", DC_SW152[[#This Row],[Impervious Acres]]*43560)</f>
        <v>174240</v>
      </c>
      <c r="AX81" s="64">
        <f>IF(ISBLANK(DC_SW152[[#This Row],[Urban Acres]]), "", DC_SW152[[#This Row],[Urban Acres]]*43560)</f>
        <v>174240</v>
      </c>
      <c r="AY81" s="67">
        <v>0</v>
      </c>
      <c r="AZ81" s="33">
        <v>42941</v>
      </c>
      <c r="BA81" s="19">
        <v>2017</v>
      </c>
      <c r="BB81" s="19"/>
      <c r="BC81" s="19"/>
      <c r="BD81" s="19"/>
      <c r="BE81" s="19" t="s">
        <v>791</v>
      </c>
      <c r="BF81" s="19"/>
      <c r="BG81" s="19"/>
      <c r="BH81" s="18" t="s">
        <v>9</v>
      </c>
      <c r="BI81" s="18">
        <v>42927</v>
      </c>
      <c r="BJ81" s="18"/>
      <c r="BK81" s="22" t="s">
        <v>8</v>
      </c>
      <c r="BL81" s="18"/>
      <c r="BM81" s="72">
        <v>1112</v>
      </c>
      <c r="BN81" s="22"/>
      <c r="BO81" s="17" t="s">
        <v>8</v>
      </c>
      <c r="BP81" s="17"/>
      <c r="BQ81" s="15" t="s">
        <v>536</v>
      </c>
      <c r="BR81" s="87" t="str">
        <f>IFERROR(IF($F81="Historical", IF(A81&lt;&gt;INDEX('Historical BMP Records'!A:A, MATCH($C81, 'Historical BMP Records'!$C:$C, 0)), 1, 0), IF(A81&lt;&gt;INDEX('Planned and Progress BMPs'!A:A, MATCH($C81, 'Planned and Progress BMPs'!$C:$C, 0)), 1, 0)), "")</f>
        <v/>
      </c>
      <c r="BS81" s="87" t="str">
        <f>IFERROR(IF($F81="Historical", IF(B81&lt;&gt;INDEX('Historical BMP Records'!B:B, MATCH($C81, 'Historical BMP Records'!$C:$C, 0)), 1, 0), IF(B81&lt;&gt;INDEX('Planned and Progress BMPs'!B:B, MATCH($C81, 'Planned and Progress BMPs'!$C:$C, 0)), 1, 0)), "")</f>
        <v/>
      </c>
      <c r="BT81" s="87" t="str">
        <f>IFERROR(IF($F81="Historical", IF(C81&lt;&gt;INDEX('Historical BMP Records'!C:C, MATCH($C81, 'Historical BMP Records'!$C:$C, 0)), 1, 0), IF(C81&lt;&gt;INDEX('Planned and Progress BMPs'!C:C, MATCH($C81, 'Planned and Progress BMPs'!$C:$C, 0)), 1, 0)), "")</f>
        <v/>
      </c>
      <c r="BU81" s="87" t="str">
        <f>IFERROR(IF($F81="Historical", IF(D81&lt;&gt;INDEX('Historical BMP Records'!D:D, MATCH($C81, 'Historical BMP Records'!$C:$C, 0)), 1, 0), IF(D81&lt;&gt;INDEX('Planned and Progress BMPs'!D:D, MATCH($C81, 'Planned and Progress BMPs'!$C:$C, 0)), 1, 0)), "")</f>
        <v/>
      </c>
      <c r="BV81" s="87" t="str">
        <f>IFERROR(IF($F81="Historical", IF(E81&lt;&gt;INDEX('Historical BMP Records'!E:E, MATCH($C81, 'Historical BMP Records'!$C:$C, 0)), 1, 0), IF(E81&lt;&gt;INDEX('Planned and Progress BMPs'!E:E, MATCH($C81, 'Planned and Progress BMPs'!$C:$C, 0)), 1, 0)), "")</f>
        <v/>
      </c>
      <c r="BW81" s="87" t="str">
        <f>IFERROR(IF($F81="Historical", IF(F81&lt;&gt;INDEX('Historical BMP Records'!F:F, MATCH($C81, 'Historical BMP Records'!$C:$C, 0)), 1, 0), IF(F81&lt;&gt;INDEX('Planned and Progress BMPs'!F:F, MATCH($C81, 'Planned and Progress BMPs'!$C:$C, 0)), 1, 0)), "")</f>
        <v/>
      </c>
      <c r="BX81" s="87" t="str">
        <f>IFERROR(IF($F81="Historical", IF(G81&lt;&gt;INDEX('Historical BMP Records'!G:G, MATCH($C81, 'Historical BMP Records'!$C:$C, 0)), 1, 0), IF(G81&lt;&gt;INDEX('Planned and Progress BMPs'!G:G, MATCH($C81, 'Planned and Progress BMPs'!$C:$C, 0)), 1, 0)), "")</f>
        <v/>
      </c>
      <c r="BY81" s="87" t="str">
        <f>IFERROR(IF($F81="Historical", IF(H81&lt;&gt;INDEX('Historical BMP Records'!H:H, MATCH($C81, 'Historical BMP Records'!$C:$C, 0)), 1, 0), IF(H81&lt;&gt;INDEX('Planned and Progress BMPs'!H:H, MATCH($C81, 'Planned and Progress BMPs'!$C:$C, 0)), 1, 0)), "")</f>
        <v/>
      </c>
      <c r="BZ81" s="87" t="str">
        <f>IFERROR(IF($F81="Historical", IF(I81&lt;&gt;INDEX('Historical BMP Records'!I:I, MATCH($C81, 'Historical BMP Records'!$C:$C, 0)), 1, 0), IF(I81&lt;&gt;INDEX('Planned and Progress BMPs'!I:I, MATCH($C81, 'Planned and Progress BMPs'!$C:$C, 0)), 1, 0)), "")</f>
        <v/>
      </c>
      <c r="CA81" s="87" t="str">
        <f>IFERROR(IF($F81="Historical", IF(J81&lt;&gt;INDEX('Historical BMP Records'!J:J, MATCH($C81, 'Historical BMP Records'!$C:$C, 0)), 1, 0), IF(J81&lt;&gt;INDEX('Planned and Progress BMPs'!J:J, MATCH($C81, 'Planned and Progress BMPs'!$C:$C, 0)), 1, 0)), "")</f>
        <v/>
      </c>
      <c r="CB81" s="87" t="str">
        <f>IFERROR(IF($F81="Historical", IF(K81&lt;&gt;INDEX('Historical BMP Records'!K:K, MATCH($C81, 'Historical BMP Records'!$C:$C, 0)), 1, 0), IF(K81&lt;&gt;INDEX('Planned and Progress BMPs'!K:K, MATCH($C81, 'Planned and Progress BMPs'!$C:$C, 0)), 1, 0)), "")</f>
        <v/>
      </c>
      <c r="CC81" s="87" t="str">
        <f>IFERROR(IF($F81="Historical", IF(L81&lt;&gt;INDEX('Historical BMP Records'!L:L, MATCH($C81, 'Historical BMP Records'!$C:$C, 0)), 1, 0), IF(L81&lt;&gt;INDEX('Planned and Progress BMPs'!L:L, MATCH($C81, 'Planned and Progress BMPs'!$C:$C, 0)), 1, 0)), "")</f>
        <v/>
      </c>
      <c r="CD81" s="87" t="str">
        <f>IFERROR(IF($F81="Historical", IF(M81&lt;&gt;INDEX('Historical BMP Records'!M:M, MATCH($C81, 'Historical BMP Records'!$C:$C, 0)), 1, 0), IF(M81&lt;&gt;INDEX('Planned and Progress BMPs'!M:M, MATCH($C81, 'Planned and Progress BMPs'!$C:$C, 0)), 1, 0)), "")</f>
        <v/>
      </c>
      <c r="CE81" s="87" t="str">
        <f>IFERROR(IF($F81="Historical", IF(N81&lt;&gt;INDEX('Historical BMP Records'!N:N, MATCH($C81, 'Historical BMP Records'!$C:$C, 0)), 1, 0), IF(N81&lt;&gt;INDEX('Planned and Progress BMPs'!N:N, MATCH($C81, 'Planned and Progress BMPs'!$C:$C, 0)), 1, 0)), "")</f>
        <v/>
      </c>
      <c r="CF81" s="87" t="str">
        <f>IFERROR(IF($F81="Historical", IF(O81&lt;&gt;INDEX('Historical BMP Records'!O:O, MATCH($C81, 'Historical BMP Records'!$C:$C, 0)), 1, 0), IF(O81&lt;&gt;INDEX('Planned and Progress BMPs'!O:O, MATCH($C81, 'Planned and Progress BMPs'!$C:$C, 0)), 1, 0)), "")</f>
        <v/>
      </c>
      <c r="CG81" s="87" t="str">
        <f>IFERROR(IF($F81="Historical", IF(P81&lt;&gt;INDEX('Historical BMP Records'!P:P, MATCH($C81, 'Historical BMP Records'!$C:$C, 0)), 1, 0), IF(P81&lt;&gt;INDEX('Planned and Progress BMPs'!P:P, MATCH($C81, 'Planned and Progress BMPs'!$C:$C, 0)), 1, 0)), "")</f>
        <v/>
      </c>
      <c r="CH81" s="87" t="str">
        <f>IFERROR(IF($F81="Historical", IF(Q81&lt;&gt;INDEX('Historical BMP Records'!Q:Q, MATCH($C81, 'Historical BMP Records'!$C:$C, 0)), 1, 0), IF(Q81&lt;&gt;INDEX('Planned and Progress BMPs'!Q:Q, MATCH($C81, 'Planned and Progress BMPs'!$C:$C, 0)), 1, 0)), "")</f>
        <v/>
      </c>
      <c r="CI81" s="87" t="str">
        <f>IFERROR(IF($F81="Historical", IF(R81&lt;&gt;INDEX('Historical BMP Records'!R:R, MATCH($C81, 'Historical BMP Records'!$C:$C, 0)), 1, 0), IF(R81&lt;&gt;INDEX('Planned and Progress BMPs'!R:R, MATCH($C81, 'Planned and Progress BMPs'!$C:$C, 0)), 1, 0)), "")</f>
        <v/>
      </c>
      <c r="CJ81" s="87" t="str">
        <f>IFERROR(IF($F81="Historical", IF(S81&lt;&gt;INDEX('Historical BMP Records'!S:S, MATCH($C81, 'Historical BMP Records'!$C:$C, 0)), 1, 0), IF(S81&lt;&gt;INDEX('Planned and Progress BMPs'!S:S, MATCH($C81, 'Planned and Progress BMPs'!$C:$C, 0)), 1, 0)), "")</f>
        <v/>
      </c>
      <c r="CK81" s="87" t="str">
        <f>IFERROR(IF($F81="Historical", IF(T81&lt;&gt;INDEX('Historical BMP Records'!T:T, MATCH($C81, 'Historical BMP Records'!$C:$C, 0)), 1, 0), IF(T81&lt;&gt;INDEX('Planned and Progress BMPs'!T:T, MATCH($C81, 'Planned and Progress BMPs'!$C:$C, 0)), 1, 0)), "")</f>
        <v/>
      </c>
      <c r="CL81" s="87" t="str">
        <f>IFERROR(IF($F81="Historical", IF(U81&lt;&gt;INDEX('Historical BMP Records'!U:U, MATCH($C81, 'Historical BMP Records'!$C:$C, 0)), 1, 0), IF(U81&lt;&gt;INDEX('Planned and Progress BMPs'!U:U, MATCH($C81, 'Planned and Progress BMPs'!$C:$C, 0)), 1, 0)), "")</f>
        <v/>
      </c>
      <c r="CM81" s="87" t="str">
        <f>IFERROR(IF($F81="Historical", IF(V81&lt;&gt;INDEX('Historical BMP Records'!V:V, MATCH($C81, 'Historical BMP Records'!$C:$C, 0)), 1, 0), IF(V81&lt;&gt;INDEX('Planned and Progress BMPs'!V:V, MATCH($C81, 'Planned and Progress BMPs'!$C:$C, 0)), 1, 0)), "")</f>
        <v/>
      </c>
      <c r="CN81" s="87" t="str">
        <f>IFERROR(IF($F81="Historical", IF(W81&lt;&gt;INDEX('Historical BMP Records'!W:W, MATCH($C81, 'Historical BMP Records'!$C:$C, 0)), 1, 0), IF(W81&lt;&gt;INDEX('Planned and Progress BMPs'!W:W, MATCH($C81, 'Planned and Progress BMPs'!$C:$C, 0)), 1, 0)), "")</f>
        <v/>
      </c>
      <c r="CO81" s="87" t="str">
        <f>IFERROR(IF($F81="Historical", IF(X81&lt;&gt;INDEX('Historical BMP Records'!X:X, MATCH($C81, 'Historical BMP Records'!$C:$C, 0)), 1, 0), IF(X81&lt;&gt;INDEX('Planned and Progress BMPs'!X:X, MATCH($C81, 'Planned and Progress BMPs'!$C:$C, 0)), 1, 0)), "")</f>
        <v/>
      </c>
      <c r="CP81" s="87" t="str">
        <f>IFERROR(IF($F81="Historical", IF(Y81&lt;&gt;INDEX('Historical BMP Records'!Y:Y, MATCH($C81, 'Historical BMP Records'!$C:$C, 0)), 1, 0), IF(Y81&lt;&gt;INDEX('Planned and Progress BMPs'!Y:Y, MATCH($C81, 'Planned and Progress BMPs'!$C:$C, 0)), 1, 0)), "")</f>
        <v/>
      </c>
      <c r="CQ81" s="87" t="str">
        <f>IFERROR(IF($F81="Historical", IF(Z81&lt;&gt;INDEX('Historical BMP Records'!Z:Z, MATCH($C81, 'Historical BMP Records'!$C:$C, 0)), 1, 0), IF(Z81&lt;&gt;INDEX('Planned and Progress BMPs'!Z:Z, MATCH($C81, 'Planned and Progress BMPs'!$C:$C, 0)), 1, 0)), "")</f>
        <v/>
      </c>
      <c r="CR81" s="87" t="str">
        <f>IFERROR(IF($F81="Historical", IF(AA81&lt;&gt;INDEX('Historical BMP Records'!AA:AA, MATCH($C81, 'Historical BMP Records'!$C:$C, 0)), 1, 0), IF(AA81&lt;&gt;INDEX('Planned and Progress BMPs'!AA:AA, MATCH($C81, 'Planned and Progress BMPs'!$C:$C, 0)), 1, 0)), "")</f>
        <v/>
      </c>
      <c r="CS81" s="87" t="str">
        <f>IFERROR(IF($F81="Historical", IF(AB81&lt;&gt;INDEX('Historical BMP Records'!AB:AB, MATCH($C81, 'Historical BMP Records'!$C:$C, 0)), 1, 0), IF(AB81&lt;&gt;INDEX('Planned and Progress BMPs'!AB:AB, MATCH($C81, 'Planned and Progress BMPs'!$C:$C, 0)), 1, 0)), "")</f>
        <v/>
      </c>
      <c r="CT81" s="87" t="str">
        <f>IFERROR(IF($F81="Historical", IF(AC81&lt;&gt;INDEX('Historical BMP Records'!AC:AC, MATCH($C81, 'Historical BMP Records'!$C:$C, 0)), 1, 0), IF(AC81&lt;&gt;INDEX('Planned and Progress BMPs'!AC:AC, MATCH($C81, 'Planned and Progress BMPs'!$C:$C, 0)), 1, 0)), "")</f>
        <v/>
      </c>
      <c r="CU81" s="87" t="str">
        <f>IFERROR(IF($F81="Historical", IF(AD81&lt;&gt;INDEX('Historical BMP Records'!AD:AD, MATCH($C81, 'Historical BMP Records'!$C:$C, 0)), 1, 0), IF(AD81&lt;&gt;INDEX('Planned and Progress BMPs'!AD:AD, MATCH($C81, 'Planned and Progress BMPs'!$C:$C, 0)), 1, 0)), "")</f>
        <v/>
      </c>
      <c r="CV81" s="87" t="str">
        <f>IFERROR(IF($F81="Historical", IF(AE81&lt;&gt;INDEX('Historical BMP Records'!AE:AE, MATCH($C81, 'Historical BMP Records'!$C:$C, 0)), 1, 0), IF(AE81&lt;&gt;INDEX('Planned and Progress BMPs'!AE:AE, MATCH($C81, 'Planned and Progress BMPs'!$C:$C, 0)), 1, 0)), "")</f>
        <v/>
      </c>
      <c r="CW81" s="87" t="str">
        <f>IFERROR(IF($F81="Historical", IF(AF81&lt;&gt;INDEX('Historical BMP Records'!AF:AF, MATCH($C81, 'Historical BMP Records'!$C:$C, 0)), 1, 0), IF(AF81&lt;&gt;INDEX('Planned and Progress BMPs'!AF:AF, MATCH($C81, 'Planned and Progress BMPs'!$C:$C, 0)), 1, 0)), "")</f>
        <v/>
      </c>
      <c r="CX81" s="87" t="str">
        <f>IFERROR(IF($F81="Historical", IF(AG81&lt;&gt;INDEX('Historical BMP Records'!AG:AG, MATCH($C81, 'Historical BMP Records'!$C:$C, 0)), 1, 0), IF(AG81&lt;&gt;INDEX('Planned and Progress BMPs'!AG:AG, MATCH($C81, 'Planned and Progress BMPs'!$C:$C, 0)), 1, 0)), "")</f>
        <v/>
      </c>
      <c r="CY81" s="87" t="str">
        <f>IFERROR(IF($F81="Historical", IF(AH81&lt;&gt;INDEX('Historical BMP Records'!AH:AH, MATCH($C81, 'Historical BMP Records'!$C:$C, 0)), 1, 0), IF(AH81&lt;&gt;INDEX('Planned and Progress BMPs'!AH:AH, MATCH($C81, 'Planned and Progress BMPs'!$C:$C, 0)), 1, 0)), "")</f>
        <v/>
      </c>
      <c r="CZ81" s="87" t="str">
        <f>IFERROR(IF($F81="Historical", IF(AI81&lt;&gt;INDEX('Historical BMP Records'!AI:AI, MATCH($C81, 'Historical BMP Records'!$C:$C, 0)), 1, 0), IF(AI81&lt;&gt;INDEX('Planned and Progress BMPs'!AI:AI, MATCH($C81, 'Planned and Progress BMPs'!$C:$C, 0)), 1, 0)), "")</f>
        <v/>
      </c>
      <c r="DA81" s="87" t="str">
        <f>IFERROR(IF($F81="Historical", IF(AJ81&lt;&gt;INDEX('Historical BMP Records'!AJ:AJ, MATCH($C81, 'Historical BMP Records'!$C:$C, 0)), 1, 0), IF(AJ81&lt;&gt;INDEX('Planned and Progress BMPs'!AJ:AJ, MATCH($C81, 'Planned and Progress BMPs'!$C:$C, 0)), 1, 0)), "")</f>
        <v/>
      </c>
      <c r="DB81" s="87" t="str">
        <f>IFERROR(IF($F81="Historical", IF(AK81&lt;&gt;INDEX('Historical BMP Records'!AK:AK, MATCH($C81, 'Historical BMP Records'!$C:$C, 0)), 1, 0), IF(AK81&lt;&gt;INDEX('Planned and Progress BMPs'!AK:AK, MATCH($C81, 'Planned and Progress BMPs'!$C:$C, 0)), 1, 0)), "")</f>
        <v/>
      </c>
      <c r="DC81" s="87" t="str">
        <f>IFERROR(IF($F81="Historical", IF(AL81&lt;&gt;INDEX('Historical BMP Records'!AL:AL, MATCH($C81, 'Historical BMP Records'!$C:$C, 0)), 1, 0), IF(AL81&lt;&gt;INDEX('Planned and Progress BMPs'!AL:AL, MATCH($C81, 'Planned and Progress BMPs'!$C:$C, 0)), 1, 0)), "")</f>
        <v/>
      </c>
      <c r="DD81" s="87" t="str">
        <f>IFERROR(IF($F81="Historical", IF(AM81&lt;&gt;INDEX('Historical BMP Records'!AM:AM, MATCH($C81, 'Historical BMP Records'!$C:$C, 0)), 1, 0), IF(AM81&lt;&gt;INDEX('Planned and Progress BMPs'!AM:AM, MATCH($C81, 'Planned and Progress BMPs'!$C:$C, 0)), 1, 0)), "")</f>
        <v/>
      </c>
      <c r="DE81" s="87" t="str">
        <f>IFERROR(IF($F81="Historical", IF(AN81&lt;&gt;INDEX('Historical BMP Records'!AN:AN, MATCH($C81, 'Historical BMP Records'!$C:$C, 0)), 1, 0), IF(AN81&lt;&gt;INDEX('Planned and Progress BMPs'!AN:AN, MATCH($C81, 'Planned and Progress BMPs'!$C:$C, 0)), 1, 0)), "")</f>
        <v/>
      </c>
      <c r="DF81" s="87" t="str">
        <f>IFERROR(IF($F81="Historical", IF(AO81&lt;&gt;INDEX('Historical BMP Records'!AO:AO, MATCH($C81, 'Historical BMP Records'!$C:$C, 0)), 1, 0), IF(AO81&lt;&gt;INDEX('Planned and Progress BMPs'!AO:AO, MATCH($C81, 'Planned and Progress BMPs'!$C:$C, 0)), 1, 0)), "")</f>
        <v/>
      </c>
      <c r="DG81" s="87" t="str">
        <f>IFERROR(IF($F81="Historical", IF(AP81&lt;&gt;INDEX('Historical BMP Records'!AP:AP, MATCH($C81, 'Historical BMP Records'!$C:$C, 0)), 1, 0), IF(AP81&lt;&gt;INDEX('Planned and Progress BMPs'!AP:AP, MATCH($C81, 'Planned and Progress BMPs'!$C:$C, 0)), 1, 0)), "")</f>
        <v/>
      </c>
      <c r="DH81" s="87" t="str">
        <f>IFERROR(IF($F81="Historical", IF(AQ81&lt;&gt;INDEX('Historical BMP Records'!AQ:AQ, MATCH($C81, 'Historical BMP Records'!$C:$C, 0)), 1, 0), IF(AQ81&lt;&gt;INDEX('Planned and Progress BMPs'!AQ:AQ, MATCH($C81, 'Planned and Progress BMPs'!$C:$C, 0)), 1, 0)), "")</f>
        <v/>
      </c>
      <c r="DI81" s="87" t="str">
        <f>IFERROR(IF($F81="Historical", IF(AR81&lt;&gt;INDEX('Historical BMP Records'!AR:AR, MATCH($C81, 'Historical BMP Records'!$C:$C, 0)), 1, 0), IF(AR81&lt;&gt;INDEX('Planned and Progress BMPs'!AR:AR, MATCH($C81, 'Planned and Progress BMPs'!$C:$C, 0)), 1, 0)), "")</f>
        <v/>
      </c>
      <c r="DJ81" s="87" t="str">
        <f>IFERROR(IF($F81="Historical", IF(AS81&lt;&gt;INDEX('Historical BMP Records'!AS:AS, MATCH($C81, 'Historical BMP Records'!$C:$C, 0)), 1, 0), IF(AS81&lt;&gt;INDEX('Planned and Progress BMPs'!AS:AS, MATCH($C81, 'Planned and Progress BMPs'!$C:$C, 0)), 1, 0)), "")</f>
        <v/>
      </c>
      <c r="DK81" s="87" t="str">
        <f>IFERROR(IF($F81="Historical", IF(AT81&lt;&gt;INDEX('Historical BMP Records'!AT:AT, MATCH($C81, 'Historical BMP Records'!$C:$C, 0)), 1, 0), IF(AT81&lt;&gt;INDEX('Planned and Progress BMPs'!AT:AT, MATCH($C81, 'Planned and Progress BMPs'!$C:$C, 0)), 1, 0)), "")</f>
        <v/>
      </c>
      <c r="DL81" s="87" t="str">
        <f>IFERROR(IF($F81="Historical", IF(AU81&lt;&gt;INDEX('Historical BMP Records'!AU:AU, MATCH($C81, 'Historical BMP Records'!$C:$C, 0)), 1, 0), IF(AU81&lt;&gt;INDEX('Planned and Progress BMPs'!AU:AU, MATCH($C81, 'Planned and Progress BMPs'!$C:$C, 0)), 1, 0)), "")</f>
        <v/>
      </c>
      <c r="DM81" s="87" t="str">
        <f>IFERROR(IF($F81="Historical", IF(AV81&lt;&gt;INDEX('Historical BMP Records'!AV:AV, MATCH($C81, 'Historical BMP Records'!$C:$C, 0)), 1, 0), IF(AV81&lt;&gt;INDEX('Planned and Progress BMPs'!AV:AV, MATCH($C81, 'Planned and Progress BMPs'!$C:$C, 0)), 1, 0)), "")</f>
        <v/>
      </c>
      <c r="DN81" s="87" t="str">
        <f>IFERROR(IF($F81="Historical", IF(AW81&lt;&gt;INDEX('Historical BMP Records'!AW:AW, MATCH($C81, 'Historical BMP Records'!$C:$C, 0)), 1, 0), IF(AW81&lt;&gt;INDEX('Planned and Progress BMPs'!AW:AW, MATCH($C81, 'Planned and Progress BMPs'!$C:$C, 0)), 1, 0)), "")</f>
        <v/>
      </c>
      <c r="DO81" s="87" t="str">
        <f>IFERROR(IF($F81="Historical", IF(AX81&lt;&gt;INDEX('Historical BMP Records'!AX:AX, MATCH($C81, 'Historical BMP Records'!$C:$C, 0)), 1, 0), IF(AX81&lt;&gt;INDEX('Planned and Progress BMPs'!AX:AX, MATCH($C81, 'Planned and Progress BMPs'!$C:$C, 0)), 1, 0)), "")</f>
        <v/>
      </c>
      <c r="DP81" s="87" t="str">
        <f>IFERROR(IF($F81="Historical", IF(AY81&lt;&gt;INDEX('Historical BMP Records'!AY:AY, MATCH($C81, 'Historical BMP Records'!$C:$C, 0)), 1, 0), IF(AY81&lt;&gt;INDEX('Planned and Progress BMPs'!AY:AY, MATCH($C81, 'Planned and Progress BMPs'!$C:$C, 0)), 1, 0)), "")</f>
        <v/>
      </c>
      <c r="DQ81" s="87" t="str">
        <f>IFERROR(IF($F81="Historical", IF(AZ81&lt;&gt;INDEX('Historical BMP Records'!AZ:AZ, MATCH($C81, 'Historical BMP Records'!$C:$C, 0)), 1, 0), IF(AZ81&lt;&gt;INDEX('Planned and Progress BMPs'!AZ:AZ, MATCH($C81, 'Planned and Progress BMPs'!$C:$C, 0)), 1, 0)), "")</f>
        <v/>
      </c>
      <c r="DR81" s="87" t="str">
        <f>IFERROR(IF($F81="Historical", IF(BA81&lt;&gt;INDEX('Historical BMP Records'!BA:BA, MATCH($C81, 'Historical BMP Records'!$C:$C, 0)), 1, 0), IF(BA81&lt;&gt;INDEX('Planned and Progress BMPs'!BA:BA, MATCH($C81, 'Planned and Progress BMPs'!$C:$C, 0)), 1, 0)), "")</f>
        <v/>
      </c>
      <c r="DS81" s="87" t="str">
        <f>IFERROR(IF($F81="Historical", IF(BB81&lt;&gt;INDEX('Historical BMP Records'!BB:BB, MATCH($C81, 'Historical BMP Records'!$C:$C, 0)), 1, 0), IF(BB81&lt;&gt;INDEX('Planned and Progress BMPs'!BB:BB, MATCH($C81, 'Planned and Progress BMPs'!$C:$C, 0)), 1, 0)), "")</f>
        <v/>
      </c>
      <c r="DT81" s="87" t="str">
        <f>IFERROR(IF($F81="Historical", IF(BC81&lt;&gt;INDEX('Historical BMP Records'!BC:BC, MATCH($C81, 'Historical BMP Records'!$C:$C, 0)), 1, 0), IF(BC81&lt;&gt;INDEX('Planned and Progress BMPs'!BC:BC, MATCH($C81, 'Planned and Progress BMPs'!$C:$C, 0)), 1, 0)), "")</f>
        <v/>
      </c>
      <c r="DU81" s="87" t="str">
        <f>IFERROR(IF($F81="Historical", IF(BD81&lt;&gt;INDEX('Historical BMP Records'!BD:BD, MATCH($C81, 'Historical BMP Records'!$C:$C, 0)), 1, 0), IF(BD81&lt;&gt;INDEX('Planned and Progress BMPs'!BD:BD, MATCH($C81, 'Planned and Progress BMPs'!$C:$C, 0)), 1, 0)), "")</f>
        <v/>
      </c>
      <c r="DV81" s="87" t="str">
        <f>IFERROR(IF($F81="Historical", IF(BE81&lt;&gt;INDEX('Historical BMP Records'!BE:BE, MATCH($C81, 'Historical BMP Records'!$C:$C, 0)), 1, 0), IF(BE81&lt;&gt;INDEX('Planned and Progress BMPs'!BE:BE, MATCH($C81, 'Planned and Progress BMPs'!$C:$C, 0)), 1, 0)), "")</f>
        <v/>
      </c>
      <c r="DW81" s="87" t="str">
        <f>IFERROR(IF($F81="Historical", IF(BF81&lt;&gt;INDEX('Historical BMP Records'!BF:BF, MATCH($C81, 'Historical BMP Records'!$C:$C, 0)), 1, 0), IF(BF81&lt;&gt;INDEX('Planned and Progress BMPs'!BF:BF, MATCH($C81, 'Planned and Progress BMPs'!$C:$C, 0)), 1, 0)), "")</f>
        <v/>
      </c>
      <c r="DX81" s="87" t="str">
        <f>IFERROR(IF($F81="Historical", IF(BG81&lt;&gt;INDEX('Historical BMP Records'!BG:BG, MATCH($C81, 'Historical BMP Records'!$C:$C, 0)), 1, 0), IF(BG81&lt;&gt;INDEX('Planned and Progress BMPs'!BG:BG, MATCH($C81, 'Planned and Progress BMPs'!$C:$C, 0)), 1, 0)), "")</f>
        <v/>
      </c>
      <c r="DY81" s="87" t="str">
        <f>IFERROR(IF($F81="Historical", IF(BH81&lt;&gt;INDEX('Historical BMP Records'!BH:BH, MATCH($C81, 'Historical BMP Records'!$C:$C, 0)), 1, 0), IF(BH81&lt;&gt;INDEX('Planned and Progress BMPs'!BH:BH, MATCH($C81, 'Planned and Progress BMPs'!$C:$C, 0)), 1, 0)), "")</f>
        <v/>
      </c>
      <c r="DZ81" s="87" t="str">
        <f>IFERROR(IF($F81="Historical", IF(BI81&lt;&gt;INDEX('Historical BMP Records'!BI:BI, MATCH($C81, 'Historical BMP Records'!$C:$C, 0)), 1, 0), IF(BI81&lt;&gt;INDEX('Planned and Progress BMPs'!BI:BI, MATCH($C81, 'Planned and Progress BMPs'!$C:$C, 0)), 1, 0)), "")</f>
        <v/>
      </c>
      <c r="EA81" s="87" t="str">
        <f>IFERROR(IF($F81="Historical", IF(BJ81&lt;&gt;INDEX('Historical BMP Records'!BJ:BJ, MATCH($C81, 'Historical BMP Records'!$C:$C, 0)), 1, 0), IF(BJ81&lt;&gt;INDEX('Planned and Progress BMPs'!BJ:BJ, MATCH($C81, 'Planned and Progress BMPs'!$C:$C, 0)), 1, 0)), "")</f>
        <v/>
      </c>
      <c r="EB81" s="87" t="str">
        <f>IFERROR(IF($F81="Historical", IF(BK81&lt;&gt;INDEX('Historical BMP Records'!BK:BK, MATCH($C81, 'Historical BMP Records'!$C:$C, 0)), 1, 0), IF(BK81&lt;&gt;INDEX('Planned and Progress BMPs'!BK:BK, MATCH($C81, 'Planned and Progress BMPs'!$C:$C, 0)), 1, 0)), "")</f>
        <v/>
      </c>
      <c r="EC81" s="87" t="str">
        <f>IFERROR(IF($F81="Historical", IF(BL81&lt;&gt;INDEX('Historical BMP Records'!BL:BL, MATCH($C81, 'Historical BMP Records'!$C:$C, 0)), 1, 0), IF(BL81&lt;&gt;INDEX('Planned and Progress BMPs'!BL:BL, MATCH($C81, 'Planned and Progress BMPs'!$C:$C, 0)), 1, 0)), "")</f>
        <v/>
      </c>
      <c r="ED81" s="87" t="str">
        <f>IFERROR(IF($F81="Historical", IF(BM81&lt;&gt;INDEX('Historical BMP Records'!BM:BM, MATCH($C81, 'Historical BMP Records'!$C:$C, 0)), 1, 0), IF(BM81&lt;&gt;INDEX('Planned and Progress BMPs'!BM:BM, MATCH($C81, 'Planned and Progress BMPs'!$C:$C, 0)), 1, 0)), "")</f>
        <v/>
      </c>
      <c r="EE81" s="87" t="str">
        <f>IFERROR(IF($F81="Historical", IF(BN81&lt;&gt;INDEX('Historical BMP Records'!BN:BN, MATCH($C81, 'Historical BMP Records'!$C:$C, 0)), 1, 0), IF(BN81&lt;&gt;INDEX('Planned and Progress BMPs'!BN:BN, MATCH($C81, 'Planned and Progress BMPs'!$C:$C, 0)), 1, 0)), "")</f>
        <v/>
      </c>
      <c r="EF81" s="87" t="str">
        <f>IFERROR(IF($F81="Historical", IF(BO81&lt;&gt;INDEX('Historical BMP Records'!BO:BO, MATCH($C81, 'Historical BMP Records'!$C:$C, 0)), 1, 0), IF(BO81&lt;&gt;INDEX('Planned and Progress BMPs'!BO:BO, MATCH($C81, 'Planned and Progress BMPs'!$C:$C, 0)), 1, 0)), "")</f>
        <v/>
      </c>
      <c r="EG81" s="87" t="str">
        <f>IFERROR(IF($F81="Historical", IF(BP81&lt;&gt;INDEX('Historical BMP Records'!BP:BP, MATCH($C81, 'Historical BMP Records'!$C:$C, 0)), 1, 0), IF(BP81&lt;&gt;INDEX('Planned and Progress BMPs'!BP:BP, MATCH($C81, 'Planned and Progress BMPs'!$C:$C, 0)), 1, 0)), "")</f>
        <v/>
      </c>
      <c r="EH81" s="87">
        <f>SUM(DC_SW152[[#This Row],[FY17 Status Change]:[GIS ID Change]])</f>
        <v>0</v>
      </c>
    </row>
    <row r="82" spans="1:138" x14ac:dyDescent="0.25">
      <c r="A82" s="5" t="s">
        <v>388</v>
      </c>
      <c r="B82" s="5" t="s">
        <v>389</v>
      </c>
      <c r="C82" s="15" t="s">
        <v>727</v>
      </c>
      <c r="D82" s="15" t="s">
        <v>476</v>
      </c>
      <c r="E82" s="15" t="s">
        <v>169</v>
      </c>
      <c r="F82" s="33" t="s">
        <v>49</v>
      </c>
      <c r="G82" s="42"/>
      <c r="H82" s="37"/>
      <c r="I82" s="22">
        <f>INDEX(Table3[Site ID], MATCH(DC_SW152[[#This Row],[Facility Name]], Table3[Site Name], 0))</f>
        <v>2</v>
      </c>
      <c r="J82" s="22" t="s">
        <v>7</v>
      </c>
      <c r="K82" s="22" t="str">
        <f>INDEX(Table3[Site Address], MATCH(DC_SW152[[#This Row],[Facility Name]], Table3[Site Name], 0))</f>
        <v>1013 O Street SE</v>
      </c>
      <c r="L82" s="22" t="str">
        <f>INDEX(Table3[Site X Coordinate], MATCH(DC_SW152[[#This Row],[Facility Name]], Table3[Site Name], 0))</f>
        <v>400682.49</v>
      </c>
      <c r="M82" s="22" t="str">
        <f>INDEX(Table3[Site Y Coordinate], MATCH(DC_SW152[[#This Row],[Facility Name]], Table3[Site Name], 0))</f>
        <v>133916.52</v>
      </c>
      <c r="N82" s="22" t="str">
        <f>INDEX(Table3[Owner/Manager], MATCH(DC_SW152[[#This Row],[Facility Name]], Table3[Site Name], 0))</f>
        <v>Department of Defense</v>
      </c>
      <c r="O82" s="22" t="s">
        <v>699</v>
      </c>
      <c r="P82" s="22" t="s">
        <v>115</v>
      </c>
      <c r="Q82" s="22" t="s">
        <v>116</v>
      </c>
      <c r="R82" s="22" t="s">
        <v>84</v>
      </c>
      <c r="S82" s="22">
        <v>20374</v>
      </c>
      <c r="T82" s="29">
        <v>2024330415</v>
      </c>
      <c r="U82" s="22" t="s">
        <v>117</v>
      </c>
      <c r="V82" s="77">
        <v>28</v>
      </c>
      <c r="W82" s="33">
        <v>40909</v>
      </c>
      <c r="X82" s="22" t="s">
        <v>169</v>
      </c>
      <c r="Y82" s="83" t="s">
        <v>171</v>
      </c>
      <c r="Z82" s="83" t="s">
        <v>763</v>
      </c>
      <c r="AA82" s="83" t="s">
        <v>764</v>
      </c>
      <c r="AB82" s="83"/>
      <c r="AC82" s="22" t="s">
        <v>95</v>
      </c>
      <c r="AD82" s="22" t="s">
        <v>33</v>
      </c>
      <c r="AE82" s="22">
        <v>400592.76934100001</v>
      </c>
      <c r="AF82" s="22">
        <v>133938.530321</v>
      </c>
      <c r="AG82" s="22">
        <v>38.874606</v>
      </c>
      <c r="AH82" s="22">
        <v>-76.99333</v>
      </c>
      <c r="AI82" s="22" t="s">
        <v>172</v>
      </c>
      <c r="AJ82" s="22" t="s">
        <v>84</v>
      </c>
      <c r="AK82" s="22">
        <v>20374</v>
      </c>
      <c r="AL82" s="17" t="s">
        <v>11</v>
      </c>
      <c r="AM82" s="22" t="s">
        <v>22</v>
      </c>
      <c r="AN82" s="22" t="s">
        <v>13</v>
      </c>
      <c r="AO82" s="64"/>
      <c r="AP82" s="64"/>
      <c r="AQ82" s="64"/>
      <c r="AR82" s="64">
        <f>IF(ISBLANK(DC_SW152[[#This Row],[Urban Acres]]), "", DC_SW152[[#This Row],[Urban Acres]]-DC_SW152[[#This Row],[Impervious Acres]]-DC_SW152[[#This Row],[Natural Acres]])</f>
        <v>0</v>
      </c>
      <c r="AS82" s="64">
        <v>5.6</v>
      </c>
      <c r="AT82" s="64">
        <v>5.6</v>
      </c>
      <c r="AU82" s="64" t="str">
        <f>IF(ISBLANK(DC_SW152[[#This Row],[Natural Acres]]), "", DC_SW152[[#This Row],[Natural Acres]]*43560)</f>
        <v/>
      </c>
      <c r="AV82" s="64">
        <f>IFERROR(IF(ISBLANK(DC_SW152[[#This Row],[Compacted Acres]]), "", DC_SW152[[#This Row],[Compacted Acres]]*43560),"")</f>
        <v>0</v>
      </c>
      <c r="AW82" s="64">
        <f>IF(ISBLANK(DC_SW152[[#This Row],[Impervious Acres]]), "", DC_SW152[[#This Row],[Impervious Acres]]*43560)</f>
        <v>243935.99999999997</v>
      </c>
      <c r="AX82" s="64">
        <f>IF(ISBLANK(DC_SW152[[#This Row],[Urban Acres]]), "", DC_SW152[[#This Row],[Urban Acres]]*43560)</f>
        <v>243935.99999999997</v>
      </c>
      <c r="AY82" s="67">
        <v>0</v>
      </c>
      <c r="AZ82" s="33">
        <v>42941</v>
      </c>
      <c r="BA82" s="19">
        <v>2017</v>
      </c>
      <c r="BB82" s="19"/>
      <c r="BC82" s="19"/>
      <c r="BD82" s="19"/>
      <c r="BE82" s="19" t="s">
        <v>791</v>
      </c>
      <c r="BF82" s="19"/>
      <c r="BG82" s="19"/>
      <c r="BH82" s="18" t="s">
        <v>9</v>
      </c>
      <c r="BI82" s="18">
        <v>42927</v>
      </c>
      <c r="BJ82" s="18"/>
      <c r="BK82" s="22" t="s">
        <v>8</v>
      </c>
      <c r="BL82" s="18"/>
      <c r="BM82" s="72">
        <v>1112</v>
      </c>
      <c r="BN82" s="22"/>
      <c r="BO82" s="17" t="s">
        <v>8</v>
      </c>
      <c r="BP82" s="17"/>
      <c r="BQ82" s="15" t="s">
        <v>536</v>
      </c>
      <c r="BR82" s="87" t="str">
        <f>IFERROR(IF($F82="Historical", IF(A82&lt;&gt;INDEX('Historical BMP Records'!A:A, MATCH($C82, 'Historical BMP Records'!$C:$C, 0)), 1, 0), IF(A82&lt;&gt;INDEX('Planned and Progress BMPs'!A:A, MATCH($C82, 'Planned and Progress BMPs'!$C:$C, 0)), 1, 0)), "")</f>
        <v/>
      </c>
      <c r="BS82" s="87" t="str">
        <f>IFERROR(IF($F82="Historical", IF(B82&lt;&gt;INDEX('Historical BMP Records'!B:B, MATCH($C82, 'Historical BMP Records'!$C:$C, 0)), 1, 0), IF(B82&lt;&gt;INDEX('Planned and Progress BMPs'!B:B, MATCH($C82, 'Planned and Progress BMPs'!$C:$C, 0)), 1, 0)), "")</f>
        <v/>
      </c>
      <c r="BT82" s="87" t="str">
        <f>IFERROR(IF($F82="Historical", IF(C82&lt;&gt;INDEX('Historical BMP Records'!C:C, MATCH($C82, 'Historical BMP Records'!$C:$C, 0)), 1, 0), IF(C82&lt;&gt;INDEX('Planned and Progress BMPs'!C:C, MATCH($C82, 'Planned and Progress BMPs'!$C:$C, 0)), 1, 0)), "")</f>
        <v/>
      </c>
      <c r="BU82" s="87" t="str">
        <f>IFERROR(IF($F82="Historical", IF(D82&lt;&gt;INDEX('Historical BMP Records'!D:D, MATCH($C82, 'Historical BMP Records'!$C:$C, 0)), 1, 0), IF(D82&lt;&gt;INDEX('Planned and Progress BMPs'!D:D, MATCH($C82, 'Planned and Progress BMPs'!$C:$C, 0)), 1, 0)), "")</f>
        <v/>
      </c>
      <c r="BV82" s="87" t="str">
        <f>IFERROR(IF($F82="Historical", IF(E82&lt;&gt;INDEX('Historical BMP Records'!E:E, MATCH($C82, 'Historical BMP Records'!$C:$C, 0)), 1, 0), IF(E82&lt;&gt;INDEX('Planned and Progress BMPs'!E:E, MATCH($C82, 'Planned and Progress BMPs'!$C:$C, 0)), 1, 0)), "")</f>
        <v/>
      </c>
      <c r="BW82" s="87" t="str">
        <f>IFERROR(IF($F82="Historical", IF(F82&lt;&gt;INDEX('Historical BMP Records'!F:F, MATCH($C82, 'Historical BMP Records'!$C:$C, 0)), 1, 0), IF(F82&lt;&gt;INDEX('Planned and Progress BMPs'!F:F, MATCH($C82, 'Planned and Progress BMPs'!$C:$C, 0)), 1, 0)), "")</f>
        <v/>
      </c>
      <c r="BX82" s="87" t="str">
        <f>IFERROR(IF($F82="Historical", IF(G82&lt;&gt;INDEX('Historical BMP Records'!G:G, MATCH($C82, 'Historical BMP Records'!$C:$C, 0)), 1, 0), IF(G82&lt;&gt;INDEX('Planned and Progress BMPs'!G:G, MATCH($C82, 'Planned and Progress BMPs'!$C:$C, 0)), 1, 0)), "")</f>
        <v/>
      </c>
      <c r="BY82" s="87" t="str">
        <f>IFERROR(IF($F82="Historical", IF(H82&lt;&gt;INDEX('Historical BMP Records'!H:H, MATCH($C82, 'Historical BMP Records'!$C:$C, 0)), 1, 0), IF(H82&lt;&gt;INDEX('Planned and Progress BMPs'!H:H, MATCH($C82, 'Planned and Progress BMPs'!$C:$C, 0)), 1, 0)), "")</f>
        <v/>
      </c>
      <c r="BZ82" s="87" t="str">
        <f>IFERROR(IF($F82="Historical", IF(I82&lt;&gt;INDEX('Historical BMP Records'!I:I, MATCH($C82, 'Historical BMP Records'!$C:$C, 0)), 1, 0), IF(I82&lt;&gt;INDEX('Planned and Progress BMPs'!I:I, MATCH($C82, 'Planned and Progress BMPs'!$C:$C, 0)), 1, 0)), "")</f>
        <v/>
      </c>
      <c r="CA82" s="87" t="str">
        <f>IFERROR(IF($F82="Historical", IF(J82&lt;&gt;INDEX('Historical BMP Records'!J:J, MATCH($C82, 'Historical BMP Records'!$C:$C, 0)), 1, 0), IF(J82&lt;&gt;INDEX('Planned and Progress BMPs'!J:J, MATCH($C82, 'Planned and Progress BMPs'!$C:$C, 0)), 1, 0)), "")</f>
        <v/>
      </c>
      <c r="CB82" s="87" t="str">
        <f>IFERROR(IF($F82="Historical", IF(K82&lt;&gt;INDEX('Historical BMP Records'!K:K, MATCH($C82, 'Historical BMP Records'!$C:$C, 0)), 1, 0), IF(K82&lt;&gt;INDEX('Planned and Progress BMPs'!K:K, MATCH($C82, 'Planned and Progress BMPs'!$C:$C, 0)), 1, 0)), "")</f>
        <v/>
      </c>
      <c r="CC82" s="87" t="str">
        <f>IFERROR(IF($F82="Historical", IF(L82&lt;&gt;INDEX('Historical BMP Records'!L:L, MATCH($C82, 'Historical BMP Records'!$C:$C, 0)), 1, 0), IF(L82&lt;&gt;INDEX('Planned and Progress BMPs'!L:L, MATCH($C82, 'Planned and Progress BMPs'!$C:$C, 0)), 1, 0)), "")</f>
        <v/>
      </c>
      <c r="CD82" s="87" t="str">
        <f>IFERROR(IF($F82="Historical", IF(M82&lt;&gt;INDEX('Historical BMP Records'!M:M, MATCH($C82, 'Historical BMP Records'!$C:$C, 0)), 1, 0), IF(M82&lt;&gt;INDEX('Planned and Progress BMPs'!M:M, MATCH($C82, 'Planned and Progress BMPs'!$C:$C, 0)), 1, 0)), "")</f>
        <v/>
      </c>
      <c r="CE82" s="87" t="str">
        <f>IFERROR(IF($F82="Historical", IF(N82&lt;&gt;INDEX('Historical BMP Records'!N:N, MATCH($C82, 'Historical BMP Records'!$C:$C, 0)), 1, 0), IF(N82&lt;&gt;INDEX('Planned and Progress BMPs'!N:N, MATCH($C82, 'Planned and Progress BMPs'!$C:$C, 0)), 1, 0)), "")</f>
        <v/>
      </c>
      <c r="CF82" s="87" t="str">
        <f>IFERROR(IF($F82="Historical", IF(O82&lt;&gt;INDEX('Historical BMP Records'!O:O, MATCH($C82, 'Historical BMP Records'!$C:$C, 0)), 1, 0), IF(O82&lt;&gt;INDEX('Planned and Progress BMPs'!O:O, MATCH($C82, 'Planned and Progress BMPs'!$C:$C, 0)), 1, 0)), "")</f>
        <v/>
      </c>
      <c r="CG82" s="87" t="str">
        <f>IFERROR(IF($F82="Historical", IF(P82&lt;&gt;INDEX('Historical BMP Records'!P:P, MATCH($C82, 'Historical BMP Records'!$C:$C, 0)), 1, 0), IF(P82&lt;&gt;INDEX('Planned and Progress BMPs'!P:P, MATCH($C82, 'Planned and Progress BMPs'!$C:$C, 0)), 1, 0)), "")</f>
        <v/>
      </c>
      <c r="CH82" s="87" t="str">
        <f>IFERROR(IF($F82="Historical", IF(Q82&lt;&gt;INDEX('Historical BMP Records'!Q:Q, MATCH($C82, 'Historical BMP Records'!$C:$C, 0)), 1, 0), IF(Q82&lt;&gt;INDEX('Planned and Progress BMPs'!Q:Q, MATCH($C82, 'Planned and Progress BMPs'!$C:$C, 0)), 1, 0)), "")</f>
        <v/>
      </c>
      <c r="CI82" s="87" t="str">
        <f>IFERROR(IF($F82="Historical", IF(R82&lt;&gt;INDEX('Historical BMP Records'!R:R, MATCH($C82, 'Historical BMP Records'!$C:$C, 0)), 1, 0), IF(R82&lt;&gt;INDEX('Planned and Progress BMPs'!R:R, MATCH($C82, 'Planned and Progress BMPs'!$C:$C, 0)), 1, 0)), "")</f>
        <v/>
      </c>
      <c r="CJ82" s="87" t="str">
        <f>IFERROR(IF($F82="Historical", IF(S82&lt;&gt;INDEX('Historical BMP Records'!S:S, MATCH($C82, 'Historical BMP Records'!$C:$C, 0)), 1, 0), IF(S82&lt;&gt;INDEX('Planned and Progress BMPs'!S:S, MATCH($C82, 'Planned and Progress BMPs'!$C:$C, 0)), 1, 0)), "")</f>
        <v/>
      </c>
      <c r="CK82" s="87" t="str">
        <f>IFERROR(IF($F82="Historical", IF(T82&lt;&gt;INDEX('Historical BMP Records'!T:T, MATCH($C82, 'Historical BMP Records'!$C:$C, 0)), 1, 0), IF(T82&lt;&gt;INDEX('Planned and Progress BMPs'!T:T, MATCH($C82, 'Planned and Progress BMPs'!$C:$C, 0)), 1, 0)), "")</f>
        <v/>
      </c>
      <c r="CL82" s="87" t="str">
        <f>IFERROR(IF($F82="Historical", IF(U82&lt;&gt;INDEX('Historical BMP Records'!U:U, MATCH($C82, 'Historical BMP Records'!$C:$C, 0)), 1, 0), IF(U82&lt;&gt;INDEX('Planned and Progress BMPs'!U:U, MATCH($C82, 'Planned and Progress BMPs'!$C:$C, 0)), 1, 0)), "")</f>
        <v/>
      </c>
      <c r="CM82" s="87" t="str">
        <f>IFERROR(IF($F82="Historical", IF(V82&lt;&gt;INDEX('Historical BMP Records'!V:V, MATCH($C82, 'Historical BMP Records'!$C:$C, 0)), 1, 0), IF(V82&lt;&gt;INDEX('Planned and Progress BMPs'!V:V, MATCH($C82, 'Planned and Progress BMPs'!$C:$C, 0)), 1, 0)), "")</f>
        <v/>
      </c>
      <c r="CN82" s="87" t="str">
        <f>IFERROR(IF($F82="Historical", IF(W82&lt;&gt;INDEX('Historical BMP Records'!W:W, MATCH($C82, 'Historical BMP Records'!$C:$C, 0)), 1, 0), IF(W82&lt;&gt;INDEX('Planned and Progress BMPs'!W:W, MATCH($C82, 'Planned and Progress BMPs'!$C:$C, 0)), 1, 0)), "")</f>
        <v/>
      </c>
      <c r="CO82" s="87" t="str">
        <f>IFERROR(IF($F82="Historical", IF(X82&lt;&gt;INDEX('Historical BMP Records'!X:X, MATCH($C82, 'Historical BMP Records'!$C:$C, 0)), 1, 0), IF(X82&lt;&gt;INDEX('Planned and Progress BMPs'!X:X, MATCH($C82, 'Planned and Progress BMPs'!$C:$C, 0)), 1, 0)), "")</f>
        <v/>
      </c>
      <c r="CP82" s="87" t="str">
        <f>IFERROR(IF($F82="Historical", IF(Y82&lt;&gt;INDEX('Historical BMP Records'!Y:Y, MATCH($C82, 'Historical BMP Records'!$C:$C, 0)), 1, 0), IF(Y82&lt;&gt;INDEX('Planned and Progress BMPs'!Y:Y, MATCH($C82, 'Planned and Progress BMPs'!$C:$C, 0)), 1, 0)), "")</f>
        <v/>
      </c>
      <c r="CQ82" s="87" t="str">
        <f>IFERROR(IF($F82="Historical", IF(Z82&lt;&gt;INDEX('Historical BMP Records'!Z:Z, MATCH($C82, 'Historical BMP Records'!$C:$C, 0)), 1, 0), IF(Z82&lt;&gt;INDEX('Planned and Progress BMPs'!Z:Z, MATCH($C82, 'Planned and Progress BMPs'!$C:$C, 0)), 1, 0)), "")</f>
        <v/>
      </c>
      <c r="CR82" s="87" t="str">
        <f>IFERROR(IF($F82="Historical", IF(AA82&lt;&gt;INDEX('Historical BMP Records'!AA:AA, MATCH($C82, 'Historical BMP Records'!$C:$C, 0)), 1, 0), IF(AA82&lt;&gt;INDEX('Planned and Progress BMPs'!AA:AA, MATCH($C82, 'Planned and Progress BMPs'!$C:$C, 0)), 1, 0)), "")</f>
        <v/>
      </c>
      <c r="CS82" s="87" t="str">
        <f>IFERROR(IF($F82="Historical", IF(AB82&lt;&gt;INDEX('Historical BMP Records'!AB:AB, MATCH($C82, 'Historical BMP Records'!$C:$C, 0)), 1, 0), IF(AB82&lt;&gt;INDEX('Planned and Progress BMPs'!AB:AB, MATCH($C82, 'Planned and Progress BMPs'!$C:$C, 0)), 1, 0)), "")</f>
        <v/>
      </c>
      <c r="CT82" s="87" t="str">
        <f>IFERROR(IF($F82="Historical", IF(AC82&lt;&gt;INDEX('Historical BMP Records'!AC:AC, MATCH($C82, 'Historical BMP Records'!$C:$C, 0)), 1, 0), IF(AC82&lt;&gt;INDEX('Planned and Progress BMPs'!AC:AC, MATCH($C82, 'Planned and Progress BMPs'!$C:$C, 0)), 1, 0)), "")</f>
        <v/>
      </c>
      <c r="CU82" s="87" t="str">
        <f>IFERROR(IF($F82="Historical", IF(AD82&lt;&gt;INDEX('Historical BMP Records'!AD:AD, MATCH($C82, 'Historical BMP Records'!$C:$C, 0)), 1, 0), IF(AD82&lt;&gt;INDEX('Planned and Progress BMPs'!AD:AD, MATCH($C82, 'Planned and Progress BMPs'!$C:$C, 0)), 1, 0)), "")</f>
        <v/>
      </c>
      <c r="CV82" s="87" t="str">
        <f>IFERROR(IF($F82="Historical", IF(AE82&lt;&gt;INDEX('Historical BMP Records'!AE:AE, MATCH($C82, 'Historical BMP Records'!$C:$C, 0)), 1, 0), IF(AE82&lt;&gt;INDEX('Planned and Progress BMPs'!AE:AE, MATCH($C82, 'Planned and Progress BMPs'!$C:$C, 0)), 1, 0)), "")</f>
        <v/>
      </c>
      <c r="CW82" s="87" t="str">
        <f>IFERROR(IF($F82="Historical", IF(AF82&lt;&gt;INDEX('Historical BMP Records'!AF:AF, MATCH($C82, 'Historical BMP Records'!$C:$C, 0)), 1, 0), IF(AF82&lt;&gt;INDEX('Planned and Progress BMPs'!AF:AF, MATCH($C82, 'Planned and Progress BMPs'!$C:$C, 0)), 1, 0)), "")</f>
        <v/>
      </c>
      <c r="CX82" s="87" t="str">
        <f>IFERROR(IF($F82="Historical", IF(AG82&lt;&gt;INDEX('Historical BMP Records'!AG:AG, MATCH($C82, 'Historical BMP Records'!$C:$C, 0)), 1, 0), IF(AG82&lt;&gt;INDEX('Planned and Progress BMPs'!AG:AG, MATCH($C82, 'Planned and Progress BMPs'!$C:$C, 0)), 1, 0)), "")</f>
        <v/>
      </c>
      <c r="CY82" s="87" t="str">
        <f>IFERROR(IF($F82="Historical", IF(AH82&lt;&gt;INDEX('Historical BMP Records'!AH:AH, MATCH($C82, 'Historical BMP Records'!$C:$C, 0)), 1, 0), IF(AH82&lt;&gt;INDEX('Planned and Progress BMPs'!AH:AH, MATCH($C82, 'Planned and Progress BMPs'!$C:$C, 0)), 1, 0)), "")</f>
        <v/>
      </c>
      <c r="CZ82" s="87" t="str">
        <f>IFERROR(IF($F82="Historical", IF(AI82&lt;&gt;INDEX('Historical BMP Records'!AI:AI, MATCH($C82, 'Historical BMP Records'!$C:$C, 0)), 1, 0), IF(AI82&lt;&gt;INDEX('Planned and Progress BMPs'!AI:AI, MATCH($C82, 'Planned and Progress BMPs'!$C:$C, 0)), 1, 0)), "")</f>
        <v/>
      </c>
      <c r="DA82" s="87" t="str">
        <f>IFERROR(IF($F82="Historical", IF(AJ82&lt;&gt;INDEX('Historical BMP Records'!AJ:AJ, MATCH($C82, 'Historical BMP Records'!$C:$C, 0)), 1, 0), IF(AJ82&lt;&gt;INDEX('Planned and Progress BMPs'!AJ:AJ, MATCH($C82, 'Planned and Progress BMPs'!$C:$C, 0)), 1, 0)), "")</f>
        <v/>
      </c>
      <c r="DB82" s="87" t="str">
        <f>IFERROR(IF($F82="Historical", IF(AK82&lt;&gt;INDEX('Historical BMP Records'!AK:AK, MATCH($C82, 'Historical BMP Records'!$C:$C, 0)), 1, 0), IF(AK82&lt;&gt;INDEX('Planned and Progress BMPs'!AK:AK, MATCH($C82, 'Planned and Progress BMPs'!$C:$C, 0)), 1, 0)), "")</f>
        <v/>
      </c>
      <c r="DC82" s="87" t="str">
        <f>IFERROR(IF($F82="Historical", IF(AL82&lt;&gt;INDEX('Historical BMP Records'!AL:AL, MATCH($C82, 'Historical BMP Records'!$C:$C, 0)), 1, 0), IF(AL82&lt;&gt;INDEX('Planned and Progress BMPs'!AL:AL, MATCH($C82, 'Planned and Progress BMPs'!$C:$C, 0)), 1, 0)), "")</f>
        <v/>
      </c>
      <c r="DD82" s="87" t="str">
        <f>IFERROR(IF($F82="Historical", IF(AM82&lt;&gt;INDEX('Historical BMP Records'!AM:AM, MATCH($C82, 'Historical BMP Records'!$C:$C, 0)), 1, 0), IF(AM82&lt;&gt;INDEX('Planned and Progress BMPs'!AM:AM, MATCH($C82, 'Planned and Progress BMPs'!$C:$C, 0)), 1, 0)), "")</f>
        <v/>
      </c>
      <c r="DE82" s="87" t="str">
        <f>IFERROR(IF($F82="Historical", IF(AN82&lt;&gt;INDEX('Historical BMP Records'!AN:AN, MATCH($C82, 'Historical BMP Records'!$C:$C, 0)), 1, 0), IF(AN82&lt;&gt;INDEX('Planned and Progress BMPs'!AN:AN, MATCH($C82, 'Planned and Progress BMPs'!$C:$C, 0)), 1, 0)), "")</f>
        <v/>
      </c>
      <c r="DF82" s="87" t="str">
        <f>IFERROR(IF($F82="Historical", IF(AO82&lt;&gt;INDEX('Historical BMP Records'!AO:AO, MATCH($C82, 'Historical BMP Records'!$C:$C, 0)), 1, 0), IF(AO82&lt;&gt;INDEX('Planned and Progress BMPs'!AO:AO, MATCH($C82, 'Planned and Progress BMPs'!$C:$C, 0)), 1, 0)), "")</f>
        <v/>
      </c>
      <c r="DG82" s="87" t="str">
        <f>IFERROR(IF($F82="Historical", IF(AP82&lt;&gt;INDEX('Historical BMP Records'!AP:AP, MATCH($C82, 'Historical BMP Records'!$C:$C, 0)), 1, 0), IF(AP82&lt;&gt;INDEX('Planned and Progress BMPs'!AP:AP, MATCH($C82, 'Planned and Progress BMPs'!$C:$C, 0)), 1, 0)), "")</f>
        <v/>
      </c>
      <c r="DH82" s="87" t="str">
        <f>IFERROR(IF($F82="Historical", IF(AQ82&lt;&gt;INDEX('Historical BMP Records'!AQ:AQ, MATCH($C82, 'Historical BMP Records'!$C:$C, 0)), 1, 0), IF(AQ82&lt;&gt;INDEX('Planned and Progress BMPs'!AQ:AQ, MATCH($C82, 'Planned and Progress BMPs'!$C:$C, 0)), 1, 0)), "")</f>
        <v/>
      </c>
      <c r="DI82" s="87" t="str">
        <f>IFERROR(IF($F82="Historical", IF(AR82&lt;&gt;INDEX('Historical BMP Records'!AR:AR, MATCH($C82, 'Historical BMP Records'!$C:$C, 0)), 1, 0), IF(AR82&lt;&gt;INDEX('Planned and Progress BMPs'!AR:AR, MATCH($C82, 'Planned and Progress BMPs'!$C:$C, 0)), 1, 0)), "")</f>
        <v/>
      </c>
      <c r="DJ82" s="87" t="str">
        <f>IFERROR(IF($F82="Historical", IF(AS82&lt;&gt;INDEX('Historical BMP Records'!AS:AS, MATCH($C82, 'Historical BMP Records'!$C:$C, 0)), 1, 0), IF(AS82&lt;&gt;INDEX('Planned and Progress BMPs'!AS:AS, MATCH($C82, 'Planned and Progress BMPs'!$C:$C, 0)), 1, 0)), "")</f>
        <v/>
      </c>
      <c r="DK82" s="87" t="str">
        <f>IFERROR(IF($F82="Historical", IF(AT82&lt;&gt;INDEX('Historical BMP Records'!AT:AT, MATCH($C82, 'Historical BMP Records'!$C:$C, 0)), 1, 0), IF(AT82&lt;&gt;INDEX('Planned and Progress BMPs'!AT:AT, MATCH($C82, 'Planned and Progress BMPs'!$C:$C, 0)), 1, 0)), "")</f>
        <v/>
      </c>
      <c r="DL82" s="87" t="str">
        <f>IFERROR(IF($F82="Historical", IF(AU82&lt;&gt;INDEX('Historical BMP Records'!AU:AU, MATCH($C82, 'Historical BMP Records'!$C:$C, 0)), 1, 0), IF(AU82&lt;&gt;INDEX('Planned and Progress BMPs'!AU:AU, MATCH($C82, 'Planned and Progress BMPs'!$C:$C, 0)), 1, 0)), "")</f>
        <v/>
      </c>
      <c r="DM82" s="87" t="str">
        <f>IFERROR(IF($F82="Historical", IF(AV82&lt;&gt;INDEX('Historical BMP Records'!AV:AV, MATCH($C82, 'Historical BMP Records'!$C:$C, 0)), 1, 0), IF(AV82&lt;&gt;INDEX('Planned and Progress BMPs'!AV:AV, MATCH($C82, 'Planned and Progress BMPs'!$C:$C, 0)), 1, 0)), "")</f>
        <v/>
      </c>
      <c r="DN82" s="87" t="str">
        <f>IFERROR(IF($F82="Historical", IF(AW82&lt;&gt;INDEX('Historical BMP Records'!AW:AW, MATCH($C82, 'Historical BMP Records'!$C:$C, 0)), 1, 0), IF(AW82&lt;&gt;INDEX('Planned and Progress BMPs'!AW:AW, MATCH($C82, 'Planned and Progress BMPs'!$C:$C, 0)), 1, 0)), "")</f>
        <v/>
      </c>
      <c r="DO82" s="87" t="str">
        <f>IFERROR(IF($F82="Historical", IF(AX82&lt;&gt;INDEX('Historical BMP Records'!AX:AX, MATCH($C82, 'Historical BMP Records'!$C:$C, 0)), 1, 0), IF(AX82&lt;&gt;INDEX('Planned and Progress BMPs'!AX:AX, MATCH($C82, 'Planned and Progress BMPs'!$C:$C, 0)), 1, 0)), "")</f>
        <v/>
      </c>
      <c r="DP82" s="87" t="str">
        <f>IFERROR(IF($F82="Historical", IF(AY82&lt;&gt;INDEX('Historical BMP Records'!AY:AY, MATCH($C82, 'Historical BMP Records'!$C:$C, 0)), 1, 0), IF(AY82&lt;&gt;INDEX('Planned and Progress BMPs'!AY:AY, MATCH($C82, 'Planned and Progress BMPs'!$C:$C, 0)), 1, 0)), "")</f>
        <v/>
      </c>
      <c r="DQ82" s="87" t="str">
        <f>IFERROR(IF($F82="Historical", IF(AZ82&lt;&gt;INDEX('Historical BMP Records'!AZ:AZ, MATCH($C82, 'Historical BMP Records'!$C:$C, 0)), 1, 0), IF(AZ82&lt;&gt;INDEX('Planned and Progress BMPs'!AZ:AZ, MATCH($C82, 'Planned and Progress BMPs'!$C:$C, 0)), 1, 0)), "")</f>
        <v/>
      </c>
      <c r="DR82" s="87" t="str">
        <f>IFERROR(IF($F82="Historical", IF(BA82&lt;&gt;INDEX('Historical BMP Records'!BA:BA, MATCH($C82, 'Historical BMP Records'!$C:$C, 0)), 1, 0), IF(BA82&lt;&gt;INDEX('Planned and Progress BMPs'!BA:BA, MATCH($C82, 'Planned and Progress BMPs'!$C:$C, 0)), 1, 0)), "")</f>
        <v/>
      </c>
      <c r="DS82" s="87" t="str">
        <f>IFERROR(IF($F82="Historical", IF(BB82&lt;&gt;INDEX('Historical BMP Records'!BB:BB, MATCH($C82, 'Historical BMP Records'!$C:$C, 0)), 1, 0), IF(BB82&lt;&gt;INDEX('Planned and Progress BMPs'!BB:BB, MATCH($C82, 'Planned and Progress BMPs'!$C:$C, 0)), 1, 0)), "")</f>
        <v/>
      </c>
      <c r="DT82" s="87" t="str">
        <f>IFERROR(IF($F82="Historical", IF(BC82&lt;&gt;INDEX('Historical BMP Records'!BC:BC, MATCH($C82, 'Historical BMP Records'!$C:$C, 0)), 1, 0), IF(BC82&lt;&gt;INDEX('Planned and Progress BMPs'!BC:BC, MATCH($C82, 'Planned and Progress BMPs'!$C:$C, 0)), 1, 0)), "")</f>
        <v/>
      </c>
      <c r="DU82" s="87" t="str">
        <f>IFERROR(IF($F82="Historical", IF(BD82&lt;&gt;INDEX('Historical BMP Records'!BD:BD, MATCH($C82, 'Historical BMP Records'!$C:$C, 0)), 1, 0), IF(BD82&lt;&gt;INDEX('Planned and Progress BMPs'!BD:BD, MATCH($C82, 'Planned and Progress BMPs'!$C:$C, 0)), 1, 0)), "")</f>
        <v/>
      </c>
      <c r="DV82" s="87" t="str">
        <f>IFERROR(IF($F82="Historical", IF(BE82&lt;&gt;INDEX('Historical BMP Records'!BE:BE, MATCH($C82, 'Historical BMP Records'!$C:$C, 0)), 1, 0), IF(BE82&lt;&gt;INDEX('Planned and Progress BMPs'!BE:BE, MATCH($C82, 'Planned and Progress BMPs'!$C:$C, 0)), 1, 0)), "")</f>
        <v/>
      </c>
      <c r="DW82" s="87" t="str">
        <f>IFERROR(IF($F82="Historical", IF(BF82&lt;&gt;INDEX('Historical BMP Records'!BF:BF, MATCH($C82, 'Historical BMP Records'!$C:$C, 0)), 1, 0), IF(BF82&lt;&gt;INDEX('Planned and Progress BMPs'!BF:BF, MATCH($C82, 'Planned and Progress BMPs'!$C:$C, 0)), 1, 0)), "")</f>
        <v/>
      </c>
      <c r="DX82" s="87" t="str">
        <f>IFERROR(IF($F82="Historical", IF(BG82&lt;&gt;INDEX('Historical BMP Records'!BG:BG, MATCH($C82, 'Historical BMP Records'!$C:$C, 0)), 1, 0), IF(BG82&lt;&gt;INDEX('Planned and Progress BMPs'!BG:BG, MATCH($C82, 'Planned and Progress BMPs'!$C:$C, 0)), 1, 0)), "")</f>
        <v/>
      </c>
      <c r="DY82" s="87" t="str">
        <f>IFERROR(IF($F82="Historical", IF(BH82&lt;&gt;INDEX('Historical BMP Records'!BH:BH, MATCH($C82, 'Historical BMP Records'!$C:$C, 0)), 1, 0), IF(BH82&lt;&gt;INDEX('Planned and Progress BMPs'!BH:BH, MATCH($C82, 'Planned and Progress BMPs'!$C:$C, 0)), 1, 0)), "")</f>
        <v/>
      </c>
      <c r="DZ82" s="87" t="str">
        <f>IFERROR(IF($F82="Historical", IF(BI82&lt;&gt;INDEX('Historical BMP Records'!BI:BI, MATCH($C82, 'Historical BMP Records'!$C:$C, 0)), 1, 0), IF(BI82&lt;&gt;INDEX('Planned and Progress BMPs'!BI:BI, MATCH($C82, 'Planned and Progress BMPs'!$C:$C, 0)), 1, 0)), "")</f>
        <v/>
      </c>
      <c r="EA82" s="87" t="str">
        <f>IFERROR(IF($F82="Historical", IF(BJ82&lt;&gt;INDEX('Historical BMP Records'!BJ:BJ, MATCH($C82, 'Historical BMP Records'!$C:$C, 0)), 1, 0), IF(BJ82&lt;&gt;INDEX('Planned and Progress BMPs'!BJ:BJ, MATCH($C82, 'Planned and Progress BMPs'!$C:$C, 0)), 1, 0)), "")</f>
        <v/>
      </c>
      <c r="EB82" s="87" t="str">
        <f>IFERROR(IF($F82="Historical", IF(BK82&lt;&gt;INDEX('Historical BMP Records'!BK:BK, MATCH($C82, 'Historical BMP Records'!$C:$C, 0)), 1, 0), IF(BK82&lt;&gt;INDEX('Planned and Progress BMPs'!BK:BK, MATCH($C82, 'Planned and Progress BMPs'!$C:$C, 0)), 1, 0)), "")</f>
        <v/>
      </c>
      <c r="EC82" s="87" t="str">
        <f>IFERROR(IF($F82="Historical", IF(BL82&lt;&gt;INDEX('Historical BMP Records'!BL:BL, MATCH($C82, 'Historical BMP Records'!$C:$C, 0)), 1, 0), IF(BL82&lt;&gt;INDEX('Planned and Progress BMPs'!BL:BL, MATCH($C82, 'Planned and Progress BMPs'!$C:$C, 0)), 1, 0)), "")</f>
        <v/>
      </c>
      <c r="ED82" s="87" t="str">
        <f>IFERROR(IF($F82="Historical", IF(BM82&lt;&gt;INDEX('Historical BMP Records'!BM:BM, MATCH($C82, 'Historical BMP Records'!$C:$C, 0)), 1, 0), IF(BM82&lt;&gt;INDEX('Planned and Progress BMPs'!BM:BM, MATCH($C82, 'Planned and Progress BMPs'!$C:$C, 0)), 1, 0)), "")</f>
        <v/>
      </c>
      <c r="EE82" s="87" t="str">
        <f>IFERROR(IF($F82="Historical", IF(BN82&lt;&gt;INDEX('Historical BMP Records'!BN:BN, MATCH($C82, 'Historical BMP Records'!$C:$C, 0)), 1, 0), IF(BN82&lt;&gt;INDEX('Planned and Progress BMPs'!BN:BN, MATCH($C82, 'Planned and Progress BMPs'!$C:$C, 0)), 1, 0)), "")</f>
        <v/>
      </c>
      <c r="EF82" s="87" t="str">
        <f>IFERROR(IF($F82="Historical", IF(BO82&lt;&gt;INDEX('Historical BMP Records'!BO:BO, MATCH($C82, 'Historical BMP Records'!$C:$C, 0)), 1, 0), IF(BO82&lt;&gt;INDEX('Planned and Progress BMPs'!BO:BO, MATCH($C82, 'Planned and Progress BMPs'!$C:$C, 0)), 1, 0)), "")</f>
        <v/>
      </c>
      <c r="EG82" s="87" t="str">
        <f>IFERROR(IF($F82="Historical", IF(BP82&lt;&gt;INDEX('Historical BMP Records'!BP:BP, MATCH($C82, 'Historical BMP Records'!$C:$C, 0)), 1, 0), IF(BP82&lt;&gt;INDEX('Planned and Progress BMPs'!BP:BP, MATCH($C82, 'Planned and Progress BMPs'!$C:$C, 0)), 1, 0)), "")</f>
        <v/>
      </c>
      <c r="EH82" s="87">
        <f>SUM(DC_SW152[[#This Row],[FY17 Status Change]:[GIS ID Change]])</f>
        <v>0</v>
      </c>
    </row>
    <row r="83" spans="1:138" x14ac:dyDescent="0.25">
      <c r="A83" s="5" t="s">
        <v>388</v>
      </c>
      <c r="B83" s="5" t="s">
        <v>389</v>
      </c>
      <c r="C83" s="15" t="s">
        <v>728</v>
      </c>
      <c r="D83" s="15" t="s">
        <v>477</v>
      </c>
      <c r="E83" s="15" t="s">
        <v>171</v>
      </c>
      <c r="F83" s="33" t="s">
        <v>49</v>
      </c>
      <c r="G83" s="42"/>
      <c r="H83" s="37"/>
      <c r="I83" s="22">
        <f>INDEX(Table3[Site ID], MATCH(DC_SW152[[#This Row],[Facility Name]], Table3[Site Name], 0))</f>
        <v>2</v>
      </c>
      <c r="J83" s="22" t="s">
        <v>7</v>
      </c>
      <c r="K83" s="22" t="str">
        <f>INDEX(Table3[Site Address], MATCH(DC_SW152[[#This Row],[Facility Name]], Table3[Site Name], 0))</f>
        <v>1013 O Street SE</v>
      </c>
      <c r="L83" s="22" t="str">
        <f>INDEX(Table3[Site X Coordinate], MATCH(DC_SW152[[#This Row],[Facility Name]], Table3[Site Name], 0))</f>
        <v>400682.49</v>
      </c>
      <c r="M83" s="22" t="str">
        <f>INDEX(Table3[Site Y Coordinate], MATCH(DC_SW152[[#This Row],[Facility Name]], Table3[Site Name], 0))</f>
        <v>133916.52</v>
      </c>
      <c r="N83" s="22" t="str">
        <f>INDEX(Table3[Owner/Manager], MATCH(DC_SW152[[#This Row],[Facility Name]], Table3[Site Name], 0))</f>
        <v>Department of Defense</v>
      </c>
      <c r="O83" s="22" t="s">
        <v>699</v>
      </c>
      <c r="P83" s="22" t="s">
        <v>115</v>
      </c>
      <c r="Q83" s="22" t="s">
        <v>116</v>
      </c>
      <c r="R83" s="22" t="s">
        <v>84</v>
      </c>
      <c r="S83" s="22">
        <v>20374</v>
      </c>
      <c r="T83" s="29">
        <v>2024330415</v>
      </c>
      <c r="U83" s="22" t="s">
        <v>117</v>
      </c>
      <c r="V83" s="77">
        <v>29</v>
      </c>
      <c r="W83" s="33">
        <v>40909</v>
      </c>
      <c r="X83" s="22" t="s">
        <v>171</v>
      </c>
      <c r="Y83" s="83" t="s">
        <v>173</v>
      </c>
      <c r="Z83" s="83" t="s">
        <v>763</v>
      </c>
      <c r="AA83" s="83" t="s">
        <v>764</v>
      </c>
      <c r="AB83" s="83"/>
      <c r="AC83" s="22" t="s">
        <v>95</v>
      </c>
      <c r="AD83" s="22" t="s">
        <v>33</v>
      </c>
      <c r="AE83" s="22">
        <v>400578.78754300001</v>
      </c>
      <c r="AF83" s="22">
        <v>134086.39129</v>
      </c>
      <c r="AG83" s="22">
        <v>38.872805999999997</v>
      </c>
      <c r="AH83" s="22">
        <v>-76.994653</v>
      </c>
      <c r="AI83" s="22" t="s">
        <v>174</v>
      </c>
      <c r="AJ83" s="22" t="s">
        <v>84</v>
      </c>
      <c r="AK83" s="22">
        <v>20374</v>
      </c>
      <c r="AL83" s="17" t="s">
        <v>11</v>
      </c>
      <c r="AM83" s="22" t="s">
        <v>22</v>
      </c>
      <c r="AN83" s="22" t="s">
        <v>13</v>
      </c>
      <c r="AO83" s="64"/>
      <c r="AP83" s="64"/>
      <c r="AQ83" s="64"/>
      <c r="AR83" s="64">
        <f>IF(ISBLANK(DC_SW152[[#This Row],[Urban Acres]]), "", DC_SW152[[#This Row],[Urban Acres]]-DC_SW152[[#This Row],[Impervious Acres]]-DC_SW152[[#This Row],[Natural Acres]])</f>
        <v>0</v>
      </c>
      <c r="AS83" s="64">
        <v>3</v>
      </c>
      <c r="AT83" s="64">
        <v>3</v>
      </c>
      <c r="AU83" s="64" t="str">
        <f>IF(ISBLANK(DC_SW152[[#This Row],[Natural Acres]]), "", DC_SW152[[#This Row],[Natural Acres]]*43560)</f>
        <v/>
      </c>
      <c r="AV83" s="64">
        <f>IFERROR(IF(ISBLANK(DC_SW152[[#This Row],[Compacted Acres]]), "", DC_SW152[[#This Row],[Compacted Acres]]*43560),"")</f>
        <v>0</v>
      </c>
      <c r="AW83" s="64">
        <f>IF(ISBLANK(DC_SW152[[#This Row],[Impervious Acres]]), "", DC_SW152[[#This Row],[Impervious Acres]]*43560)</f>
        <v>130680</v>
      </c>
      <c r="AX83" s="64">
        <f>IF(ISBLANK(DC_SW152[[#This Row],[Urban Acres]]), "", DC_SW152[[#This Row],[Urban Acres]]*43560)</f>
        <v>130680</v>
      </c>
      <c r="AY83" s="67">
        <v>0</v>
      </c>
      <c r="AZ83" s="33">
        <v>42941</v>
      </c>
      <c r="BA83" s="19">
        <v>2017</v>
      </c>
      <c r="BB83" s="19"/>
      <c r="BC83" s="19"/>
      <c r="BD83" s="19"/>
      <c r="BE83" s="19" t="s">
        <v>791</v>
      </c>
      <c r="BF83" s="19"/>
      <c r="BG83" s="19"/>
      <c r="BH83" s="18" t="s">
        <v>9</v>
      </c>
      <c r="BI83" s="18">
        <v>42927</v>
      </c>
      <c r="BJ83" s="18"/>
      <c r="BK83" s="22" t="s">
        <v>8</v>
      </c>
      <c r="BL83" s="18"/>
      <c r="BM83" s="72"/>
      <c r="BN83" s="22"/>
      <c r="BO83" s="17" t="s">
        <v>8</v>
      </c>
      <c r="BP83" s="17"/>
      <c r="BQ83" s="15" t="s">
        <v>536</v>
      </c>
      <c r="BR83" s="87" t="str">
        <f>IFERROR(IF($F83="Historical", IF(A83&lt;&gt;INDEX('Historical BMP Records'!A:A, MATCH($C83, 'Historical BMP Records'!$C:$C, 0)), 1, 0), IF(A83&lt;&gt;INDEX('Planned and Progress BMPs'!A:A, MATCH($C83, 'Planned and Progress BMPs'!$C:$C, 0)), 1, 0)), "")</f>
        <v/>
      </c>
      <c r="BS83" s="87" t="str">
        <f>IFERROR(IF($F83="Historical", IF(B83&lt;&gt;INDEX('Historical BMP Records'!B:B, MATCH($C83, 'Historical BMP Records'!$C:$C, 0)), 1, 0), IF(B83&lt;&gt;INDEX('Planned and Progress BMPs'!B:B, MATCH($C83, 'Planned and Progress BMPs'!$C:$C, 0)), 1, 0)), "")</f>
        <v/>
      </c>
      <c r="BT83" s="87" t="str">
        <f>IFERROR(IF($F83="Historical", IF(C83&lt;&gt;INDEX('Historical BMP Records'!C:C, MATCH($C83, 'Historical BMP Records'!$C:$C, 0)), 1, 0), IF(C83&lt;&gt;INDEX('Planned and Progress BMPs'!C:C, MATCH($C83, 'Planned and Progress BMPs'!$C:$C, 0)), 1, 0)), "")</f>
        <v/>
      </c>
      <c r="BU83" s="87" t="str">
        <f>IFERROR(IF($F83="Historical", IF(D83&lt;&gt;INDEX('Historical BMP Records'!D:D, MATCH($C83, 'Historical BMP Records'!$C:$C, 0)), 1, 0), IF(D83&lt;&gt;INDEX('Planned and Progress BMPs'!D:D, MATCH($C83, 'Planned and Progress BMPs'!$C:$C, 0)), 1, 0)), "")</f>
        <v/>
      </c>
      <c r="BV83" s="87" t="str">
        <f>IFERROR(IF($F83="Historical", IF(E83&lt;&gt;INDEX('Historical BMP Records'!E:E, MATCH($C83, 'Historical BMP Records'!$C:$C, 0)), 1, 0), IF(E83&lt;&gt;INDEX('Planned and Progress BMPs'!E:E, MATCH($C83, 'Planned and Progress BMPs'!$C:$C, 0)), 1, 0)), "")</f>
        <v/>
      </c>
      <c r="BW83" s="87" t="str">
        <f>IFERROR(IF($F83="Historical", IF(F83&lt;&gt;INDEX('Historical BMP Records'!F:F, MATCH($C83, 'Historical BMP Records'!$C:$C, 0)), 1, 0), IF(F83&lt;&gt;INDEX('Planned and Progress BMPs'!F:F, MATCH($C83, 'Planned and Progress BMPs'!$C:$C, 0)), 1, 0)), "")</f>
        <v/>
      </c>
      <c r="BX83" s="87" t="str">
        <f>IFERROR(IF($F83="Historical", IF(G83&lt;&gt;INDEX('Historical BMP Records'!G:G, MATCH($C83, 'Historical BMP Records'!$C:$C, 0)), 1, 0), IF(G83&lt;&gt;INDEX('Planned and Progress BMPs'!G:G, MATCH($C83, 'Planned and Progress BMPs'!$C:$C, 0)), 1, 0)), "")</f>
        <v/>
      </c>
      <c r="BY83" s="87" t="str">
        <f>IFERROR(IF($F83="Historical", IF(H83&lt;&gt;INDEX('Historical BMP Records'!H:H, MATCH($C83, 'Historical BMP Records'!$C:$C, 0)), 1, 0), IF(H83&lt;&gt;INDEX('Planned and Progress BMPs'!H:H, MATCH($C83, 'Planned and Progress BMPs'!$C:$C, 0)), 1, 0)), "")</f>
        <v/>
      </c>
      <c r="BZ83" s="87" t="str">
        <f>IFERROR(IF($F83="Historical", IF(I83&lt;&gt;INDEX('Historical BMP Records'!I:I, MATCH($C83, 'Historical BMP Records'!$C:$C, 0)), 1, 0), IF(I83&lt;&gt;INDEX('Planned and Progress BMPs'!I:I, MATCH($C83, 'Planned and Progress BMPs'!$C:$C, 0)), 1, 0)), "")</f>
        <v/>
      </c>
      <c r="CA83" s="87" t="str">
        <f>IFERROR(IF($F83="Historical", IF(J83&lt;&gt;INDEX('Historical BMP Records'!J:J, MATCH($C83, 'Historical BMP Records'!$C:$C, 0)), 1, 0), IF(J83&lt;&gt;INDEX('Planned and Progress BMPs'!J:J, MATCH($C83, 'Planned and Progress BMPs'!$C:$C, 0)), 1, 0)), "")</f>
        <v/>
      </c>
      <c r="CB83" s="87" t="str">
        <f>IFERROR(IF($F83="Historical", IF(K83&lt;&gt;INDEX('Historical BMP Records'!K:K, MATCH($C83, 'Historical BMP Records'!$C:$C, 0)), 1, 0), IF(K83&lt;&gt;INDEX('Planned and Progress BMPs'!K:K, MATCH($C83, 'Planned and Progress BMPs'!$C:$C, 0)), 1, 0)), "")</f>
        <v/>
      </c>
      <c r="CC83" s="87" t="str">
        <f>IFERROR(IF($F83="Historical", IF(L83&lt;&gt;INDEX('Historical BMP Records'!L:L, MATCH($C83, 'Historical BMP Records'!$C:$C, 0)), 1, 0), IF(L83&lt;&gt;INDEX('Planned and Progress BMPs'!L:L, MATCH($C83, 'Planned and Progress BMPs'!$C:$C, 0)), 1, 0)), "")</f>
        <v/>
      </c>
      <c r="CD83" s="87" t="str">
        <f>IFERROR(IF($F83="Historical", IF(M83&lt;&gt;INDEX('Historical BMP Records'!M:M, MATCH($C83, 'Historical BMP Records'!$C:$C, 0)), 1, 0), IF(M83&lt;&gt;INDEX('Planned and Progress BMPs'!M:M, MATCH($C83, 'Planned and Progress BMPs'!$C:$C, 0)), 1, 0)), "")</f>
        <v/>
      </c>
      <c r="CE83" s="87" t="str">
        <f>IFERROR(IF($F83="Historical", IF(N83&lt;&gt;INDEX('Historical BMP Records'!N:N, MATCH($C83, 'Historical BMP Records'!$C:$C, 0)), 1, 0), IF(N83&lt;&gt;INDEX('Planned and Progress BMPs'!N:N, MATCH($C83, 'Planned and Progress BMPs'!$C:$C, 0)), 1, 0)), "")</f>
        <v/>
      </c>
      <c r="CF83" s="87" t="str">
        <f>IFERROR(IF($F83="Historical", IF(O83&lt;&gt;INDEX('Historical BMP Records'!O:O, MATCH($C83, 'Historical BMP Records'!$C:$C, 0)), 1, 0), IF(O83&lt;&gt;INDEX('Planned and Progress BMPs'!O:O, MATCH($C83, 'Planned and Progress BMPs'!$C:$C, 0)), 1, 0)), "")</f>
        <v/>
      </c>
      <c r="CG83" s="87" t="str">
        <f>IFERROR(IF($F83="Historical", IF(P83&lt;&gt;INDEX('Historical BMP Records'!P:P, MATCH($C83, 'Historical BMP Records'!$C:$C, 0)), 1, 0), IF(P83&lt;&gt;INDEX('Planned and Progress BMPs'!P:P, MATCH($C83, 'Planned and Progress BMPs'!$C:$C, 0)), 1, 0)), "")</f>
        <v/>
      </c>
      <c r="CH83" s="87" t="str">
        <f>IFERROR(IF($F83="Historical", IF(Q83&lt;&gt;INDEX('Historical BMP Records'!Q:Q, MATCH($C83, 'Historical BMP Records'!$C:$C, 0)), 1, 0), IF(Q83&lt;&gt;INDEX('Planned and Progress BMPs'!Q:Q, MATCH($C83, 'Planned and Progress BMPs'!$C:$C, 0)), 1, 0)), "")</f>
        <v/>
      </c>
      <c r="CI83" s="87" t="str">
        <f>IFERROR(IF($F83="Historical", IF(R83&lt;&gt;INDEX('Historical BMP Records'!R:R, MATCH($C83, 'Historical BMP Records'!$C:$C, 0)), 1, 0), IF(R83&lt;&gt;INDEX('Planned and Progress BMPs'!R:R, MATCH($C83, 'Planned and Progress BMPs'!$C:$C, 0)), 1, 0)), "")</f>
        <v/>
      </c>
      <c r="CJ83" s="87" t="str">
        <f>IFERROR(IF($F83="Historical", IF(S83&lt;&gt;INDEX('Historical BMP Records'!S:S, MATCH($C83, 'Historical BMP Records'!$C:$C, 0)), 1, 0), IF(S83&lt;&gt;INDEX('Planned and Progress BMPs'!S:S, MATCH($C83, 'Planned and Progress BMPs'!$C:$C, 0)), 1, 0)), "")</f>
        <v/>
      </c>
      <c r="CK83" s="87" t="str">
        <f>IFERROR(IF($F83="Historical", IF(T83&lt;&gt;INDEX('Historical BMP Records'!T:T, MATCH($C83, 'Historical BMP Records'!$C:$C, 0)), 1, 0), IF(T83&lt;&gt;INDEX('Planned and Progress BMPs'!T:T, MATCH($C83, 'Planned and Progress BMPs'!$C:$C, 0)), 1, 0)), "")</f>
        <v/>
      </c>
      <c r="CL83" s="87" t="str">
        <f>IFERROR(IF($F83="Historical", IF(U83&lt;&gt;INDEX('Historical BMP Records'!U:U, MATCH($C83, 'Historical BMP Records'!$C:$C, 0)), 1, 0), IF(U83&lt;&gt;INDEX('Planned and Progress BMPs'!U:U, MATCH($C83, 'Planned and Progress BMPs'!$C:$C, 0)), 1, 0)), "")</f>
        <v/>
      </c>
      <c r="CM83" s="87" t="str">
        <f>IFERROR(IF($F83="Historical", IF(V83&lt;&gt;INDEX('Historical BMP Records'!V:V, MATCH($C83, 'Historical BMP Records'!$C:$C, 0)), 1, 0), IF(V83&lt;&gt;INDEX('Planned and Progress BMPs'!V:V, MATCH($C83, 'Planned and Progress BMPs'!$C:$C, 0)), 1, 0)), "")</f>
        <v/>
      </c>
      <c r="CN83" s="87" t="str">
        <f>IFERROR(IF($F83="Historical", IF(W83&lt;&gt;INDEX('Historical BMP Records'!W:W, MATCH($C83, 'Historical BMP Records'!$C:$C, 0)), 1, 0), IF(W83&lt;&gt;INDEX('Planned and Progress BMPs'!W:W, MATCH($C83, 'Planned and Progress BMPs'!$C:$C, 0)), 1, 0)), "")</f>
        <v/>
      </c>
      <c r="CO83" s="87" t="str">
        <f>IFERROR(IF($F83="Historical", IF(X83&lt;&gt;INDEX('Historical BMP Records'!X:X, MATCH($C83, 'Historical BMP Records'!$C:$C, 0)), 1, 0), IF(X83&lt;&gt;INDEX('Planned and Progress BMPs'!X:X, MATCH($C83, 'Planned and Progress BMPs'!$C:$C, 0)), 1, 0)), "")</f>
        <v/>
      </c>
      <c r="CP83" s="87" t="str">
        <f>IFERROR(IF($F83="Historical", IF(Y83&lt;&gt;INDEX('Historical BMP Records'!Y:Y, MATCH($C83, 'Historical BMP Records'!$C:$C, 0)), 1, 0), IF(Y83&lt;&gt;INDEX('Planned and Progress BMPs'!Y:Y, MATCH($C83, 'Planned and Progress BMPs'!$C:$C, 0)), 1, 0)), "")</f>
        <v/>
      </c>
      <c r="CQ83" s="87" t="str">
        <f>IFERROR(IF($F83="Historical", IF(Z83&lt;&gt;INDEX('Historical BMP Records'!Z:Z, MATCH($C83, 'Historical BMP Records'!$C:$C, 0)), 1, 0), IF(Z83&lt;&gt;INDEX('Planned and Progress BMPs'!Z:Z, MATCH($C83, 'Planned and Progress BMPs'!$C:$C, 0)), 1, 0)), "")</f>
        <v/>
      </c>
      <c r="CR83" s="87" t="str">
        <f>IFERROR(IF($F83="Historical", IF(AA83&lt;&gt;INDEX('Historical BMP Records'!AA:AA, MATCH($C83, 'Historical BMP Records'!$C:$C, 0)), 1, 0), IF(AA83&lt;&gt;INDEX('Planned and Progress BMPs'!AA:AA, MATCH($C83, 'Planned and Progress BMPs'!$C:$C, 0)), 1, 0)), "")</f>
        <v/>
      </c>
      <c r="CS83" s="87" t="str">
        <f>IFERROR(IF($F83="Historical", IF(AB83&lt;&gt;INDEX('Historical BMP Records'!AB:AB, MATCH($C83, 'Historical BMP Records'!$C:$C, 0)), 1, 0), IF(AB83&lt;&gt;INDEX('Planned and Progress BMPs'!AB:AB, MATCH($C83, 'Planned and Progress BMPs'!$C:$C, 0)), 1, 0)), "")</f>
        <v/>
      </c>
      <c r="CT83" s="87" t="str">
        <f>IFERROR(IF($F83="Historical", IF(AC83&lt;&gt;INDEX('Historical BMP Records'!AC:AC, MATCH($C83, 'Historical BMP Records'!$C:$C, 0)), 1, 0), IF(AC83&lt;&gt;INDEX('Planned and Progress BMPs'!AC:AC, MATCH($C83, 'Planned and Progress BMPs'!$C:$C, 0)), 1, 0)), "")</f>
        <v/>
      </c>
      <c r="CU83" s="87" t="str">
        <f>IFERROR(IF($F83="Historical", IF(AD83&lt;&gt;INDEX('Historical BMP Records'!AD:AD, MATCH($C83, 'Historical BMP Records'!$C:$C, 0)), 1, 0), IF(AD83&lt;&gt;INDEX('Planned and Progress BMPs'!AD:AD, MATCH($C83, 'Planned and Progress BMPs'!$C:$C, 0)), 1, 0)), "")</f>
        <v/>
      </c>
      <c r="CV83" s="87" t="str">
        <f>IFERROR(IF($F83="Historical", IF(AE83&lt;&gt;INDEX('Historical BMP Records'!AE:AE, MATCH($C83, 'Historical BMP Records'!$C:$C, 0)), 1, 0), IF(AE83&lt;&gt;INDEX('Planned and Progress BMPs'!AE:AE, MATCH($C83, 'Planned and Progress BMPs'!$C:$C, 0)), 1, 0)), "")</f>
        <v/>
      </c>
      <c r="CW83" s="87" t="str">
        <f>IFERROR(IF($F83="Historical", IF(AF83&lt;&gt;INDEX('Historical BMP Records'!AF:AF, MATCH($C83, 'Historical BMP Records'!$C:$C, 0)), 1, 0), IF(AF83&lt;&gt;INDEX('Planned and Progress BMPs'!AF:AF, MATCH($C83, 'Planned and Progress BMPs'!$C:$C, 0)), 1, 0)), "")</f>
        <v/>
      </c>
      <c r="CX83" s="87" t="str">
        <f>IFERROR(IF($F83="Historical", IF(AG83&lt;&gt;INDEX('Historical BMP Records'!AG:AG, MATCH($C83, 'Historical BMP Records'!$C:$C, 0)), 1, 0), IF(AG83&lt;&gt;INDEX('Planned and Progress BMPs'!AG:AG, MATCH($C83, 'Planned and Progress BMPs'!$C:$C, 0)), 1, 0)), "")</f>
        <v/>
      </c>
      <c r="CY83" s="87" t="str">
        <f>IFERROR(IF($F83="Historical", IF(AH83&lt;&gt;INDEX('Historical BMP Records'!AH:AH, MATCH($C83, 'Historical BMP Records'!$C:$C, 0)), 1, 0), IF(AH83&lt;&gt;INDEX('Planned and Progress BMPs'!AH:AH, MATCH($C83, 'Planned and Progress BMPs'!$C:$C, 0)), 1, 0)), "")</f>
        <v/>
      </c>
      <c r="CZ83" s="87" t="str">
        <f>IFERROR(IF($F83="Historical", IF(AI83&lt;&gt;INDEX('Historical BMP Records'!AI:AI, MATCH($C83, 'Historical BMP Records'!$C:$C, 0)), 1, 0), IF(AI83&lt;&gt;INDEX('Planned and Progress BMPs'!AI:AI, MATCH($C83, 'Planned and Progress BMPs'!$C:$C, 0)), 1, 0)), "")</f>
        <v/>
      </c>
      <c r="DA83" s="87" t="str">
        <f>IFERROR(IF($F83="Historical", IF(AJ83&lt;&gt;INDEX('Historical BMP Records'!AJ:AJ, MATCH($C83, 'Historical BMP Records'!$C:$C, 0)), 1, 0), IF(AJ83&lt;&gt;INDEX('Planned and Progress BMPs'!AJ:AJ, MATCH($C83, 'Planned and Progress BMPs'!$C:$C, 0)), 1, 0)), "")</f>
        <v/>
      </c>
      <c r="DB83" s="87" t="str">
        <f>IFERROR(IF($F83="Historical", IF(AK83&lt;&gt;INDEX('Historical BMP Records'!AK:AK, MATCH($C83, 'Historical BMP Records'!$C:$C, 0)), 1, 0), IF(AK83&lt;&gt;INDEX('Planned and Progress BMPs'!AK:AK, MATCH($C83, 'Planned and Progress BMPs'!$C:$C, 0)), 1, 0)), "")</f>
        <v/>
      </c>
      <c r="DC83" s="87" t="str">
        <f>IFERROR(IF($F83="Historical", IF(AL83&lt;&gt;INDEX('Historical BMP Records'!AL:AL, MATCH($C83, 'Historical BMP Records'!$C:$C, 0)), 1, 0), IF(AL83&lt;&gt;INDEX('Planned and Progress BMPs'!AL:AL, MATCH($C83, 'Planned and Progress BMPs'!$C:$C, 0)), 1, 0)), "")</f>
        <v/>
      </c>
      <c r="DD83" s="87" t="str">
        <f>IFERROR(IF($F83="Historical", IF(AM83&lt;&gt;INDEX('Historical BMP Records'!AM:AM, MATCH($C83, 'Historical BMP Records'!$C:$C, 0)), 1, 0), IF(AM83&lt;&gt;INDEX('Planned and Progress BMPs'!AM:AM, MATCH($C83, 'Planned and Progress BMPs'!$C:$C, 0)), 1, 0)), "")</f>
        <v/>
      </c>
      <c r="DE83" s="87" t="str">
        <f>IFERROR(IF($F83="Historical", IF(AN83&lt;&gt;INDEX('Historical BMP Records'!AN:AN, MATCH($C83, 'Historical BMP Records'!$C:$C, 0)), 1, 0), IF(AN83&lt;&gt;INDEX('Planned and Progress BMPs'!AN:AN, MATCH($C83, 'Planned and Progress BMPs'!$C:$C, 0)), 1, 0)), "")</f>
        <v/>
      </c>
      <c r="DF83" s="87" t="str">
        <f>IFERROR(IF($F83="Historical", IF(AO83&lt;&gt;INDEX('Historical BMP Records'!AO:AO, MATCH($C83, 'Historical BMP Records'!$C:$C, 0)), 1, 0), IF(AO83&lt;&gt;INDEX('Planned and Progress BMPs'!AO:AO, MATCH($C83, 'Planned and Progress BMPs'!$C:$C, 0)), 1, 0)), "")</f>
        <v/>
      </c>
      <c r="DG83" s="87" t="str">
        <f>IFERROR(IF($F83="Historical", IF(AP83&lt;&gt;INDEX('Historical BMP Records'!AP:AP, MATCH($C83, 'Historical BMP Records'!$C:$C, 0)), 1, 0), IF(AP83&lt;&gt;INDEX('Planned and Progress BMPs'!AP:AP, MATCH($C83, 'Planned and Progress BMPs'!$C:$C, 0)), 1, 0)), "")</f>
        <v/>
      </c>
      <c r="DH83" s="87" t="str">
        <f>IFERROR(IF($F83="Historical", IF(AQ83&lt;&gt;INDEX('Historical BMP Records'!AQ:AQ, MATCH($C83, 'Historical BMP Records'!$C:$C, 0)), 1, 0), IF(AQ83&lt;&gt;INDEX('Planned and Progress BMPs'!AQ:AQ, MATCH($C83, 'Planned and Progress BMPs'!$C:$C, 0)), 1, 0)), "")</f>
        <v/>
      </c>
      <c r="DI83" s="87" t="str">
        <f>IFERROR(IF($F83="Historical", IF(AR83&lt;&gt;INDEX('Historical BMP Records'!AR:AR, MATCH($C83, 'Historical BMP Records'!$C:$C, 0)), 1, 0), IF(AR83&lt;&gt;INDEX('Planned and Progress BMPs'!AR:AR, MATCH($C83, 'Planned and Progress BMPs'!$C:$C, 0)), 1, 0)), "")</f>
        <v/>
      </c>
      <c r="DJ83" s="87" t="str">
        <f>IFERROR(IF($F83="Historical", IF(AS83&lt;&gt;INDEX('Historical BMP Records'!AS:AS, MATCH($C83, 'Historical BMP Records'!$C:$C, 0)), 1, 0), IF(AS83&lt;&gt;INDEX('Planned and Progress BMPs'!AS:AS, MATCH($C83, 'Planned and Progress BMPs'!$C:$C, 0)), 1, 0)), "")</f>
        <v/>
      </c>
      <c r="DK83" s="87" t="str">
        <f>IFERROR(IF($F83="Historical", IF(AT83&lt;&gt;INDEX('Historical BMP Records'!AT:AT, MATCH($C83, 'Historical BMP Records'!$C:$C, 0)), 1, 0), IF(AT83&lt;&gt;INDEX('Planned and Progress BMPs'!AT:AT, MATCH($C83, 'Planned and Progress BMPs'!$C:$C, 0)), 1, 0)), "")</f>
        <v/>
      </c>
      <c r="DL83" s="87" t="str">
        <f>IFERROR(IF($F83="Historical", IF(AU83&lt;&gt;INDEX('Historical BMP Records'!AU:AU, MATCH($C83, 'Historical BMP Records'!$C:$C, 0)), 1, 0), IF(AU83&lt;&gt;INDEX('Planned and Progress BMPs'!AU:AU, MATCH($C83, 'Planned and Progress BMPs'!$C:$C, 0)), 1, 0)), "")</f>
        <v/>
      </c>
      <c r="DM83" s="87" t="str">
        <f>IFERROR(IF($F83="Historical", IF(AV83&lt;&gt;INDEX('Historical BMP Records'!AV:AV, MATCH($C83, 'Historical BMP Records'!$C:$C, 0)), 1, 0), IF(AV83&lt;&gt;INDEX('Planned and Progress BMPs'!AV:AV, MATCH($C83, 'Planned and Progress BMPs'!$C:$C, 0)), 1, 0)), "")</f>
        <v/>
      </c>
      <c r="DN83" s="87" t="str">
        <f>IFERROR(IF($F83="Historical", IF(AW83&lt;&gt;INDEX('Historical BMP Records'!AW:AW, MATCH($C83, 'Historical BMP Records'!$C:$C, 0)), 1, 0), IF(AW83&lt;&gt;INDEX('Planned and Progress BMPs'!AW:AW, MATCH($C83, 'Planned and Progress BMPs'!$C:$C, 0)), 1, 0)), "")</f>
        <v/>
      </c>
      <c r="DO83" s="87" t="str">
        <f>IFERROR(IF($F83="Historical", IF(AX83&lt;&gt;INDEX('Historical BMP Records'!AX:AX, MATCH($C83, 'Historical BMP Records'!$C:$C, 0)), 1, 0), IF(AX83&lt;&gt;INDEX('Planned and Progress BMPs'!AX:AX, MATCH($C83, 'Planned and Progress BMPs'!$C:$C, 0)), 1, 0)), "")</f>
        <v/>
      </c>
      <c r="DP83" s="87" t="str">
        <f>IFERROR(IF($F83="Historical", IF(AY83&lt;&gt;INDEX('Historical BMP Records'!AY:AY, MATCH($C83, 'Historical BMP Records'!$C:$C, 0)), 1, 0), IF(AY83&lt;&gt;INDEX('Planned and Progress BMPs'!AY:AY, MATCH($C83, 'Planned and Progress BMPs'!$C:$C, 0)), 1, 0)), "")</f>
        <v/>
      </c>
      <c r="DQ83" s="87" t="str">
        <f>IFERROR(IF($F83="Historical", IF(AZ83&lt;&gt;INDEX('Historical BMP Records'!AZ:AZ, MATCH($C83, 'Historical BMP Records'!$C:$C, 0)), 1, 0), IF(AZ83&lt;&gt;INDEX('Planned and Progress BMPs'!AZ:AZ, MATCH($C83, 'Planned and Progress BMPs'!$C:$C, 0)), 1, 0)), "")</f>
        <v/>
      </c>
      <c r="DR83" s="87" t="str">
        <f>IFERROR(IF($F83="Historical", IF(BA83&lt;&gt;INDEX('Historical BMP Records'!BA:BA, MATCH($C83, 'Historical BMP Records'!$C:$C, 0)), 1, 0), IF(BA83&lt;&gt;INDEX('Planned and Progress BMPs'!BA:BA, MATCH($C83, 'Planned and Progress BMPs'!$C:$C, 0)), 1, 0)), "")</f>
        <v/>
      </c>
      <c r="DS83" s="87" t="str">
        <f>IFERROR(IF($F83="Historical", IF(BB83&lt;&gt;INDEX('Historical BMP Records'!BB:BB, MATCH($C83, 'Historical BMP Records'!$C:$C, 0)), 1, 0), IF(BB83&lt;&gt;INDEX('Planned and Progress BMPs'!BB:BB, MATCH($C83, 'Planned and Progress BMPs'!$C:$C, 0)), 1, 0)), "")</f>
        <v/>
      </c>
      <c r="DT83" s="87" t="str">
        <f>IFERROR(IF($F83="Historical", IF(BC83&lt;&gt;INDEX('Historical BMP Records'!BC:BC, MATCH($C83, 'Historical BMP Records'!$C:$C, 0)), 1, 0), IF(BC83&lt;&gt;INDEX('Planned and Progress BMPs'!BC:BC, MATCH($C83, 'Planned and Progress BMPs'!$C:$C, 0)), 1, 0)), "")</f>
        <v/>
      </c>
      <c r="DU83" s="87" t="str">
        <f>IFERROR(IF($F83="Historical", IF(BD83&lt;&gt;INDEX('Historical BMP Records'!BD:BD, MATCH($C83, 'Historical BMP Records'!$C:$C, 0)), 1, 0), IF(BD83&lt;&gt;INDEX('Planned and Progress BMPs'!BD:BD, MATCH($C83, 'Planned and Progress BMPs'!$C:$C, 0)), 1, 0)), "")</f>
        <v/>
      </c>
      <c r="DV83" s="87" t="str">
        <f>IFERROR(IF($F83="Historical", IF(BE83&lt;&gt;INDEX('Historical BMP Records'!BE:BE, MATCH($C83, 'Historical BMP Records'!$C:$C, 0)), 1, 0), IF(BE83&lt;&gt;INDEX('Planned and Progress BMPs'!BE:BE, MATCH($C83, 'Planned and Progress BMPs'!$C:$C, 0)), 1, 0)), "")</f>
        <v/>
      </c>
      <c r="DW83" s="87" t="str">
        <f>IFERROR(IF($F83="Historical", IF(BF83&lt;&gt;INDEX('Historical BMP Records'!BF:BF, MATCH($C83, 'Historical BMP Records'!$C:$C, 0)), 1, 0), IF(BF83&lt;&gt;INDEX('Planned and Progress BMPs'!BF:BF, MATCH($C83, 'Planned and Progress BMPs'!$C:$C, 0)), 1, 0)), "")</f>
        <v/>
      </c>
      <c r="DX83" s="87" t="str">
        <f>IFERROR(IF($F83="Historical", IF(BG83&lt;&gt;INDEX('Historical BMP Records'!BG:BG, MATCH($C83, 'Historical BMP Records'!$C:$C, 0)), 1, 0), IF(BG83&lt;&gt;INDEX('Planned and Progress BMPs'!BG:BG, MATCH($C83, 'Planned and Progress BMPs'!$C:$C, 0)), 1, 0)), "")</f>
        <v/>
      </c>
      <c r="DY83" s="87" t="str">
        <f>IFERROR(IF($F83="Historical", IF(BH83&lt;&gt;INDEX('Historical BMP Records'!BH:BH, MATCH($C83, 'Historical BMP Records'!$C:$C, 0)), 1, 0), IF(BH83&lt;&gt;INDEX('Planned and Progress BMPs'!BH:BH, MATCH($C83, 'Planned and Progress BMPs'!$C:$C, 0)), 1, 0)), "")</f>
        <v/>
      </c>
      <c r="DZ83" s="87" t="str">
        <f>IFERROR(IF($F83="Historical", IF(BI83&lt;&gt;INDEX('Historical BMP Records'!BI:BI, MATCH($C83, 'Historical BMP Records'!$C:$C, 0)), 1, 0), IF(BI83&lt;&gt;INDEX('Planned and Progress BMPs'!BI:BI, MATCH($C83, 'Planned and Progress BMPs'!$C:$C, 0)), 1, 0)), "")</f>
        <v/>
      </c>
      <c r="EA83" s="87" t="str">
        <f>IFERROR(IF($F83="Historical", IF(BJ83&lt;&gt;INDEX('Historical BMP Records'!BJ:BJ, MATCH($C83, 'Historical BMP Records'!$C:$C, 0)), 1, 0), IF(BJ83&lt;&gt;INDEX('Planned and Progress BMPs'!BJ:BJ, MATCH($C83, 'Planned and Progress BMPs'!$C:$C, 0)), 1, 0)), "")</f>
        <v/>
      </c>
      <c r="EB83" s="87" t="str">
        <f>IFERROR(IF($F83="Historical", IF(BK83&lt;&gt;INDEX('Historical BMP Records'!BK:BK, MATCH($C83, 'Historical BMP Records'!$C:$C, 0)), 1, 0), IF(BK83&lt;&gt;INDEX('Planned and Progress BMPs'!BK:BK, MATCH($C83, 'Planned and Progress BMPs'!$C:$C, 0)), 1, 0)), "")</f>
        <v/>
      </c>
      <c r="EC83" s="87" t="str">
        <f>IFERROR(IF($F83="Historical", IF(BL83&lt;&gt;INDEX('Historical BMP Records'!BL:BL, MATCH($C83, 'Historical BMP Records'!$C:$C, 0)), 1, 0), IF(BL83&lt;&gt;INDEX('Planned and Progress BMPs'!BL:BL, MATCH($C83, 'Planned and Progress BMPs'!$C:$C, 0)), 1, 0)), "")</f>
        <v/>
      </c>
      <c r="ED83" s="87" t="str">
        <f>IFERROR(IF($F83="Historical", IF(BM83&lt;&gt;INDEX('Historical BMP Records'!BM:BM, MATCH($C83, 'Historical BMP Records'!$C:$C, 0)), 1, 0), IF(BM83&lt;&gt;INDEX('Planned and Progress BMPs'!BM:BM, MATCH($C83, 'Planned and Progress BMPs'!$C:$C, 0)), 1, 0)), "")</f>
        <v/>
      </c>
      <c r="EE83" s="87" t="str">
        <f>IFERROR(IF($F83="Historical", IF(BN83&lt;&gt;INDEX('Historical BMP Records'!BN:BN, MATCH($C83, 'Historical BMP Records'!$C:$C, 0)), 1, 0), IF(BN83&lt;&gt;INDEX('Planned and Progress BMPs'!BN:BN, MATCH($C83, 'Planned and Progress BMPs'!$C:$C, 0)), 1, 0)), "")</f>
        <v/>
      </c>
      <c r="EF83" s="87" t="str">
        <f>IFERROR(IF($F83="Historical", IF(BO83&lt;&gt;INDEX('Historical BMP Records'!BO:BO, MATCH($C83, 'Historical BMP Records'!$C:$C, 0)), 1, 0), IF(BO83&lt;&gt;INDEX('Planned and Progress BMPs'!BO:BO, MATCH($C83, 'Planned and Progress BMPs'!$C:$C, 0)), 1, 0)), "")</f>
        <v/>
      </c>
      <c r="EG83" s="87" t="str">
        <f>IFERROR(IF($F83="Historical", IF(BP83&lt;&gt;INDEX('Historical BMP Records'!BP:BP, MATCH($C83, 'Historical BMP Records'!$C:$C, 0)), 1, 0), IF(BP83&lt;&gt;INDEX('Planned and Progress BMPs'!BP:BP, MATCH($C83, 'Planned and Progress BMPs'!$C:$C, 0)), 1, 0)), "")</f>
        <v/>
      </c>
      <c r="EH83" s="87">
        <f>SUM(DC_SW152[[#This Row],[FY17 Status Change]:[GIS ID Change]])</f>
        <v>0</v>
      </c>
    </row>
    <row r="84" spans="1:138" x14ac:dyDescent="0.25">
      <c r="A84" s="5" t="s">
        <v>388</v>
      </c>
      <c r="B84" s="5" t="s">
        <v>389</v>
      </c>
      <c r="C84" s="15" t="s">
        <v>729</v>
      </c>
      <c r="D84" s="15" t="s">
        <v>478</v>
      </c>
      <c r="E84" s="15" t="s">
        <v>173</v>
      </c>
      <c r="F84" s="33" t="s">
        <v>49</v>
      </c>
      <c r="G84" s="42">
        <v>2008</v>
      </c>
      <c r="H84" s="37"/>
      <c r="I84" s="22">
        <f>INDEX(Table3[Site ID], MATCH(DC_SW152[[#This Row],[Facility Name]], Table3[Site Name], 0))</f>
        <v>2</v>
      </c>
      <c r="J84" s="22" t="s">
        <v>7</v>
      </c>
      <c r="K84" s="22" t="str">
        <f>INDEX(Table3[Site Address], MATCH(DC_SW152[[#This Row],[Facility Name]], Table3[Site Name], 0))</f>
        <v>1013 O Street SE</v>
      </c>
      <c r="L84" s="22" t="str">
        <f>INDEX(Table3[Site X Coordinate], MATCH(DC_SW152[[#This Row],[Facility Name]], Table3[Site Name], 0))</f>
        <v>400682.49</v>
      </c>
      <c r="M84" s="22" t="str">
        <f>INDEX(Table3[Site Y Coordinate], MATCH(DC_SW152[[#This Row],[Facility Name]], Table3[Site Name], 0))</f>
        <v>133916.52</v>
      </c>
      <c r="N84" s="22" t="str">
        <f>INDEX(Table3[Owner/Manager], MATCH(DC_SW152[[#This Row],[Facility Name]], Table3[Site Name], 0))</f>
        <v>Department of Defense</v>
      </c>
      <c r="O84" s="22" t="s">
        <v>338</v>
      </c>
      <c r="P84" s="22" t="s">
        <v>339</v>
      </c>
      <c r="Q84" s="22" t="s">
        <v>340</v>
      </c>
      <c r="R84" s="22" t="s">
        <v>84</v>
      </c>
      <c r="S84" s="22">
        <v>20003</v>
      </c>
      <c r="T84" s="29">
        <v>2026859675</v>
      </c>
      <c r="U84" s="22" t="s">
        <v>341</v>
      </c>
      <c r="V84" s="77">
        <v>30</v>
      </c>
      <c r="W84" s="33">
        <v>39448</v>
      </c>
      <c r="X84" s="22" t="s">
        <v>173</v>
      </c>
      <c r="Y84" s="83" t="s">
        <v>342</v>
      </c>
      <c r="Z84" s="83" t="s">
        <v>763</v>
      </c>
      <c r="AA84" s="83" t="s">
        <v>764</v>
      </c>
      <c r="AB84" s="83"/>
      <c r="AC84" s="22" t="s">
        <v>95</v>
      </c>
      <c r="AD84" s="22" t="s">
        <v>33</v>
      </c>
      <c r="AE84" s="22">
        <v>400463.996259999</v>
      </c>
      <c r="AF84" s="22">
        <v>133886.570225</v>
      </c>
      <c r="AG84" s="22">
        <v>38.887797999999997</v>
      </c>
      <c r="AH84" s="22">
        <v>-76.974502999999999</v>
      </c>
      <c r="AI84" s="22" t="s">
        <v>340</v>
      </c>
      <c r="AJ84" s="22" t="s">
        <v>84</v>
      </c>
      <c r="AK84" s="22">
        <v>20003</v>
      </c>
      <c r="AL84" s="17" t="s">
        <v>11</v>
      </c>
      <c r="AM84" s="22" t="s">
        <v>12</v>
      </c>
      <c r="AN84" s="22" t="s">
        <v>8</v>
      </c>
      <c r="AO84" s="64"/>
      <c r="AP84" s="64"/>
      <c r="AQ84" s="64"/>
      <c r="AR84" s="64">
        <f>IF(ISBLANK(DC_SW152[[#This Row],[Urban Acres]]), "", DC_SW152[[#This Row],[Urban Acres]]-DC_SW152[[#This Row],[Impervious Acres]]-DC_SW152[[#This Row],[Natural Acres]])</f>
        <v>0</v>
      </c>
      <c r="AS84" s="64">
        <v>1.95</v>
      </c>
      <c r="AT84" s="64">
        <v>1.95</v>
      </c>
      <c r="AU84" s="64" t="str">
        <f>IF(ISBLANK(DC_SW152[[#This Row],[Natural Acres]]), "", DC_SW152[[#This Row],[Natural Acres]]*43560)</f>
        <v/>
      </c>
      <c r="AV84" s="64">
        <f>IFERROR(IF(ISBLANK(DC_SW152[[#This Row],[Compacted Acres]]), "", DC_SW152[[#This Row],[Compacted Acres]]*43560),"")</f>
        <v>0</v>
      </c>
      <c r="AW84" s="64">
        <f>IF(ISBLANK(DC_SW152[[#This Row],[Impervious Acres]]), "", DC_SW152[[#This Row],[Impervious Acres]]*43560)</f>
        <v>84942</v>
      </c>
      <c r="AX84" s="64">
        <f>IF(ISBLANK(DC_SW152[[#This Row],[Urban Acres]]), "", DC_SW152[[#This Row],[Urban Acres]]*43560)</f>
        <v>84942</v>
      </c>
      <c r="AY84" s="67" t="s">
        <v>8</v>
      </c>
      <c r="AZ84" s="33">
        <v>42170</v>
      </c>
      <c r="BA84" s="19">
        <v>2015</v>
      </c>
      <c r="BB84" s="19"/>
      <c r="BC84" s="19"/>
      <c r="BD84" s="19"/>
      <c r="BE84" s="19" t="s">
        <v>791</v>
      </c>
      <c r="BF84" s="19"/>
      <c r="BG84" s="19"/>
      <c r="BH84" s="18" t="s">
        <v>9</v>
      </c>
      <c r="BI84" s="18">
        <v>40821</v>
      </c>
      <c r="BJ84" s="18"/>
      <c r="BK84" s="22"/>
      <c r="BL84" s="18"/>
      <c r="BM84" s="72"/>
      <c r="BN84" s="22"/>
      <c r="BO84" s="17" t="s">
        <v>16</v>
      </c>
      <c r="BP84" s="17" t="s">
        <v>343</v>
      </c>
      <c r="BQ84" s="15" t="s">
        <v>536</v>
      </c>
      <c r="BR84" s="87" t="str">
        <f>IFERROR(IF($F84="Historical", IF(A84&lt;&gt;INDEX('Historical BMP Records'!A:A, MATCH($C84, 'Historical BMP Records'!$C:$C, 0)), 1, 0), IF(A84&lt;&gt;INDEX('Planned and Progress BMPs'!A:A, MATCH($C84, 'Planned and Progress BMPs'!$C:$C, 0)), 1, 0)), "")</f>
        <v/>
      </c>
      <c r="BS84" s="87" t="str">
        <f>IFERROR(IF($F84="Historical", IF(B84&lt;&gt;INDEX('Historical BMP Records'!B:B, MATCH($C84, 'Historical BMP Records'!$C:$C, 0)), 1, 0), IF(B84&lt;&gt;INDEX('Planned and Progress BMPs'!B:B, MATCH($C84, 'Planned and Progress BMPs'!$C:$C, 0)), 1, 0)), "")</f>
        <v/>
      </c>
      <c r="BT84" s="87" t="str">
        <f>IFERROR(IF($F84="Historical", IF(C84&lt;&gt;INDEX('Historical BMP Records'!C:C, MATCH($C84, 'Historical BMP Records'!$C:$C, 0)), 1, 0), IF(C84&lt;&gt;INDEX('Planned and Progress BMPs'!C:C, MATCH($C84, 'Planned and Progress BMPs'!$C:$C, 0)), 1, 0)), "")</f>
        <v/>
      </c>
      <c r="BU84" s="87" t="str">
        <f>IFERROR(IF($F84="Historical", IF(D84&lt;&gt;INDEX('Historical BMP Records'!D:D, MATCH($C84, 'Historical BMP Records'!$C:$C, 0)), 1, 0), IF(D84&lt;&gt;INDEX('Planned and Progress BMPs'!D:D, MATCH($C84, 'Planned and Progress BMPs'!$C:$C, 0)), 1, 0)), "")</f>
        <v/>
      </c>
      <c r="BV84" s="87" t="str">
        <f>IFERROR(IF($F84="Historical", IF(E84&lt;&gt;INDEX('Historical BMP Records'!E:E, MATCH($C84, 'Historical BMP Records'!$C:$C, 0)), 1, 0), IF(E84&lt;&gt;INDEX('Planned and Progress BMPs'!E:E, MATCH($C84, 'Planned and Progress BMPs'!$C:$C, 0)), 1, 0)), "")</f>
        <v/>
      </c>
      <c r="BW84" s="87" t="str">
        <f>IFERROR(IF($F84="Historical", IF(F84&lt;&gt;INDEX('Historical BMP Records'!F:F, MATCH($C84, 'Historical BMP Records'!$C:$C, 0)), 1, 0), IF(F84&lt;&gt;INDEX('Planned and Progress BMPs'!F:F, MATCH($C84, 'Planned and Progress BMPs'!$C:$C, 0)), 1, 0)), "")</f>
        <v/>
      </c>
      <c r="BX84" s="87" t="str">
        <f>IFERROR(IF($F84="Historical", IF(G84&lt;&gt;INDEX('Historical BMP Records'!G:G, MATCH($C84, 'Historical BMP Records'!$C:$C, 0)), 1, 0), IF(G84&lt;&gt;INDEX('Planned and Progress BMPs'!G:G, MATCH($C84, 'Planned and Progress BMPs'!$C:$C, 0)), 1, 0)), "")</f>
        <v/>
      </c>
      <c r="BY84" s="87" t="str">
        <f>IFERROR(IF($F84="Historical", IF(H84&lt;&gt;INDEX('Historical BMP Records'!H:H, MATCH($C84, 'Historical BMP Records'!$C:$C, 0)), 1, 0), IF(H84&lt;&gt;INDEX('Planned and Progress BMPs'!H:H, MATCH($C84, 'Planned and Progress BMPs'!$C:$C, 0)), 1, 0)), "")</f>
        <v/>
      </c>
      <c r="BZ84" s="87" t="str">
        <f>IFERROR(IF($F84="Historical", IF(I84&lt;&gt;INDEX('Historical BMP Records'!I:I, MATCH($C84, 'Historical BMP Records'!$C:$C, 0)), 1, 0), IF(I84&lt;&gt;INDEX('Planned and Progress BMPs'!I:I, MATCH($C84, 'Planned and Progress BMPs'!$C:$C, 0)), 1, 0)), "")</f>
        <v/>
      </c>
      <c r="CA84" s="87" t="str">
        <f>IFERROR(IF($F84="Historical", IF(J84&lt;&gt;INDEX('Historical BMP Records'!J:J, MATCH($C84, 'Historical BMP Records'!$C:$C, 0)), 1, 0), IF(J84&lt;&gt;INDEX('Planned and Progress BMPs'!J:J, MATCH($C84, 'Planned and Progress BMPs'!$C:$C, 0)), 1, 0)), "")</f>
        <v/>
      </c>
      <c r="CB84" s="87" t="str">
        <f>IFERROR(IF($F84="Historical", IF(K84&lt;&gt;INDEX('Historical BMP Records'!K:K, MATCH($C84, 'Historical BMP Records'!$C:$C, 0)), 1, 0), IF(K84&lt;&gt;INDEX('Planned and Progress BMPs'!K:K, MATCH($C84, 'Planned and Progress BMPs'!$C:$C, 0)), 1, 0)), "")</f>
        <v/>
      </c>
      <c r="CC84" s="87" t="str">
        <f>IFERROR(IF($F84="Historical", IF(L84&lt;&gt;INDEX('Historical BMP Records'!L:L, MATCH($C84, 'Historical BMP Records'!$C:$C, 0)), 1, 0), IF(L84&lt;&gt;INDEX('Planned and Progress BMPs'!L:L, MATCH($C84, 'Planned and Progress BMPs'!$C:$C, 0)), 1, 0)), "")</f>
        <v/>
      </c>
      <c r="CD84" s="87" t="str">
        <f>IFERROR(IF($F84="Historical", IF(M84&lt;&gt;INDEX('Historical BMP Records'!M:M, MATCH($C84, 'Historical BMP Records'!$C:$C, 0)), 1, 0), IF(M84&lt;&gt;INDEX('Planned and Progress BMPs'!M:M, MATCH($C84, 'Planned and Progress BMPs'!$C:$C, 0)), 1, 0)), "")</f>
        <v/>
      </c>
      <c r="CE84" s="87" t="str">
        <f>IFERROR(IF($F84="Historical", IF(N84&lt;&gt;INDEX('Historical BMP Records'!N:N, MATCH($C84, 'Historical BMP Records'!$C:$C, 0)), 1, 0), IF(N84&lt;&gt;INDEX('Planned and Progress BMPs'!N:N, MATCH($C84, 'Planned and Progress BMPs'!$C:$C, 0)), 1, 0)), "")</f>
        <v/>
      </c>
      <c r="CF84" s="87" t="str">
        <f>IFERROR(IF($F84="Historical", IF(O84&lt;&gt;INDEX('Historical BMP Records'!O:O, MATCH($C84, 'Historical BMP Records'!$C:$C, 0)), 1, 0), IF(O84&lt;&gt;INDEX('Planned and Progress BMPs'!O:O, MATCH($C84, 'Planned and Progress BMPs'!$C:$C, 0)), 1, 0)), "")</f>
        <v/>
      </c>
      <c r="CG84" s="87" t="str">
        <f>IFERROR(IF($F84="Historical", IF(P84&lt;&gt;INDEX('Historical BMP Records'!P:P, MATCH($C84, 'Historical BMP Records'!$C:$C, 0)), 1, 0), IF(P84&lt;&gt;INDEX('Planned and Progress BMPs'!P:P, MATCH($C84, 'Planned and Progress BMPs'!$C:$C, 0)), 1, 0)), "")</f>
        <v/>
      </c>
      <c r="CH84" s="87" t="str">
        <f>IFERROR(IF($F84="Historical", IF(Q84&lt;&gt;INDEX('Historical BMP Records'!Q:Q, MATCH($C84, 'Historical BMP Records'!$C:$C, 0)), 1, 0), IF(Q84&lt;&gt;INDEX('Planned and Progress BMPs'!Q:Q, MATCH($C84, 'Planned and Progress BMPs'!$C:$C, 0)), 1, 0)), "")</f>
        <v/>
      </c>
      <c r="CI84" s="87" t="str">
        <f>IFERROR(IF($F84="Historical", IF(R84&lt;&gt;INDEX('Historical BMP Records'!R:R, MATCH($C84, 'Historical BMP Records'!$C:$C, 0)), 1, 0), IF(R84&lt;&gt;INDEX('Planned and Progress BMPs'!R:R, MATCH($C84, 'Planned and Progress BMPs'!$C:$C, 0)), 1, 0)), "")</f>
        <v/>
      </c>
      <c r="CJ84" s="87" t="str">
        <f>IFERROR(IF($F84="Historical", IF(S84&lt;&gt;INDEX('Historical BMP Records'!S:S, MATCH($C84, 'Historical BMP Records'!$C:$C, 0)), 1, 0), IF(S84&lt;&gt;INDEX('Planned and Progress BMPs'!S:S, MATCH($C84, 'Planned and Progress BMPs'!$C:$C, 0)), 1, 0)), "")</f>
        <v/>
      </c>
      <c r="CK84" s="87" t="str">
        <f>IFERROR(IF($F84="Historical", IF(T84&lt;&gt;INDEX('Historical BMP Records'!T:T, MATCH($C84, 'Historical BMP Records'!$C:$C, 0)), 1, 0), IF(T84&lt;&gt;INDEX('Planned and Progress BMPs'!T:T, MATCH($C84, 'Planned and Progress BMPs'!$C:$C, 0)), 1, 0)), "")</f>
        <v/>
      </c>
      <c r="CL84" s="87" t="str">
        <f>IFERROR(IF($F84="Historical", IF(U84&lt;&gt;INDEX('Historical BMP Records'!U:U, MATCH($C84, 'Historical BMP Records'!$C:$C, 0)), 1, 0), IF(U84&lt;&gt;INDEX('Planned and Progress BMPs'!U:U, MATCH($C84, 'Planned and Progress BMPs'!$C:$C, 0)), 1, 0)), "")</f>
        <v/>
      </c>
      <c r="CM84" s="87" t="str">
        <f>IFERROR(IF($F84="Historical", IF(V84&lt;&gt;INDEX('Historical BMP Records'!V:V, MATCH($C84, 'Historical BMP Records'!$C:$C, 0)), 1, 0), IF(V84&lt;&gt;INDEX('Planned and Progress BMPs'!V:V, MATCH($C84, 'Planned and Progress BMPs'!$C:$C, 0)), 1, 0)), "")</f>
        <v/>
      </c>
      <c r="CN84" s="87" t="str">
        <f>IFERROR(IF($F84="Historical", IF(W84&lt;&gt;INDEX('Historical BMP Records'!W:W, MATCH($C84, 'Historical BMP Records'!$C:$C, 0)), 1, 0), IF(W84&lt;&gt;INDEX('Planned and Progress BMPs'!W:W, MATCH($C84, 'Planned and Progress BMPs'!$C:$C, 0)), 1, 0)), "")</f>
        <v/>
      </c>
      <c r="CO84" s="87" t="str">
        <f>IFERROR(IF($F84="Historical", IF(X84&lt;&gt;INDEX('Historical BMP Records'!X:X, MATCH($C84, 'Historical BMP Records'!$C:$C, 0)), 1, 0), IF(X84&lt;&gt;INDEX('Planned and Progress BMPs'!X:X, MATCH($C84, 'Planned and Progress BMPs'!$C:$C, 0)), 1, 0)), "")</f>
        <v/>
      </c>
      <c r="CP84" s="87" t="str">
        <f>IFERROR(IF($F84="Historical", IF(Y84&lt;&gt;INDEX('Historical BMP Records'!Y:Y, MATCH($C84, 'Historical BMP Records'!$C:$C, 0)), 1, 0), IF(Y84&lt;&gt;INDEX('Planned and Progress BMPs'!Y:Y, MATCH($C84, 'Planned and Progress BMPs'!$C:$C, 0)), 1, 0)), "")</f>
        <v/>
      </c>
      <c r="CQ84" s="87" t="str">
        <f>IFERROR(IF($F84="Historical", IF(Z84&lt;&gt;INDEX('Historical BMP Records'!Z:Z, MATCH($C84, 'Historical BMP Records'!$C:$C, 0)), 1, 0), IF(Z84&lt;&gt;INDEX('Planned and Progress BMPs'!Z:Z, MATCH($C84, 'Planned and Progress BMPs'!$C:$C, 0)), 1, 0)), "")</f>
        <v/>
      </c>
      <c r="CR84" s="87" t="str">
        <f>IFERROR(IF($F84="Historical", IF(AA84&lt;&gt;INDEX('Historical BMP Records'!AA:AA, MATCH($C84, 'Historical BMP Records'!$C:$C, 0)), 1, 0), IF(AA84&lt;&gt;INDEX('Planned and Progress BMPs'!AA:AA, MATCH($C84, 'Planned and Progress BMPs'!$C:$C, 0)), 1, 0)), "")</f>
        <v/>
      </c>
      <c r="CS84" s="87" t="str">
        <f>IFERROR(IF($F84="Historical", IF(AB84&lt;&gt;INDEX('Historical BMP Records'!AB:AB, MATCH($C84, 'Historical BMP Records'!$C:$C, 0)), 1, 0), IF(AB84&lt;&gt;INDEX('Planned and Progress BMPs'!AB:AB, MATCH($C84, 'Planned and Progress BMPs'!$C:$C, 0)), 1, 0)), "")</f>
        <v/>
      </c>
      <c r="CT84" s="87" t="str">
        <f>IFERROR(IF($F84="Historical", IF(AC84&lt;&gt;INDEX('Historical BMP Records'!AC:AC, MATCH($C84, 'Historical BMP Records'!$C:$C, 0)), 1, 0), IF(AC84&lt;&gt;INDEX('Planned and Progress BMPs'!AC:AC, MATCH($C84, 'Planned and Progress BMPs'!$C:$C, 0)), 1, 0)), "")</f>
        <v/>
      </c>
      <c r="CU84" s="87" t="str">
        <f>IFERROR(IF($F84="Historical", IF(AD84&lt;&gt;INDEX('Historical BMP Records'!AD:AD, MATCH($C84, 'Historical BMP Records'!$C:$C, 0)), 1, 0), IF(AD84&lt;&gt;INDEX('Planned and Progress BMPs'!AD:AD, MATCH($C84, 'Planned and Progress BMPs'!$C:$C, 0)), 1, 0)), "")</f>
        <v/>
      </c>
      <c r="CV84" s="87" t="str">
        <f>IFERROR(IF($F84="Historical", IF(AE84&lt;&gt;INDEX('Historical BMP Records'!AE:AE, MATCH($C84, 'Historical BMP Records'!$C:$C, 0)), 1, 0), IF(AE84&lt;&gt;INDEX('Planned and Progress BMPs'!AE:AE, MATCH($C84, 'Planned and Progress BMPs'!$C:$C, 0)), 1, 0)), "")</f>
        <v/>
      </c>
      <c r="CW84" s="87" t="str">
        <f>IFERROR(IF($F84="Historical", IF(AF84&lt;&gt;INDEX('Historical BMP Records'!AF:AF, MATCH($C84, 'Historical BMP Records'!$C:$C, 0)), 1, 0), IF(AF84&lt;&gt;INDEX('Planned and Progress BMPs'!AF:AF, MATCH($C84, 'Planned and Progress BMPs'!$C:$C, 0)), 1, 0)), "")</f>
        <v/>
      </c>
      <c r="CX84" s="87" t="str">
        <f>IFERROR(IF($F84="Historical", IF(AG84&lt;&gt;INDEX('Historical BMP Records'!AG:AG, MATCH($C84, 'Historical BMP Records'!$C:$C, 0)), 1, 0), IF(AG84&lt;&gt;INDEX('Planned and Progress BMPs'!AG:AG, MATCH($C84, 'Planned and Progress BMPs'!$C:$C, 0)), 1, 0)), "")</f>
        <v/>
      </c>
      <c r="CY84" s="87" t="str">
        <f>IFERROR(IF($F84="Historical", IF(AH84&lt;&gt;INDEX('Historical BMP Records'!AH:AH, MATCH($C84, 'Historical BMP Records'!$C:$C, 0)), 1, 0), IF(AH84&lt;&gt;INDEX('Planned and Progress BMPs'!AH:AH, MATCH($C84, 'Planned and Progress BMPs'!$C:$C, 0)), 1, 0)), "")</f>
        <v/>
      </c>
      <c r="CZ84" s="87" t="str">
        <f>IFERROR(IF($F84="Historical", IF(AI84&lt;&gt;INDEX('Historical BMP Records'!AI:AI, MATCH($C84, 'Historical BMP Records'!$C:$C, 0)), 1, 0), IF(AI84&lt;&gt;INDEX('Planned and Progress BMPs'!AI:AI, MATCH($C84, 'Planned and Progress BMPs'!$C:$C, 0)), 1, 0)), "")</f>
        <v/>
      </c>
      <c r="DA84" s="87" t="str">
        <f>IFERROR(IF($F84="Historical", IF(AJ84&lt;&gt;INDEX('Historical BMP Records'!AJ:AJ, MATCH($C84, 'Historical BMP Records'!$C:$C, 0)), 1, 0), IF(AJ84&lt;&gt;INDEX('Planned and Progress BMPs'!AJ:AJ, MATCH($C84, 'Planned and Progress BMPs'!$C:$C, 0)), 1, 0)), "")</f>
        <v/>
      </c>
      <c r="DB84" s="87" t="str">
        <f>IFERROR(IF($F84="Historical", IF(AK84&lt;&gt;INDEX('Historical BMP Records'!AK:AK, MATCH($C84, 'Historical BMP Records'!$C:$C, 0)), 1, 0), IF(AK84&lt;&gt;INDEX('Planned and Progress BMPs'!AK:AK, MATCH($C84, 'Planned and Progress BMPs'!$C:$C, 0)), 1, 0)), "")</f>
        <v/>
      </c>
      <c r="DC84" s="87" t="str">
        <f>IFERROR(IF($F84="Historical", IF(AL84&lt;&gt;INDEX('Historical BMP Records'!AL:AL, MATCH($C84, 'Historical BMP Records'!$C:$C, 0)), 1, 0), IF(AL84&lt;&gt;INDEX('Planned and Progress BMPs'!AL:AL, MATCH($C84, 'Planned and Progress BMPs'!$C:$C, 0)), 1, 0)), "")</f>
        <v/>
      </c>
      <c r="DD84" s="87" t="str">
        <f>IFERROR(IF($F84="Historical", IF(AM84&lt;&gt;INDEX('Historical BMP Records'!AM:AM, MATCH($C84, 'Historical BMP Records'!$C:$C, 0)), 1, 0), IF(AM84&lt;&gt;INDEX('Planned and Progress BMPs'!AM:AM, MATCH($C84, 'Planned and Progress BMPs'!$C:$C, 0)), 1, 0)), "")</f>
        <v/>
      </c>
      <c r="DE84" s="87" t="str">
        <f>IFERROR(IF($F84="Historical", IF(AN84&lt;&gt;INDEX('Historical BMP Records'!AN:AN, MATCH($C84, 'Historical BMP Records'!$C:$C, 0)), 1, 0), IF(AN84&lt;&gt;INDEX('Planned and Progress BMPs'!AN:AN, MATCH($C84, 'Planned and Progress BMPs'!$C:$C, 0)), 1, 0)), "")</f>
        <v/>
      </c>
      <c r="DF84" s="87" t="str">
        <f>IFERROR(IF($F84="Historical", IF(AO84&lt;&gt;INDEX('Historical BMP Records'!AO:AO, MATCH($C84, 'Historical BMP Records'!$C:$C, 0)), 1, 0), IF(AO84&lt;&gt;INDEX('Planned and Progress BMPs'!AO:AO, MATCH($C84, 'Planned and Progress BMPs'!$C:$C, 0)), 1, 0)), "")</f>
        <v/>
      </c>
      <c r="DG84" s="87" t="str">
        <f>IFERROR(IF($F84="Historical", IF(AP84&lt;&gt;INDEX('Historical BMP Records'!AP:AP, MATCH($C84, 'Historical BMP Records'!$C:$C, 0)), 1, 0), IF(AP84&lt;&gt;INDEX('Planned and Progress BMPs'!AP:AP, MATCH($C84, 'Planned and Progress BMPs'!$C:$C, 0)), 1, 0)), "")</f>
        <v/>
      </c>
      <c r="DH84" s="87" t="str">
        <f>IFERROR(IF($F84="Historical", IF(AQ84&lt;&gt;INDEX('Historical BMP Records'!AQ:AQ, MATCH($C84, 'Historical BMP Records'!$C:$C, 0)), 1, 0), IF(AQ84&lt;&gt;INDEX('Planned and Progress BMPs'!AQ:AQ, MATCH($C84, 'Planned and Progress BMPs'!$C:$C, 0)), 1, 0)), "")</f>
        <v/>
      </c>
      <c r="DI84" s="87" t="str">
        <f>IFERROR(IF($F84="Historical", IF(AR84&lt;&gt;INDEX('Historical BMP Records'!AR:AR, MATCH($C84, 'Historical BMP Records'!$C:$C, 0)), 1, 0), IF(AR84&lt;&gt;INDEX('Planned and Progress BMPs'!AR:AR, MATCH($C84, 'Planned and Progress BMPs'!$C:$C, 0)), 1, 0)), "")</f>
        <v/>
      </c>
      <c r="DJ84" s="87" t="str">
        <f>IFERROR(IF($F84="Historical", IF(AS84&lt;&gt;INDEX('Historical BMP Records'!AS:AS, MATCH($C84, 'Historical BMP Records'!$C:$C, 0)), 1, 0), IF(AS84&lt;&gt;INDEX('Planned and Progress BMPs'!AS:AS, MATCH($C84, 'Planned and Progress BMPs'!$C:$C, 0)), 1, 0)), "")</f>
        <v/>
      </c>
      <c r="DK84" s="87" t="str">
        <f>IFERROR(IF($F84="Historical", IF(AT84&lt;&gt;INDEX('Historical BMP Records'!AT:AT, MATCH($C84, 'Historical BMP Records'!$C:$C, 0)), 1, 0), IF(AT84&lt;&gt;INDEX('Planned and Progress BMPs'!AT:AT, MATCH($C84, 'Planned and Progress BMPs'!$C:$C, 0)), 1, 0)), "")</f>
        <v/>
      </c>
      <c r="DL84" s="87" t="str">
        <f>IFERROR(IF($F84="Historical", IF(AU84&lt;&gt;INDEX('Historical BMP Records'!AU:AU, MATCH($C84, 'Historical BMP Records'!$C:$C, 0)), 1, 0), IF(AU84&lt;&gt;INDEX('Planned and Progress BMPs'!AU:AU, MATCH($C84, 'Planned and Progress BMPs'!$C:$C, 0)), 1, 0)), "")</f>
        <v/>
      </c>
      <c r="DM84" s="87" t="str">
        <f>IFERROR(IF($F84="Historical", IF(AV84&lt;&gt;INDEX('Historical BMP Records'!AV:AV, MATCH($C84, 'Historical BMP Records'!$C:$C, 0)), 1, 0), IF(AV84&lt;&gt;INDEX('Planned and Progress BMPs'!AV:AV, MATCH($C84, 'Planned and Progress BMPs'!$C:$C, 0)), 1, 0)), "")</f>
        <v/>
      </c>
      <c r="DN84" s="87" t="str">
        <f>IFERROR(IF($F84="Historical", IF(AW84&lt;&gt;INDEX('Historical BMP Records'!AW:AW, MATCH($C84, 'Historical BMP Records'!$C:$C, 0)), 1, 0), IF(AW84&lt;&gt;INDEX('Planned and Progress BMPs'!AW:AW, MATCH($C84, 'Planned and Progress BMPs'!$C:$C, 0)), 1, 0)), "")</f>
        <v/>
      </c>
      <c r="DO84" s="87" t="str">
        <f>IFERROR(IF($F84="Historical", IF(AX84&lt;&gt;INDEX('Historical BMP Records'!AX:AX, MATCH($C84, 'Historical BMP Records'!$C:$C, 0)), 1, 0), IF(AX84&lt;&gt;INDEX('Planned and Progress BMPs'!AX:AX, MATCH($C84, 'Planned and Progress BMPs'!$C:$C, 0)), 1, 0)), "")</f>
        <v/>
      </c>
      <c r="DP84" s="87" t="str">
        <f>IFERROR(IF($F84="Historical", IF(AY84&lt;&gt;INDEX('Historical BMP Records'!AY:AY, MATCH($C84, 'Historical BMP Records'!$C:$C, 0)), 1, 0), IF(AY84&lt;&gt;INDEX('Planned and Progress BMPs'!AY:AY, MATCH($C84, 'Planned and Progress BMPs'!$C:$C, 0)), 1, 0)), "")</f>
        <v/>
      </c>
      <c r="DQ84" s="87" t="str">
        <f>IFERROR(IF($F84="Historical", IF(AZ84&lt;&gt;INDEX('Historical BMP Records'!AZ:AZ, MATCH($C84, 'Historical BMP Records'!$C:$C, 0)), 1, 0), IF(AZ84&lt;&gt;INDEX('Planned and Progress BMPs'!AZ:AZ, MATCH($C84, 'Planned and Progress BMPs'!$C:$C, 0)), 1, 0)), "")</f>
        <v/>
      </c>
      <c r="DR84" s="87" t="str">
        <f>IFERROR(IF($F84="Historical", IF(BA84&lt;&gt;INDEX('Historical BMP Records'!BA:BA, MATCH($C84, 'Historical BMP Records'!$C:$C, 0)), 1, 0), IF(BA84&lt;&gt;INDEX('Planned and Progress BMPs'!BA:BA, MATCH($C84, 'Planned and Progress BMPs'!$C:$C, 0)), 1, 0)), "")</f>
        <v/>
      </c>
      <c r="DS84" s="87" t="str">
        <f>IFERROR(IF($F84="Historical", IF(BB84&lt;&gt;INDEX('Historical BMP Records'!BB:BB, MATCH($C84, 'Historical BMP Records'!$C:$C, 0)), 1, 0), IF(BB84&lt;&gt;INDEX('Planned and Progress BMPs'!BB:BB, MATCH($C84, 'Planned and Progress BMPs'!$C:$C, 0)), 1, 0)), "")</f>
        <v/>
      </c>
      <c r="DT84" s="87" t="str">
        <f>IFERROR(IF($F84="Historical", IF(BC84&lt;&gt;INDEX('Historical BMP Records'!BC:BC, MATCH($C84, 'Historical BMP Records'!$C:$C, 0)), 1, 0), IF(BC84&lt;&gt;INDEX('Planned and Progress BMPs'!BC:BC, MATCH($C84, 'Planned and Progress BMPs'!$C:$C, 0)), 1, 0)), "")</f>
        <v/>
      </c>
      <c r="DU84" s="87" t="str">
        <f>IFERROR(IF($F84="Historical", IF(BD84&lt;&gt;INDEX('Historical BMP Records'!BD:BD, MATCH($C84, 'Historical BMP Records'!$C:$C, 0)), 1, 0), IF(BD84&lt;&gt;INDEX('Planned and Progress BMPs'!BD:BD, MATCH($C84, 'Planned and Progress BMPs'!$C:$C, 0)), 1, 0)), "")</f>
        <v/>
      </c>
      <c r="DV84" s="87" t="str">
        <f>IFERROR(IF($F84="Historical", IF(BE84&lt;&gt;INDEX('Historical BMP Records'!BE:BE, MATCH($C84, 'Historical BMP Records'!$C:$C, 0)), 1, 0), IF(BE84&lt;&gt;INDEX('Planned and Progress BMPs'!BE:BE, MATCH($C84, 'Planned and Progress BMPs'!$C:$C, 0)), 1, 0)), "")</f>
        <v/>
      </c>
      <c r="DW84" s="87" t="str">
        <f>IFERROR(IF($F84="Historical", IF(BF84&lt;&gt;INDEX('Historical BMP Records'!BF:BF, MATCH($C84, 'Historical BMP Records'!$C:$C, 0)), 1, 0), IF(BF84&lt;&gt;INDEX('Planned and Progress BMPs'!BF:BF, MATCH($C84, 'Planned and Progress BMPs'!$C:$C, 0)), 1, 0)), "")</f>
        <v/>
      </c>
      <c r="DX84" s="87" t="str">
        <f>IFERROR(IF($F84="Historical", IF(BG84&lt;&gt;INDEX('Historical BMP Records'!BG:BG, MATCH($C84, 'Historical BMP Records'!$C:$C, 0)), 1, 0), IF(BG84&lt;&gt;INDEX('Planned and Progress BMPs'!BG:BG, MATCH($C84, 'Planned and Progress BMPs'!$C:$C, 0)), 1, 0)), "")</f>
        <v/>
      </c>
      <c r="DY84" s="87" t="str">
        <f>IFERROR(IF($F84="Historical", IF(BH84&lt;&gt;INDEX('Historical BMP Records'!BH:BH, MATCH($C84, 'Historical BMP Records'!$C:$C, 0)), 1, 0), IF(BH84&lt;&gt;INDEX('Planned and Progress BMPs'!BH:BH, MATCH($C84, 'Planned and Progress BMPs'!$C:$C, 0)), 1, 0)), "")</f>
        <v/>
      </c>
      <c r="DZ84" s="87" t="str">
        <f>IFERROR(IF($F84="Historical", IF(BI84&lt;&gt;INDEX('Historical BMP Records'!BI:BI, MATCH($C84, 'Historical BMP Records'!$C:$C, 0)), 1, 0), IF(BI84&lt;&gt;INDEX('Planned and Progress BMPs'!BI:BI, MATCH($C84, 'Planned and Progress BMPs'!$C:$C, 0)), 1, 0)), "")</f>
        <v/>
      </c>
      <c r="EA84" s="87" t="str">
        <f>IFERROR(IF($F84="Historical", IF(BJ84&lt;&gt;INDEX('Historical BMP Records'!BJ:BJ, MATCH($C84, 'Historical BMP Records'!$C:$C, 0)), 1, 0), IF(BJ84&lt;&gt;INDEX('Planned and Progress BMPs'!BJ:BJ, MATCH($C84, 'Planned and Progress BMPs'!$C:$C, 0)), 1, 0)), "")</f>
        <v/>
      </c>
      <c r="EB84" s="87" t="str">
        <f>IFERROR(IF($F84="Historical", IF(BK84&lt;&gt;INDEX('Historical BMP Records'!BK:BK, MATCH($C84, 'Historical BMP Records'!$C:$C, 0)), 1, 0), IF(BK84&lt;&gt;INDEX('Planned and Progress BMPs'!BK:BK, MATCH($C84, 'Planned and Progress BMPs'!$C:$C, 0)), 1, 0)), "")</f>
        <v/>
      </c>
      <c r="EC84" s="87" t="str">
        <f>IFERROR(IF($F84="Historical", IF(BL84&lt;&gt;INDEX('Historical BMP Records'!BL:BL, MATCH($C84, 'Historical BMP Records'!$C:$C, 0)), 1, 0), IF(BL84&lt;&gt;INDEX('Planned and Progress BMPs'!BL:BL, MATCH($C84, 'Planned and Progress BMPs'!$C:$C, 0)), 1, 0)), "")</f>
        <v/>
      </c>
      <c r="ED84" s="87" t="str">
        <f>IFERROR(IF($F84="Historical", IF(BM84&lt;&gt;INDEX('Historical BMP Records'!BM:BM, MATCH($C84, 'Historical BMP Records'!$C:$C, 0)), 1, 0), IF(BM84&lt;&gt;INDEX('Planned and Progress BMPs'!BM:BM, MATCH($C84, 'Planned and Progress BMPs'!$C:$C, 0)), 1, 0)), "")</f>
        <v/>
      </c>
      <c r="EE84" s="87" t="str">
        <f>IFERROR(IF($F84="Historical", IF(BN84&lt;&gt;INDEX('Historical BMP Records'!BN:BN, MATCH($C84, 'Historical BMP Records'!$C:$C, 0)), 1, 0), IF(BN84&lt;&gt;INDEX('Planned and Progress BMPs'!BN:BN, MATCH($C84, 'Planned and Progress BMPs'!$C:$C, 0)), 1, 0)), "")</f>
        <v/>
      </c>
      <c r="EF84" s="87" t="str">
        <f>IFERROR(IF($F84="Historical", IF(BO84&lt;&gt;INDEX('Historical BMP Records'!BO:BO, MATCH($C84, 'Historical BMP Records'!$C:$C, 0)), 1, 0), IF(BO84&lt;&gt;INDEX('Planned and Progress BMPs'!BO:BO, MATCH($C84, 'Planned and Progress BMPs'!$C:$C, 0)), 1, 0)), "")</f>
        <v/>
      </c>
      <c r="EG84" s="87" t="str">
        <f>IFERROR(IF($F84="Historical", IF(BP84&lt;&gt;INDEX('Historical BMP Records'!BP:BP, MATCH($C84, 'Historical BMP Records'!$C:$C, 0)), 1, 0), IF(BP84&lt;&gt;INDEX('Planned and Progress BMPs'!BP:BP, MATCH($C84, 'Planned and Progress BMPs'!$C:$C, 0)), 1, 0)), "")</f>
        <v/>
      </c>
      <c r="EH84" s="87">
        <f>SUM(DC_SW152[[#This Row],[FY17 Status Change]:[GIS ID Change]])</f>
        <v>0</v>
      </c>
    </row>
    <row r="85" spans="1:138" x14ac:dyDescent="0.25">
      <c r="A85" s="5" t="s">
        <v>388</v>
      </c>
      <c r="B85" s="5" t="s">
        <v>389</v>
      </c>
      <c r="C85" s="15" t="s">
        <v>535</v>
      </c>
      <c r="D85" s="15" t="s">
        <v>479</v>
      </c>
      <c r="E85" s="15" t="s">
        <v>343</v>
      </c>
      <c r="F85" s="33" t="s">
        <v>49</v>
      </c>
      <c r="G85" s="42"/>
      <c r="H85" s="37"/>
      <c r="I85" s="22">
        <f>INDEX(Table3[Site ID], MATCH(DC_SW152[[#This Row],[Facility Name]], Table3[Site Name], 0))</f>
        <v>4</v>
      </c>
      <c r="J85" s="22" t="s">
        <v>370</v>
      </c>
      <c r="K85" s="22" t="str">
        <f>INDEX(Table3[Site Address], MATCH(DC_SW152[[#This Row],[Facility Name]], Table3[Site Name], 0))</f>
        <v>2001 East Capitol Street SE</v>
      </c>
      <c r="L85" s="22" t="str">
        <f>INDEX(Table3[Site X Coordinate], MATCH(DC_SW152[[#This Row],[Facility Name]], Table3[Site Name], 0))</f>
        <v>402124.49</v>
      </c>
      <c r="M85" s="22" t="str">
        <f>INDEX(Table3[Site Y Coordinate], MATCH(DC_SW152[[#This Row],[Facility Name]], Table3[Site Name], 0))</f>
        <v>135628.6</v>
      </c>
      <c r="N85" s="22" t="str">
        <f>INDEX(Table3[Owner/Manager], MATCH(DC_SW152[[#This Row],[Facility Name]], Table3[Site Name], 0))</f>
        <v>Department of Defense</v>
      </c>
      <c r="O85" s="22" t="s">
        <v>699</v>
      </c>
      <c r="P85" s="22" t="s">
        <v>115</v>
      </c>
      <c r="Q85" s="22" t="s">
        <v>116</v>
      </c>
      <c r="R85" s="22" t="s">
        <v>84</v>
      </c>
      <c r="S85" s="22">
        <v>20374</v>
      </c>
      <c r="T85" s="29">
        <v>2024330415</v>
      </c>
      <c r="U85" s="22" t="s">
        <v>117</v>
      </c>
      <c r="V85" s="77">
        <v>2</v>
      </c>
      <c r="W85" s="33">
        <v>40909</v>
      </c>
      <c r="X85" s="22" t="s">
        <v>343</v>
      </c>
      <c r="Y85" s="83" t="s">
        <v>175</v>
      </c>
      <c r="Z85" s="83" t="s">
        <v>763</v>
      </c>
      <c r="AA85" s="83" t="s">
        <v>764</v>
      </c>
      <c r="AB85" s="83"/>
      <c r="AC85" s="22" t="s">
        <v>95</v>
      </c>
      <c r="AD85" s="22" t="s">
        <v>33</v>
      </c>
      <c r="AE85" s="22">
        <v>402212.086608999</v>
      </c>
      <c r="AF85" s="22">
        <v>135551.09196300001</v>
      </c>
      <c r="AG85" s="22">
        <v>38.873600000000003</v>
      </c>
      <c r="AH85" s="22">
        <v>-76.995822000000004</v>
      </c>
      <c r="AI85" s="22" t="s">
        <v>176</v>
      </c>
      <c r="AJ85" s="22" t="s">
        <v>84</v>
      </c>
      <c r="AK85" s="22">
        <v>20374</v>
      </c>
      <c r="AL85" s="17" t="s">
        <v>11</v>
      </c>
      <c r="AM85" s="22" t="s">
        <v>22</v>
      </c>
      <c r="AN85" s="22" t="s">
        <v>13</v>
      </c>
      <c r="AO85" s="64"/>
      <c r="AP85" s="64"/>
      <c r="AQ85" s="64"/>
      <c r="AR85" s="64">
        <f>IF(ISBLANK(DC_SW152[[#This Row],[Urban Acres]]), "", DC_SW152[[#This Row],[Urban Acres]]-DC_SW152[[#This Row],[Impervious Acres]]-DC_SW152[[#This Row],[Natural Acres]])</f>
        <v>0</v>
      </c>
      <c r="AS85" s="64">
        <v>5</v>
      </c>
      <c r="AT85" s="64">
        <v>5</v>
      </c>
      <c r="AU85" s="64" t="str">
        <f>IF(ISBLANK(DC_SW152[[#This Row],[Natural Acres]]), "", DC_SW152[[#This Row],[Natural Acres]]*43560)</f>
        <v/>
      </c>
      <c r="AV85" s="64">
        <f>IFERROR(IF(ISBLANK(DC_SW152[[#This Row],[Compacted Acres]]), "", DC_SW152[[#This Row],[Compacted Acres]]*43560),"")</f>
        <v>0</v>
      </c>
      <c r="AW85" s="64">
        <f>IF(ISBLANK(DC_SW152[[#This Row],[Impervious Acres]]), "", DC_SW152[[#This Row],[Impervious Acres]]*43560)</f>
        <v>217800</v>
      </c>
      <c r="AX85" s="64">
        <f>IF(ISBLANK(DC_SW152[[#This Row],[Urban Acres]]), "", DC_SW152[[#This Row],[Urban Acres]]*43560)</f>
        <v>217800</v>
      </c>
      <c r="AY85" s="67">
        <v>0</v>
      </c>
      <c r="AZ85" s="33">
        <v>42941</v>
      </c>
      <c r="BA85" s="19">
        <v>2017</v>
      </c>
      <c r="BB85" s="19"/>
      <c r="BC85" s="19"/>
      <c r="BD85" s="19"/>
      <c r="BE85" s="19" t="s">
        <v>789</v>
      </c>
      <c r="BF85" s="19"/>
      <c r="BG85" s="19"/>
      <c r="BH85" s="18" t="s">
        <v>9</v>
      </c>
      <c r="BI85" s="18">
        <v>42927</v>
      </c>
      <c r="BJ85" s="18"/>
      <c r="BK85" s="22" t="s">
        <v>8</v>
      </c>
      <c r="BL85" s="18"/>
      <c r="BM85" s="72"/>
      <c r="BN85" s="22"/>
      <c r="BO85" s="17" t="s">
        <v>8</v>
      </c>
      <c r="BP85" s="17"/>
      <c r="BQ85" s="15" t="s">
        <v>536</v>
      </c>
      <c r="BR85" s="87" t="str">
        <f>IFERROR(IF($F85="Historical", IF(A85&lt;&gt;INDEX('Historical BMP Records'!A:A, MATCH($C85, 'Historical BMP Records'!$C:$C, 0)), 1, 0), IF(A85&lt;&gt;INDEX('Planned and Progress BMPs'!A:A, MATCH($C85, 'Planned and Progress BMPs'!$C:$C, 0)), 1, 0)), "")</f>
        <v/>
      </c>
      <c r="BS85" s="87" t="str">
        <f>IFERROR(IF($F85="Historical", IF(B85&lt;&gt;INDEX('Historical BMP Records'!B:B, MATCH($C85, 'Historical BMP Records'!$C:$C, 0)), 1, 0), IF(B85&lt;&gt;INDEX('Planned and Progress BMPs'!B:B, MATCH($C85, 'Planned and Progress BMPs'!$C:$C, 0)), 1, 0)), "")</f>
        <v/>
      </c>
      <c r="BT85" s="87" t="str">
        <f>IFERROR(IF($F85="Historical", IF(C85&lt;&gt;INDEX('Historical BMP Records'!C:C, MATCH($C85, 'Historical BMP Records'!$C:$C, 0)), 1, 0), IF(C85&lt;&gt;INDEX('Planned and Progress BMPs'!C:C, MATCH($C85, 'Planned and Progress BMPs'!$C:$C, 0)), 1, 0)), "")</f>
        <v/>
      </c>
      <c r="BU85" s="87" t="str">
        <f>IFERROR(IF($F85="Historical", IF(D85&lt;&gt;INDEX('Historical BMP Records'!D:D, MATCH($C85, 'Historical BMP Records'!$C:$C, 0)), 1, 0), IF(D85&lt;&gt;INDEX('Planned and Progress BMPs'!D:D, MATCH($C85, 'Planned and Progress BMPs'!$C:$C, 0)), 1, 0)), "")</f>
        <v/>
      </c>
      <c r="BV85" s="87" t="str">
        <f>IFERROR(IF($F85="Historical", IF(E85&lt;&gt;INDEX('Historical BMP Records'!E:E, MATCH($C85, 'Historical BMP Records'!$C:$C, 0)), 1, 0), IF(E85&lt;&gt;INDEX('Planned and Progress BMPs'!E:E, MATCH($C85, 'Planned and Progress BMPs'!$C:$C, 0)), 1, 0)), "")</f>
        <v/>
      </c>
      <c r="BW85" s="87" t="str">
        <f>IFERROR(IF($F85="Historical", IF(F85&lt;&gt;INDEX('Historical BMP Records'!F:F, MATCH($C85, 'Historical BMP Records'!$C:$C, 0)), 1, 0), IF(F85&lt;&gt;INDEX('Planned and Progress BMPs'!F:F, MATCH($C85, 'Planned and Progress BMPs'!$C:$C, 0)), 1, 0)), "")</f>
        <v/>
      </c>
      <c r="BX85" s="87" t="str">
        <f>IFERROR(IF($F85="Historical", IF(G85&lt;&gt;INDEX('Historical BMP Records'!G:G, MATCH($C85, 'Historical BMP Records'!$C:$C, 0)), 1, 0), IF(G85&lt;&gt;INDEX('Planned and Progress BMPs'!G:G, MATCH($C85, 'Planned and Progress BMPs'!$C:$C, 0)), 1, 0)), "")</f>
        <v/>
      </c>
      <c r="BY85" s="87" t="str">
        <f>IFERROR(IF($F85="Historical", IF(H85&lt;&gt;INDEX('Historical BMP Records'!H:H, MATCH($C85, 'Historical BMP Records'!$C:$C, 0)), 1, 0), IF(H85&lt;&gt;INDEX('Planned and Progress BMPs'!H:H, MATCH($C85, 'Planned and Progress BMPs'!$C:$C, 0)), 1, 0)), "")</f>
        <v/>
      </c>
      <c r="BZ85" s="87" t="str">
        <f>IFERROR(IF($F85="Historical", IF(I85&lt;&gt;INDEX('Historical BMP Records'!I:I, MATCH($C85, 'Historical BMP Records'!$C:$C, 0)), 1, 0), IF(I85&lt;&gt;INDEX('Planned and Progress BMPs'!I:I, MATCH($C85, 'Planned and Progress BMPs'!$C:$C, 0)), 1, 0)), "")</f>
        <v/>
      </c>
      <c r="CA85" s="87" t="str">
        <f>IFERROR(IF($F85="Historical", IF(J85&lt;&gt;INDEX('Historical BMP Records'!J:J, MATCH($C85, 'Historical BMP Records'!$C:$C, 0)), 1, 0), IF(J85&lt;&gt;INDEX('Planned and Progress BMPs'!J:J, MATCH($C85, 'Planned and Progress BMPs'!$C:$C, 0)), 1, 0)), "")</f>
        <v/>
      </c>
      <c r="CB85" s="87" t="str">
        <f>IFERROR(IF($F85="Historical", IF(K85&lt;&gt;INDEX('Historical BMP Records'!K:K, MATCH($C85, 'Historical BMP Records'!$C:$C, 0)), 1, 0), IF(K85&lt;&gt;INDEX('Planned and Progress BMPs'!K:K, MATCH($C85, 'Planned and Progress BMPs'!$C:$C, 0)), 1, 0)), "")</f>
        <v/>
      </c>
      <c r="CC85" s="87" t="str">
        <f>IFERROR(IF($F85="Historical", IF(L85&lt;&gt;INDEX('Historical BMP Records'!L:L, MATCH($C85, 'Historical BMP Records'!$C:$C, 0)), 1, 0), IF(L85&lt;&gt;INDEX('Planned and Progress BMPs'!L:L, MATCH($C85, 'Planned and Progress BMPs'!$C:$C, 0)), 1, 0)), "")</f>
        <v/>
      </c>
      <c r="CD85" s="87" t="str">
        <f>IFERROR(IF($F85="Historical", IF(M85&lt;&gt;INDEX('Historical BMP Records'!M:M, MATCH($C85, 'Historical BMP Records'!$C:$C, 0)), 1, 0), IF(M85&lt;&gt;INDEX('Planned and Progress BMPs'!M:M, MATCH($C85, 'Planned and Progress BMPs'!$C:$C, 0)), 1, 0)), "")</f>
        <v/>
      </c>
      <c r="CE85" s="87" t="str">
        <f>IFERROR(IF($F85="Historical", IF(N85&lt;&gt;INDEX('Historical BMP Records'!N:N, MATCH($C85, 'Historical BMP Records'!$C:$C, 0)), 1, 0), IF(N85&lt;&gt;INDEX('Planned and Progress BMPs'!N:N, MATCH($C85, 'Planned and Progress BMPs'!$C:$C, 0)), 1, 0)), "")</f>
        <v/>
      </c>
      <c r="CF85" s="87" t="str">
        <f>IFERROR(IF($F85="Historical", IF(O85&lt;&gt;INDEX('Historical BMP Records'!O:O, MATCH($C85, 'Historical BMP Records'!$C:$C, 0)), 1, 0), IF(O85&lt;&gt;INDEX('Planned and Progress BMPs'!O:O, MATCH($C85, 'Planned and Progress BMPs'!$C:$C, 0)), 1, 0)), "")</f>
        <v/>
      </c>
      <c r="CG85" s="87" t="str">
        <f>IFERROR(IF($F85="Historical", IF(P85&lt;&gt;INDEX('Historical BMP Records'!P:P, MATCH($C85, 'Historical BMP Records'!$C:$C, 0)), 1, 0), IF(P85&lt;&gt;INDEX('Planned and Progress BMPs'!P:P, MATCH($C85, 'Planned and Progress BMPs'!$C:$C, 0)), 1, 0)), "")</f>
        <v/>
      </c>
      <c r="CH85" s="87" t="str">
        <f>IFERROR(IF($F85="Historical", IF(Q85&lt;&gt;INDEX('Historical BMP Records'!Q:Q, MATCH($C85, 'Historical BMP Records'!$C:$C, 0)), 1, 0), IF(Q85&lt;&gt;INDEX('Planned and Progress BMPs'!Q:Q, MATCH($C85, 'Planned and Progress BMPs'!$C:$C, 0)), 1, 0)), "")</f>
        <v/>
      </c>
      <c r="CI85" s="87" t="str">
        <f>IFERROR(IF($F85="Historical", IF(R85&lt;&gt;INDEX('Historical BMP Records'!R:R, MATCH($C85, 'Historical BMP Records'!$C:$C, 0)), 1, 0), IF(R85&lt;&gt;INDEX('Planned and Progress BMPs'!R:R, MATCH($C85, 'Planned and Progress BMPs'!$C:$C, 0)), 1, 0)), "")</f>
        <v/>
      </c>
      <c r="CJ85" s="87" t="str">
        <f>IFERROR(IF($F85="Historical", IF(S85&lt;&gt;INDEX('Historical BMP Records'!S:S, MATCH($C85, 'Historical BMP Records'!$C:$C, 0)), 1, 0), IF(S85&lt;&gt;INDEX('Planned and Progress BMPs'!S:S, MATCH($C85, 'Planned and Progress BMPs'!$C:$C, 0)), 1, 0)), "")</f>
        <v/>
      </c>
      <c r="CK85" s="87" t="str">
        <f>IFERROR(IF($F85="Historical", IF(T85&lt;&gt;INDEX('Historical BMP Records'!T:T, MATCH($C85, 'Historical BMP Records'!$C:$C, 0)), 1, 0), IF(T85&lt;&gt;INDEX('Planned and Progress BMPs'!T:T, MATCH($C85, 'Planned and Progress BMPs'!$C:$C, 0)), 1, 0)), "")</f>
        <v/>
      </c>
      <c r="CL85" s="87" t="str">
        <f>IFERROR(IF($F85="Historical", IF(U85&lt;&gt;INDEX('Historical BMP Records'!U:U, MATCH($C85, 'Historical BMP Records'!$C:$C, 0)), 1, 0), IF(U85&lt;&gt;INDEX('Planned and Progress BMPs'!U:U, MATCH($C85, 'Planned and Progress BMPs'!$C:$C, 0)), 1, 0)), "")</f>
        <v/>
      </c>
      <c r="CM85" s="87" t="str">
        <f>IFERROR(IF($F85="Historical", IF(V85&lt;&gt;INDEX('Historical BMP Records'!V:V, MATCH($C85, 'Historical BMP Records'!$C:$C, 0)), 1, 0), IF(V85&lt;&gt;INDEX('Planned and Progress BMPs'!V:V, MATCH($C85, 'Planned and Progress BMPs'!$C:$C, 0)), 1, 0)), "")</f>
        <v/>
      </c>
      <c r="CN85" s="87" t="str">
        <f>IFERROR(IF($F85="Historical", IF(W85&lt;&gt;INDEX('Historical BMP Records'!W:W, MATCH($C85, 'Historical BMP Records'!$C:$C, 0)), 1, 0), IF(W85&lt;&gt;INDEX('Planned and Progress BMPs'!W:W, MATCH($C85, 'Planned and Progress BMPs'!$C:$C, 0)), 1, 0)), "")</f>
        <v/>
      </c>
      <c r="CO85" s="87" t="str">
        <f>IFERROR(IF($F85="Historical", IF(X85&lt;&gt;INDEX('Historical BMP Records'!X:X, MATCH($C85, 'Historical BMP Records'!$C:$C, 0)), 1, 0), IF(X85&lt;&gt;INDEX('Planned and Progress BMPs'!X:X, MATCH($C85, 'Planned and Progress BMPs'!$C:$C, 0)), 1, 0)), "")</f>
        <v/>
      </c>
      <c r="CP85" s="87" t="str">
        <f>IFERROR(IF($F85="Historical", IF(Y85&lt;&gt;INDEX('Historical BMP Records'!Y:Y, MATCH($C85, 'Historical BMP Records'!$C:$C, 0)), 1, 0), IF(Y85&lt;&gt;INDEX('Planned and Progress BMPs'!Y:Y, MATCH($C85, 'Planned and Progress BMPs'!$C:$C, 0)), 1, 0)), "")</f>
        <v/>
      </c>
      <c r="CQ85" s="87" t="str">
        <f>IFERROR(IF($F85="Historical", IF(Z85&lt;&gt;INDEX('Historical BMP Records'!Z:Z, MATCH($C85, 'Historical BMP Records'!$C:$C, 0)), 1, 0), IF(Z85&lt;&gt;INDEX('Planned and Progress BMPs'!Z:Z, MATCH($C85, 'Planned and Progress BMPs'!$C:$C, 0)), 1, 0)), "")</f>
        <v/>
      </c>
      <c r="CR85" s="87" t="str">
        <f>IFERROR(IF($F85="Historical", IF(AA85&lt;&gt;INDEX('Historical BMP Records'!AA:AA, MATCH($C85, 'Historical BMP Records'!$C:$C, 0)), 1, 0), IF(AA85&lt;&gt;INDEX('Planned and Progress BMPs'!AA:AA, MATCH($C85, 'Planned and Progress BMPs'!$C:$C, 0)), 1, 0)), "")</f>
        <v/>
      </c>
      <c r="CS85" s="87" t="str">
        <f>IFERROR(IF($F85="Historical", IF(AB85&lt;&gt;INDEX('Historical BMP Records'!AB:AB, MATCH($C85, 'Historical BMP Records'!$C:$C, 0)), 1, 0), IF(AB85&lt;&gt;INDEX('Planned and Progress BMPs'!AB:AB, MATCH($C85, 'Planned and Progress BMPs'!$C:$C, 0)), 1, 0)), "")</f>
        <v/>
      </c>
      <c r="CT85" s="87" t="str">
        <f>IFERROR(IF($F85="Historical", IF(AC85&lt;&gt;INDEX('Historical BMP Records'!AC:AC, MATCH($C85, 'Historical BMP Records'!$C:$C, 0)), 1, 0), IF(AC85&lt;&gt;INDEX('Planned and Progress BMPs'!AC:AC, MATCH($C85, 'Planned and Progress BMPs'!$C:$C, 0)), 1, 0)), "")</f>
        <v/>
      </c>
      <c r="CU85" s="87" t="str">
        <f>IFERROR(IF($F85="Historical", IF(AD85&lt;&gt;INDEX('Historical BMP Records'!AD:AD, MATCH($C85, 'Historical BMP Records'!$C:$C, 0)), 1, 0), IF(AD85&lt;&gt;INDEX('Planned and Progress BMPs'!AD:AD, MATCH($C85, 'Planned and Progress BMPs'!$C:$C, 0)), 1, 0)), "")</f>
        <v/>
      </c>
      <c r="CV85" s="87" t="str">
        <f>IFERROR(IF($F85="Historical", IF(AE85&lt;&gt;INDEX('Historical BMP Records'!AE:AE, MATCH($C85, 'Historical BMP Records'!$C:$C, 0)), 1, 0), IF(AE85&lt;&gt;INDEX('Planned and Progress BMPs'!AE:AE, MATCH($C85, 'Planned and Progress BMPs'!$C:$C, 0)), 1, 0)), "")</f>
        <v/>
      </c>
      <c r="CW85" s="87" t="str">
        <f>IFERROR(IF($F85="Historical", IF(AF85&lt;&gt;INDEX('Historical BMP Records'!AF:AF, MATCH($C85, 'Historical BMP Records'!$C:$C, 0)), 1, 0), IF(AF85&lt;&gt;INDEX('Planned and Progress BMPs'!AF:AF, MATCH($C85, 'Planned and Progress BMPs'!$C:$C, 0)), 1, 0)), "")</f>
        <v/>
      </c>
      <c r="CX85" s="87" t="str">
        <f>IFERROR(IF($F85="Historical", IF(AG85&lt;&gt;INDEX('Historical BMP Records'!AG:AG, MATCH($C85, 'Historical BMP Records'!$C:$C, 0)), 1, 0), IF(AG85&lt;&gt;INDEX('Planned and Progress BMPs'!AG:AG, MATCH($C85, 'Planned and Progress BMPs'!$C:$C, 0)), 1, 0)), "")</f>
        <v/>
      </c>
      <c r="CY85" s="87" t="str">
        <f>IFERROR(IF($F85="Historical", IF(AH85&lt;&gt;INDEX('Historical BMP Records'!AH:AH, MATCH($C85, 'Historical BMP Records'!$C:$C, 0)), 1, 0), IF(AH85&lt;&gt;INDEX('Planned and Progress BMPs'!AH:AH, MATCH($C85, 'Planned and Progress BMPs'!$C:$C, 0)), 1, 0)), "")</f>
        <v/>
      </c>
      <c r="CZ85" s="87" t="str">
        <f>IFERROR(IF($F85="Historical", IF(AI85&lt;&gt;INDEX('Historical BMP Records'!AI:AI, MATCH($C85, 'Historical BMP Records'!$C:$C, 0)), 1, 0), IF(AI85&lt;&gt;INDEX('Planned and Progress BMPs'!AI:AI, MATCH($C85, 'Planned and Progress BMPs'!$C:$C, 0)), 1, 0)), "")</f>
        <v/>
      </c>
      <c r="DA85" s="87" t="str">
        <f>IFERROR(IF($F85="Historical", IF(AJ85&lt;&gt;INDEX('Historical BMP Records'!AJ:AJ, MATCH($C85, 'Historical BMP Records'!$C:$C, 0)), 1, 0), IF(AJ85&lt;&gt;INDEX('Planned and Progress BMPs'!AJ:AJ, MATCH($C85, 'Planned and Progress BMPs'!$C:$C, 0)), 1, 0)), "")</f>
        <v/>
      </c>
      <c r="DB85" s="87" t="str">
        <f>IFERROR(IF($F85="Historical", IF(AK85&lt;&gt;INDEX('Historical BMP Records'!AK:AK, MATCH($C85, 'Historical BMP Records'!$C:$C, 0)), 1, 0), IF(AK85&lt;&gt;INDEX('Planned and Progress BMPs'!AK:AK, MATCH($C85, 'Planned and Progress BMPs'!$C:$C, 0)), 1, 0)), "")</f>
        <v/>
      </c>
      <c r="DC85" s="87" t="str">
        <f>IFERROR(IF($F85="Historical", IF(AL85&lt;&gt;INDEX('Historical BMP Records'!AL:AL, MATCH($C85, 'Historical BMP Records'!$C:$C, 0)), 1, 0), IF(AL85&lt;&gt;INDEX('Planned and Progress BMPs'!AL:AL, MATCH($C85, 'Planned and Progress BMPs'!$C:$C, 0)), 1, 0)), "")</f>
        <v/>
      </c>
      <c r="DD85" s="87" t="str">
        <f>IFERROR(IF($F85="Historical", IF(AM85&lt;&gt;INDEX('Historical BMP Records'!AM:AM, MATCH($C85, 'Historical BMP Records'!$C:$C, 0)), 1, 0), IF(AM85&lt;&gt;INDEX('Planned and Progress BMPs'!AM:AM, MATCH($C85, 'Planned and Progress BMPs'!$C:$C, 0)), 1, 0)), "")</f>
        <v/>
      </c>
      <c r="DE85" s="87" t="str">
        <f>IFERROR(IF($F85="Historical", IF(AN85&lt;&gt;INDEX('Historical BMP Records'!AN:AN, MATCH($C85, 'Historical BMP Records'!$C:$C, 0)), 1, 0), IF(AN85&lt;&gt;INDEX('Planned and Progress BMPs'!AN:AN, MATCH($C85, 'Planned and Progress BMPs'!$C:$C, 0)), 1, 0)), "")</f>
        <v/>
      </c>
      <c r="DF85" s="87" t="str">
        <f>IFERROR(IF($F85="Historical", IF(AO85&lt;&gt;INDEX('Historical BMP Records'!AO:AO, MATCH($C85, 'Historical BMP Records'!$C:$C, 0)), 1, 0), IF(AO85&lt;&gt;INDEX('Planned and Progress BMPs'!AO:AO, MATCH($C85, 'Planned and Progress BMPs'!$C:$C, 0)), 1, 0)), "")</f>
        <v/>
      </c>
      <c r="DG85" s="87" t="str">
        <f>IFERROR(IF($F85="Historical", IF(AP85&lt;&gt;INDEX('Historical BMP Records'!AP:AP, MATCH($C85, 'Historical BMP Records'!$C:$C, 0)), 1, 0), IF(AP85&lt;&gt;INDEX('Planned and Progress BMPs'!AP:AP, MATCH($C85, 'Planned and Progress BMPs'!$C:$C, 0)), 1, 0)), "")</f>
        <v/>
      </c>
      <c r="DH85" s="87" t="str">
        <f>IFERROR(IF($F85="Historical", IF(AQ85&lt;&gt;INDEX('Historical BMP Records'!AQ:AQ, MATCH($C85, 'Historical BMP Records'!$C:$C, 0)), 1, 0), IF(AQ85&lt;&gt;INDEX('Planned and Progress BMPs'!AQ:AQ, MATCH($C85, 'Planned and Progress BMPs'!$C:$C, 0)), 1, 0)), "")</f>
        <v/>
      </c>
      <c r="DI85" s="87" t="str">
        <f>IFERROR(IF($F85="Historical", IF(AR85&lt;&gt;INDEX('Historical BMP Records'!AR:AR, MATCH($C85, 'Historical BMP Records'!$C:$C, 0)), 1, 0), IF(AR85&lt;&gt;INDEX('Planned and Progress BMPs'!AR:AR, MATCH($C85, 'Planned and Progress BMPs'!$C:$C, 0)), 1, 0)), "")</f>
        <v/>
      </c>
      <c r="DJ85" s="87" t="str">
        <f>IFERROR(IF($F85="Historical", IF(AS85&lt;&gt;INDEX('Historical BMP Records'!AS:AS, MATCH($C85, 'Historical BMP Records'!$C:$C, 0)), 1, 0), IF(AS85&lt;&gt;INDEX('Planned and Progress BMPs'!AS:AS, MATCH($C85, 'Planned and Progress BMPs'!$C:$C, 0)), 1, 0)), "")</f>
        <v/>
      </c>
      <c r="DK85" s="87" t="str">
        <f>IFERROR(IF($F85="Historical", IF(AT85&lt;&gt;INDEX('Historical BMP Records'!AT:AT, MATCH($C85, 'Historical BMP Records'!$C:$C, 0)), 1, 0), IF(AT85&lt;&gt;INDEX('Planned and Progress BMPs'!AT:AT, MATCH($C85, 'Planned and Progress BMPs'!$C:$C, 0)), 1, 0)), "")</f>
        <v/>
      </c>
      <c r="DL85" s="87" t="str">
        <f>IFERROR(IF($F85="Historical", IF(AU85&lt;&gt;INDEX('Historical BMP Records'!AU:AU, MATCH($C85, 'Historical BMP Records'!$C:$C, 0)), 1, 0), IF(AU85&lt;&gt;INDEX('Planned and Progress BMPs'!AU:AU, MATCH($C85, 'Planned and Progress BMPs'!$C:$C, 0)), 1, 0)), "")</f>
        <v/>
      </c>
      <c r="DM85" s="87" t="str">
        <f>IFERROR(IF($F85="Historical", IF(AV85&lt;&gt;INDEX('Historical BMP Records'!AV:AV, MATCH($C85, 'Historical BMP Records'!$C:$C, 0)), 1, 0), IF(AV85&lt;&gt;INDEX('Planned and Progress BMPs'!AV:AV, MATCH($C85, 'Planned and Progress BMPs'!$C:$C, 0)), 1, 0)), "")</f>
        <v/>
      </c>
      <c r="DN85" s="87" t="str">
        <f>IFERROR(IF($F85="Historical", IF(AW85&lt;&gt;INDEX('Historical BMP Records'!AW:AW, MATCH($C85, 'Historical BMP Records'!$C:$C, 0)), 1, 0), IF(AW85&lt;&gt;INDEX('Planned and Progress BMPs'!AW:AW, MATCH($C85, 'Planned and Progress BMPs'!$C:$C, 0)), 1, 0)), "")</f>
        <v/>
      </c>
      <c r="DO85" s="87" t="str">
        <f>IFERROR(IF($F85="Historical", IF(AX85&lt;&gt;INDEX('Historical BMP Records'!AX:AX, MATCH($C85, 'Historical BMP Records'!$C:$C, 0)), 1, 0), IF(AX85&lt;&gt;INDEX('Planned and Progress BMPs'!AX:AX, MATCH($C85, 'Planned and Progress BMPs'!$C:$C, 0)), 1, 0)), "")</f>
        <v/>
      </c>
      <c r="DP85" s="87" t="str">
        <f>IFERROR(IF($F85="Historical", IF(AY85&lt;&gt;INDEX('Historical BMP Records'!AY:AY, MATCH($C85, 'Historical BMP Records'!$C:$C, 0)), 1, 0), IF(AY85&lt;&gt;INDEX('Planned and Progress BMPs'!AY:AY, MATCH($C85, 'Planned and Progress BMPs'!$C:$C, 0)), 1, 0)), "")</f>
        <v/>
      </c>
      <c r="DQ85" s="87" t="str">
        <f>IFERROR(IF($F85="Historical", IF(AZ85&lt;&gt;INDEX('Historical BMP Records'!AZ:AZ, MATCH($C85, 'Historical BMP Records'!$C:$C, 0)), 1, 0), IF(AZ85&lt;&gt;INDEX('Planned and Progress BMPs'!AZ:AZ, MATCH($C85, 'Planned and Progress BMPs'!$C:$C, 0)), 1, 0)), "")</f>
        <v/>
      </c>
      <c r="DR85" s="87" t="str">
        <f>IFERROR(IF($F85="Historical", IF(BA85&lt;&gt;INDEX('Historical BMP Records'!BA:BA, MATCH($C85, 'Historical BMP Records'!$C:$C, 0)), 1, 0), IF(BA85&lt;&gt;INDEX('Planned and Progress BMPs'!BA:BA, MATCH($C85, 'Planned and Progress BMPs'!$C:$C, 0)), 1, 0)), "")</f>
        <v/>
      </c>
      <c r="DS85" s="87" t="str">
        <f>IFERROR(IF($F85="Historical", IF(BB85&lt;&gt;INDEX('Historical BMP Records'!BB:BB, MATCH($C85, 'Historical BMP Records'!$C:$C, 0)), 1, 0), IF(BB85&lt;&gt;INDEX('Planned and Progress BMPs'!BB:BB, MATCH($C85, 'Planned and Progress BMPs'!$C:$C, 0)), 1, 0)), "")</f>
        <v/>
      </c>
      <c r="DT85" s="87" t="str">
        <f>IFERROR(IF($F85="Historical", IF(BC85&lt;&gt;INDEX('Historical BMP Records'!BC:BC, MATCH($C85, 'Historical BMP Records'!$C:$C, 0)), 1, 0), IF(BC85&lt;&gt;INDEX('Planned and Progress BMPs'!BC:BC, MATCH($C85, 'Planned and Progress BMPs'!$C:$C, 0)), 1, 0)), "")</f>
        <v/>
      </c>
      <c r="DU85" s="87" t="str">
        <f>IFERROR(IF($F85="Historical", IF(BD85&lt;&gt;INDEX('Historical BMP Records'!BD:BD, MATCH($C85, 'Historical BMP Records'!$C:$C, 0)), 1, 0), IF(BD85&lt;&gt;INDEX('Planned and Progress BMPs'!BD:BD, MATCH($C85, 'Planned and Progress BMPs'!$C:$C, 0)), 1, 0)), "")</f>
        <v/>
      </c>
      <c r="DV85" s="87" t="str">
        <f>IFERROR(IF($F85="Historical", IF(BE85&lt;&gt;INDEX('Historical BMP Records'!BE:BE, MATCH($C85, 'Historical BMP Records'!$C:$C, 0)), 1, 0), IF(BE85&lt;&gt;INDEX('Planned and Progress BMPs'!BE:BE, MATCH($C85, 'Planned and Progress BMPs'!$C:$C, 0)), 1, 0)), "")</f>
        <v/>
      </c>
      <c r="DW85" s="87" t="str">
        <f>IFERROR(IF($F85="Historical", IF(BF85&lt;&gt;INDEX('Historical BMP Records'!BF:BF, MATCH($C85, 'Historical BMP Records'!$C:$C, 0)), 1, 0), IF(BF85&lt;&gt;INDEX('Planned and Progress BMPs'!BF:BF, MATCH($C85, 'Planned and Progress BMPs'!$C:$C, 0)), 1, 0)), "")</f>
        <v/>
      </c>
      <c r="DX85" s="87" t="str">
        <f>IFERROR(IF($F85="Historical", IF(BG85&lt;&gt;INDEX('Historical BMP Records'!BG:BG, MATCH($C85, 'Historical BMP Records'!$C:$C, 0)), 1, 0), IF(BG85&lt;&gt;INDEX('Planned and Progress BMPs'!BG:BG, MATCH($C85, 'Planned and Progress BMPs'!$C:$C, 0)), 1, 0)), "")</f>
        <v/>
      </c>
      <c r="DY85" s="87" t="str">
        <f>IFERROR(IF($F85="Historical", IF(BH85&lt;&gt;INDEX('Historical BMP Records'!BH:BH, MATCH($C85, 'Historical BMP Records'!$C:$C, 0)), 1, 0), IF(BH85&lt;&gt;INDEX('Planned and Progress BMPs'!BH:BH, MATCH($C85, 'Planned and Progress BMPs'!$C:$C, 0)), 1, 0)), "")</f>
        <v/>
      </c>
      <c r="DZ85" s="87" t="str">
        <f>IFERROR(IF($F85="Historical", IF(BI85&lt;&gt;INDEX('Historical BMP Records'!BI:BI, MATCH($C85, 'Historical BMP Records'!$C:$C, 0)), 1, 0), IF(BI85&lt;&gt;INDEX('Planned and Progress BMPs'!BI:BI, MATCH($C85, 'Planned and Progress BMPs'!$C:$C, 0)), 1, 0)), "")</f>
        <v/>
      </c>
      <c r="EA85" s="87" t="str">
        <f>IFERROR(IF($F85="Historical", IF(BJ85&lt;&gt;INDEX('Historical BMP Records'!BJ:BJ, MATCH($C85, 'Historical BMP Records'!$C:$C, 0)), 1, 0), IF(BJ85&lt;&gt;INDEX('Planned and Progress BMPs'!BJ:BJ, MATCH($C85, 'Planned and Progress BMPs'!$C:$C, 0)), 1, 0)), "")</f>
        <v/>
      </c>
      <c r="EB85" s="87" t="str">
        <f>IFERROR(IF($F85="Historical", IF(BK85&lt;&gt;INDEX('Historical BMP Records'!BK:BK, MATCH($C85, 'Historical BMP Records'!$C:$C, 0)), 1, 0), IF(BK85&lt;&gt;INDEX('Planned and Progress BMPs'!BK:BK, MATCH($C85, 'Planned and Progress BMPs'!$C:$C, 0)), 1, 0)), "")</f>
        <v/>
      </c>
      <c r="EC85" s="87" t="str">
        <f>IFERROR(IF($F85="Historical", IF(BL85&lt;&gt;INDEX('Historical BMP Records'!BL:BL, MATCH($C85, 'Historical BMP Records'!$C:$C, 0)), 1, 0), IF(BL85&lt;&gt;INDEX('Planned and Progress BMPs'!BL:BL, MATCH($C85, 'Planned and Progress BMPs'!$C:$C, 0)), 1, 0)), "")</f>
        <v/>
      </c>
      <c r="ED85" s="87" t="str">
        <f>IFERROR(IF($F85="Historical", IF(BM85&lt;&gt;INDEX('Historical BMP Records'!BM:BM, MATCH($C85, 'Historical BMP Records'!$C:$C, 0)), 1, 0), IF(BM85&lt;&gt;INDEX('Planned and Progress BMPs'!BM:BM, MATCH($C85, 'Planned and Progress BMPs'!$C:$C, 0)), 1, 0)), "")</f>
        <v/>
      </c>
      <c r="EE85" s="87" t="str">
        <f>IFERROR(IF($F85="Historical", IF(BN85&lt;&gt;INDEX('Historical BMP Records'!BN:BN, MATCH($C85, 'Historical BMP Records'!$C:$C, 0)), 1, 0), IF(BN85&lt;&gt;INDEX('Planned and Progress BMPs'!BN:BN, MATCH($C85, 'Planned and Progress BMPs'!$C:$C, 0)), 1, 0)), "")</f>
        <v/>
      </c>
      <c r="EF85" s="87" t="str">
        <f>IFERROR(IF($F85="Historical", IF(BO85&lt;&gt;INDEX('Historical BMP Records'!BO:BO, MATCH($C85, 'Historical BMP Records'!$C:$C, 0)), 1, 0), IF(BO85&lt;&gt;INDEX('Planned and Progress BMPs'!BO:BO, MATCH($C85, 'Planned and Progress BMPs'!$C:$C, 0)), 1, 0)), "")</f>
        <v/>
      </c>
      <c r="EG85" s="87" t="str">
        <f>IFERROR(IF($F85="Historical", IF(BP85&lt;&gt;INDEX('Historical BMP Records'!BP:BP, MATCH($C85, 'Historical BMP Records'!$C:$C, 0)), 1, 0), IF(BP85&lt;&gt;INDEX('Planned and Progress BMPs'!BP:BP, MATCH($C85, 'Planned and Progress BMPs'!$C:$C, 0)), 1, 0)), "")</f>
        <v/>
      </c>
      <c r="EH85" s="87">
        <f>SUM(DC_SW152[[#This Row],[FY17 Status Change]:[GIS ID Change]])</f>
        <v>0</v>
      </c>
    </row>
    <row r="86" spans="1:138" x14ac:dyDescent="0.25">
      <c r="A86" s="5" t="s">
        <v>388</v>
      </c>
      <c r="B86" s="5" t="s">
        <v>389</v>
      </c>
      <c r="C86" s="15" t="s">
        <v>730</v>
      </c>
      <c r="D86" s="15" t="s">
        <v>480</v>
      </c>
      <c r="E86" s="15" t="s">
        <v>175</v>
      </c>
      <c r="F86" s="33" t="s">
        <v>49</v>
      </c>
      <c r="G86" s="42"/>
      <c r="H86" s="37"/>
      <c r="I86" s="22">
        <f>INDEX(Table3[Site ID], MATCH(DC_SW152[[#This Row],[Facility Name]], Table3[Site Name], 0))</f>
        <v>2</v>
      </c>
      <c r="J86" s="22" t="s">
        <v>7</v>
      </c>
      <c r="K86" s="22" t="str">
        <f>INDEX(Table3[Site Address], MATCH(DC_SW152[[#This Row],[Facility Name]], Table3[Site Name], 0))</f>
        <v>1013 O Street SE</v>
      </c>
      <c r="L86" s="22" t="str">
        <f>INDEX(Table3[Site X Coordinate], MATCH(DC_SW152[[#This Row],[Facility Name]], Table3[Site Name], 0))</f>
        <v>400682.49</v>
      </c>
      <c r="M86" s="22" t="str">
        <f>INDEX(Table3[Site Y Coordinate], MATCH(DC_SW152[[#This Row],[Facility Name]], Table3[Site Name], 0))</f>
        <v>133916.52</v>
      </c>
      <c r="N86" s="22" t="str">
        <f>INDEX(Table3[Owner/Manager], MATCH(DC_SW152[[#This Row],[Facility Name]], Table3[Site Name], 0))</f>
        <v>Department of Defense</v>
      </c>
      <c r="O86" s="22" t="s">
        <v>699</v>
      </c>
      <c r="P86" s="22" t="s">
        <v>115</v>
      </c>
      <c r="Q86" s="22" t="s">
        <v>116</v>
      </c>
      <c r="R86" s="22" t="s">
        <v>84</v>
      </c>
      <c r="S86" s="22">
        <v>20374</v>
      </c>
      <c r="T86" s="29">
        <v>2024330415</v>
      </c>
      <c r="U86" s="22" t="s">
        <v>117</v>
      </c>
      <c r="V86" s="77">
        <v>31</v>
      </c>
      <c r="W86" s="33">
        <v>42005</v>
      </c>
      <c r="X86" s="22" t="s">
        <v>175</v>
      </c>
      <c r="Y86" s="83" t="s">
        <v>177</v>
      </c>
      <c r="Z86" s="83" t="s">
        <v>763</v>
      </c>
      <c r="AA86" s="83" t="s">
        <v>764</v>
      </c>
      <c r="AB86" s="83"/>
      <c r="AC86" s="22" t="s">
        <v>94</v>
      </c>
      <c r="AD86" s="22" t="s">
        <v>75</v>
      </c>
      <c r="AE86" s="22">
        <v>400362.549991999</v>
      </c>
      <c r="AF86" s="22">
        <v>133974.70488400001</v>
      </c>
      <c r="AG86" s="22">
        <v>38.873342999999998</v>
      </c>
      <c r="AH86" s="22">
        <v>-76.997989000000004</v>
      </c>
      <c r="AI86" s="22" t="s">
        <v>178</v>
      </c>
      <c r="AJ86" s="22" t="s">
        <v>84</v>
      </c>
      <c r="AK86" s="22">
        <v>20374</v>
      </c>
      <c r="AL86" s="17" t="s">
        <v>11</v>
      </c>
      <c r="AM86" s="22" t="s">
        <v>18</v>
      </c>
      <c r="AN86" s="22" t="s">
        <v>13</v>
      </c>
      <c r="AO86" s="64"/>
      <c r="AP86" s="64"/>
      <c r="AQ86" s="64"/>
      <c r="AR86" s="64">
        <f>IF(ISBLANK(DC_SW152[[#This Row],[Urban Acres]]), "", DC_SW152[[#This Row],[Urban Acres]]-DC_SW152[[#This Row],[Impervious Acres]]-DC_SW152[[#This Row],[Natural Acres]])</f>
        <v>3.0000000000000006E-2</v>
      </c>
      <c r="AS86" s="64">
        <v>0.04</v>
      </c>
      <c r="AT86" s="64">
        <v>7.0000000000000007E-2</v>
      </c>
      <c r="AU86" s="64" t="str">
        <f>IF(ISBLANK(DC_SW152[[#This Row],[Natural Acres]]), "", DC_SW152[[#This Row],[Natural Acres]]*43560)</f>
        <v/>
      </c>
      <c r="AV86" s="64">
        <f>IFERROR(IF(ISBLANK(DC_SW152[[#This Row],[Compacted Acres]]), "", DC_SW152[[#This Row],[Compacted Acres]]*43560),"")</f>
        <v>1306.8000000000002</v>
      </c>
      <c r="AW86" s="64">
        <f>IF(ISBLANK(DC_SW152[[#This Row],[Impervious Acres]]), "", DC_SW152[[#This Row],[Impervious Acres]]*43560)</f>
        <v>1742.4</v>
      </c>
      <c r="AX86" s="64">
        <f>IF(ISBLANK(DC_SW152[[#This Row],[Urban Acres]]), "", DC_SW152[[#This Row],[Urban Acres]]*43560)</f>
        <v>3049.2000000000003</v>
      </c>
      <c r="AY86" s="67">
        <v>0.3</v>
      </c>
      <c r="AZ86" s="33">
        <v>42941</v>
      </c>
      <c r="BA86" s="19">
        <v>2017</v>
      </c>
      <c r="BB86" s="19"/>
      <c r="BC86" s="19"/>
      <c r="BD86" s="19"/>
      <c r="BE86" s="19" t="s">
        <v>791</v>
      </c>
      <c r="BF86" s="19"/>
      <c r="BG86" s="19"/>
      <c r="BH86" s="18" t="s">
        <v>9</v>
      </c>
      <c r="BI86" s="18">
        <v>42927</v>
      </c>
      <c r="BJ86" s="18"/>
      <c r="BK86" s="22" t="s">
        <v>8</v>
      </c>
      <c r="BL86" s="18"/>
      <c r="BM86" s="72"/>
      <c r="BN86" s="22"/>
      <c r="BO86" s="17" t="s">
        <v>8</v>
      </c>
      <c r="BP86" s="17"/>
      <c r="BQ86" s="15" t="s">
        <v>536</v>
      </c>
      <c r="BR86" s="87" t="str">
        <f>IFERROR(IF($F86="Historical", IF(A86&lt;&gt;INDEX('Historical BMP Records'!A:A, MATCH($C86, 'Historical BMP Records'!$C:$C, 0)), 1, 0), IF(A86&lt;&gt;INDEX('Planned and Progress BMPs'!A:A, MATCH($C86, 'Planned and Progress BMPs'!$C:$C, 0)), 1, 0)), "")</f>
        <v/>
      </c>
      <c r="BS86" s="87" t="str">
        <f>IFERROR(IF($F86="Historical", IF(B86&lt;&gt;INDEX('Historical BMP Records'!B:B, MATCH($C86, 'Historical BMP Records'!$C:$C, 0)), 1, 0), IF(B86&lt;&gt;INDEX('Planned and Progress BMPs'!B:B, MATCH($C86, 'Planned and Progress BMPs'!$C:$C, 0)), 1, 0)), "")</f>
        <v/>
      </c>
      <c r="BT86" s="87" t="str">
        <f>IFERROR(IF($F86="Historical", IF(C86&lt;&gt;INDEX('Historical BMP Records'!C:C, MATCH($C86, 'Historical BMP Records'!$C:$C, 0)), 1, 0), IF(C86&lt;&gt;INDEX('Planned and Progress BMPs'!C:C, MATCH($C86, 'Planned and Progress BMPs'!$C:$C, 0)), 1, 0)), "")</f>
        <v/>
      </c>
      <c r="BU86" s="87" t="str">
        <f>IFERROR(IF($F86="Historical", IF(D86&lt;&gt;INDEX('Historical BMP Records'!D:D, MATCH($C86, 'Historical BMP Records'!$C:$C, 0)), 1, 0), IF(D86&lt;&gt;INDEX('Planned and Progress BMPs'!D:D, MATCH($C86, 'Planned and Progress BMPs'!$C:$C, 0)), 1, 0)), "")</f>
        <v/>
      </c>
      <c r="BV86" s="87" t="str">
        <f>IFERROR(IF($F86="Historical", IF(E86&lt;&gt;INDEX('Historical BMP Records'!E:E, MATCH($C86, 'Historical BMP Records'!$C:$C, 0)), 1, 0), IF(E86&lt;&gt;INDEX('Planned and Progress BMPs'!E:E, MATCH($C86, 'Planned and Progress BMPs'!$C:$C, 0)), 1, 0)), "")</f>
        <v/>
      </c>
      <c r="BW86" s="87" t="str">
        <f>IFERROR(IF($F86="Historical", IF(F86&lt;&gt;INDEX('Historical BMP Records'!F:F, MATCH($C86, 'Historical BMP Records'!$C:$C, 0)), 1, 0), IF(F86&lt;&gt;INDEX('Planned and Progress BMPs'!F:F, MATCH($C86, 'Planned and Progress BMPs'!$C:$C, 0)), 1, 0)), "")</f>
        <v/>
      </c>
      <c r="BX86" s="87" t="str">
        <f>IFERROR(IF($F86="Historical", IF(G86&lt;&gt;INDEX('Historical BMP Records'!G:G, MATCH($C86, 'Historical BMP Records'!$C:$C, 0)), 1, 0), IF(G86&lt;&gt;INDEX('Planned and Progress BMPs'!G:G, MATCH($C86, 'Planned and Progress BMPs'!$C:$C, 0)), 1, 0)), "")</f>
        <v/>
      </c>
      <c r="BY86" s="87" t="str">
        <f>IFERROR(IF($F86="Historical", IF(H86&lt;&gt;INDEX('Historical BMP Records'!H:H, MATCH($C86, 'Historical BMP Records'!$C:$C, 0)), 1, 0), IF(H86&lt;&gt;INDEX('Planned and Progress BMPs'!H:H, MATCH($C86, 'Planned and Progress BMPs'!$C:$C, 0)), 1, 0)), "")</f>
        <v/>
      </c>
      <c r="BZ86" s="87" t="str">
        <f>IFERROR(IF($F86="Historical", IF(I86&lt;&gt;INDEX('Historical BMP Records'!I:I, MATCH($C86, 'Historical BMP Records'!$C:$C, 0)), 1, 0), IF(I86&lt;&gt;INDEX('Planned and Progress BMPs'!I:I, MATCH($C86, 'Planned and Progress BMPs'!$C:$C, 0)), 1, 0)), "")</f>
        <v/>
      </c>
      <c r="CA86" s="87" t="str">
        <f>IFERROR(IF($F86="Historical", IF(J86&lt;&gt;INDEX('Historical BMP Records'!J:J, MATCH($C86, 'Historical BMP Records'!$C:$C, 0)), 1, 0), IF(J86&lt;&gt;INDEX('Planned and Progress BMPs'!J:J, MATCH($C86, 'Planned and Progress BMPs'!$C:$C, 0)), 1, 0)), "")</f>
        <v/>
      </c>
      <c r="CB86" s="87" t="str">
        <f>IFERROR(IF($F86="Historical", IF(K86&lt;&gt;INDEX('Historical BMP Records'!K:K, MATCH($C86, 'Historical BMP Records'!$C:$C, 0)), 1, 0), IF(K86&lt;&gt;INDEX('Planned and Progress BMPs'!K:K, MATCH($C86, 'Planned and Progress BMPs'!$C:$C, 0)), 1, 0)), "")</f>
        <v/>
      </c>
      <c r="CC86" s="87" t="str">
        <f>IFERROR(IF($F86="Historical", IF(L86&lt;&gt;INDEX('Historical BMP Records'!L:L, MATCH($C86, 'Historical BMP Records'!$C:$C, 0)), 1, 0), IF(L86&lt;&gt;INDEX('Planned and Progress BMPs'!L:L, MATCH($C86, 'Planned and Progress BMPs'!$C:$C, 0)), 1, 0)), "")</f>
        <v/>
      </c>
      <c r="CD86" s="87" t="str">
        <f>IFERROR(IF($F86="Historical", IF(M86&lt;&gt;INDEX('Historical BMP Records'!M:M, MATCH($C86, 'Historical BMP Records'!$C:$C, 0)), 1, 0), IF(M86&lt;&gt;INDEX('Planned and Progress BMPs'!M:M, MATCH($C86, 'Planned and Progress BMPs'!$C:$C, 0)), 1, 0)), "")</f>
        <v/>
      </c>
      <c r="CE86" s="87" t="str">
        <f>IFERROR(IF($F86="Historical", IF(N86&lt;&gt;INDEX('Historical BMP Records'!N:N, MATCH($C86, 'Historical BMP Records'!$C:$C, 0)), 1, 0), IF(N86&lt;&gt;INDEX('Planned and Progress BMPs'!N:N, MATCH($C86, 'Planned and Progress BMPs'!$C:$C, 0)), 1, 0)), "")</f>
        <v/>
      </c>
      <c r="CF86" s="87" t="str">
        <f>IFERROR(IF($F86="Historical", IF(O86&lt;&gt;INDEX('Historical BMP Records'!O:O, MATCH($C86, 'Historical BMP Records'!$C:$C, 0)), 1, 0), IF(O86&lt;&gt;INDEX('Planned and Progress BMPs'!O:O, MATCH($C86, 'Planned and Progress BMPs'!$C:$C, 0)), 1, 0)), "")</f>
        <v/>
      </c>
      <c r="CG86" s="87" t="str">
        <f>IFERROR(IF($F86="Historical", IF(P86&lt;&gt;INDEX('Historical BMP Records'!P:P, MATCH($C86, 'Historical BMP Records'!$C:$C, 0)), 1, 0), IF(P86&lt;&gt;INDEX('Planned and Progress BMPs'!P:P, MATCH($C86, 'Planned and Progress BMPs'!$C:$C, 0)), 1, 0)), "")</f>
        <v/>
      </c>
      <c r="CH86" s="87" t="str">
        <f>IFERROR(IF($F86="Historical", IF(Q86&lt;&gt;INDEX('Historical BMP Records'!Q:Q, MATCH($C86, 'Historical BMP Records'!$C:$C, 0)), 1, 0), IF(Q86&lt;&gt;INDEX('Planned and Progress BMPs'!Q:Q, MATCH($C86, 'Planned and Progress BMPs'!$C:$C, 0)), 1, 0)), "")</f>
        <v/>
      </c>
      <c r="CI86" s="87" t="str">
        <f>IFERROR(IF($F86="Historical", IF(R86&lt;&gt;INDEX('Historical BMP Records'!R:R, MATCH($C86, 'Historical BMP Records'!$C:$C, 0)), 1, 0), IF(R86&lt;&gt;INDEX('Planned and Progress BMPs'!R:R, MATCH($C86, 'Planned and Progress BMPs'!$C:$C, 0)), 1, 0)), "")</f>
        <v/>
      </c>
      <c r="CJ86" s="87" t="str">
        <f>IFERROR(IF($F86="Historical", IF(S86&lt;&gt;INDEX('Historical BMP Records'!S:S, MATCH($C86, 'Historical BMP Records'!$C:$C, 0)), 1, 0), IF(S86&lt;&gt;INDEX('Planned and Progress BMPs'!S:S, MATCH($C86, 'Planned and Progress BMPs'!$C:$C, 0)), 1, 0)), "")</f>
        <v/>
      </c>
      <c r="CK86" s="87" t="str">
        <f>IFERROR(IF($F86="Historical", IF(T86&lt;&gt;INDEX('Historical BMP Records'!T:T, MATCH($C86, 'Historical BMP Records'!$C:$C, 0)), 1, 0), IF(T86&lt;&gt;INDEX('Planned and Progress BMPs'!T:T, MATCH($C86, 'Planned and Progress BMPs'!$C:$C, 0)), 1, 0)), "")</f>
        <v/>
      </c>
      <c r="CL86" s="87" t="str">
        <f>IFERROR(IF($F86="Historical", IF(U86&lt;&gt;INDEX('Historical BMP Records'!U:U, MATCH($C86, 'Historical BMP Records'!$C:$C, 0)), 1, 0), IF(U86&lt;&gt;INDEX('Planned and Progress BMPs'!U:U, MATCH($C86, 'Planned and Progress BMPs'!$C:$C, 0)), 1, 0)), "")</f>
        <v/>
      </c>
      <c r="CM86" s="87" t="str">
        <f>IFERROR(IF($F86="Historical", IF(V86&lt;&gt;INDEX('Historical BMP Records'!V:V, MATCH($C86, 'Historical BMP Records'!$C:$C, 0)), 1, 0), IF(V86&lt;&gt;INDEX('Planned and Progress BMPs'!V:V, MATCH($C86, 'Planned and Progress BMPs'!$C:$C, 0)), 1, 0)), "")</f>
        <v/>
      </c>
      <c r="CN86" s="87" t="str">
        <f>IFERROR(IF($F86="Historical", IF(W86&lt;&gt;INDEX('Historical BMP Records'!W:W, MATCH($C86, 'Historical BMP Records'!$C:$C, 0)), 1, 0), IF(W86&lt;&gt;INDEX('Planned and Progress BMPs'!W:W, MATCH($C86, 'Planned and Progress BMPs'!$C:$C, 0)), 1, 0)), "")</f>
        <v/>
      </c>
      <c r="CO86" s="87" t="str">
        <f>IFERROR(IF($F86="Historical", IF(X86&lt;&gt;INDEX('Historical BMP Records'!X:X, MATCH($C86, 'Historical BMP Records'!$C:$C, 0)), 1, 0), IF(X86&lt;&gt;INDEX('Planned and Progress BMPs'!X:X, MATCH($C86, 'Planned and Progress BMPs'!$C:$C, 0)), 1, 0)), "")</f>
        <v/>
      </c>
      <c r="CP86" s="87" t="str">
        <f>IFERROR(IF($F86="Historical", IF(Y86&lt;&gt;INDEX('Historical BMP Records'!Y:Y, MATCH($C86, 'Historical BMP Records'!$C:$C, 0)), 1, 0), IF(Y86&lt;&gt;INDEX('Planned and Progress BMPs'!Y:Y, MATCH($C86, 'Planned and Progress BMPs'!$C:$C, 0)), 1, 0)), "")</f>
        <v/>
      </c>
      <c r="CQ86" s="87" t="str">
        <f>IFERROR(IF($F86="Historical", IF(Z86&lt;&gt;INDEX('Historical BMP Records'!Z:Z, MATCH($C86, 'Historical BMP Records'!$C:$C, 0)), 1, 0), IF(Z86&lt;&gt;INDEX('Planned and Progress BMPs'!Z:Z, MATCH($C86, 'Planned and Progress BMPs'!$C:$C, 0)), 1, 0)), "")</f>
        <v/>
      </c>
      <c r="CR86" s="87" t="str">
        <f>IFERROR(IF($F86="Historical", IF(AA86&lt;&gt;INDEX('Historical BMP Records'!AA:AA, MATCH($C86, 'Historical BMP Records'!$C:$C, 0)), 1, 0), IF(AA86&lt;&gt;INDEX('Planned and Progress BMPs'!AA:AA, MATCH($C86, 'Planned and Progress BMPs'!$C:$C, 0)), 1, 0)), "")</f>
        <v/>
      </c>
      <c r="CS86" s="87" t="str">
        <f>IFERROR(IF($F86="Historical", IF(AB86&lt;&gt;INDEX('Historical BMP Records'!AB:AB, MATCH($C86, 'Historical BMP Records'!$C:$C, 0)), 1, 0), IF(AB86&lt;&gt;INDEX('Planned and Progress BMPs'!AB:AB, MATCH($C86, 'Planned and Progress BMPs'!$C:$C, 0)), 1, 0)), "")</f>
        <v/>
      </c>
      <c r="CT86" s="87" t="str">
        <f>IFERROR(IF($F86="Historical", IF(AC86&lt;&gt;INDEX('Historical BMP Records'!AC:AC, MATCH($C86, 'Historical BMP Records'!$C:$C, 0)), 1, 0), IF(AC86&lt;&gt;INDEX('Planned and Progress BMPs'!AC:AC, MATCH($C86, 'Planned and Progress BMPs'!$C:$C, 0)), 1, 0)), "")</f>
        <v/>
      </c>
      <c r="CU86" s="87" t="str">
        <f>IFERROR(IF($F86="Historical", IF(AD86&lt;&gt;INDEX('Historical BMP Records'!AD:AD, MATCH($C86, 'Historical BMP Records'!$C:$C, 0)), 1, 0), IF(AD86&lt;&gt;INDEX('Planned and Progress BMPs'!AD:AD, MATCH($C86, 'Planned and Progress BMPs'!$C:$C, 0)), 1, 0)), "")</f>
        <v/>
      </c>
      <c r="CV86" s="87" t="str">
        <f>IFERROR(IF($F86="Historical", IF(AE86&lt;&gt;INDEX('Historical BMP Records'!AE:AE, MATCH($C86, 'Historical BMP Records'!$C:$C, 0)), 1, 0), IF(AE86&lt;&gt;INDEX('Planned and Progress BMPs'!AE:AE, MATCH($C86, 'Planned and Progress BMPs'!$C:$C, 0)), 1, 0)), "")</f>
        <v/>
      </c>
      <c r="CW86" s="87" t="str">
        <f>IFERROR(IF($F86="Historical", IF(AF86&lt;&gt;INDEX('Historical BMP Records'!AF:AF, MATCH($C86, 'Historical BMP Records'!$C:$C, 0)), 1, 0), IF(AF86&lt;&gt;INDEX('Planned and Progress BMPs'!AF:AF, MATCH($C86, 'Planned and Progress BMPs'!$C:$C, 0)), 1, 0)), "")</f>
        <v/>
      </c>
      <c r="CX86" s="87" t="str">
        <f>IFERROR(IF($F86="Historical", IF(AG86&lt;&gt;INDEX('Historical BMP Records'!AG:AG, MATCH($C86, 'Historical BMP Records'!$C:$C, 0)), 1, 0), IF(AG86&lt;&gt;INDEX('Planned and Progress BMPs'!AG:AG, MATCH($C86, 'Planned and Progress BMPs'!$C:$C, 0)), 1, 0)), "")</f>
        <v/>
      </c>
      <c r="CY86" s="87" t="str">
        <f>IFERROR(IF($F86="Historical", IF(AH86&lt;&gt;INDEX('Historical BMP Records'!AH:AH, MATCH($C86, 'Historical BMP Records'!$C:$C, 0)), 1, 0), IF(AH86&lt;&gt;INDEX('Planned and Progress BMPs'!AH:AH, MATCH($C86, 'Planned and Progress BMPs'!$C:$C, 0)), 1, 0)), "")</f>
        <v/>
      </c>
      <c r="CZ86" s="87" t="str">
        <f>IFERROR(IF($F86="Historical", IF(AI86&lt;&gt;INDEX('Historical BMP Records'!AI:AI, MATCH($C86, 'Historical BMP Records'!$C:$C, 0)), 1, 0), IF(AI86&lt;&gt;INDEX('Planned and Progress BMPs'!AI:AI, MATCH($C86, 'Planned and Progress BMPs'!$C:$C, 0)), 1, 0)), "")</f>
        <v/>
      </c>
      <c r="DA86" s="87" t="str">
        <f>IFERROR(IF($F86="Historical", IF(AJ86&lt;&gt;INDEX('Historical BMP Records'!AJ:AJ, MATCH($C86, 'Historical BMP Records'!$C:$C, 0)), 1, 0), IF(AJ86&lt;&gt;INDEX('Planned and Progress BMPs'!AJ:AJ, MATCH($C86, 'Planned and Progress BMPs'!$C:$C, 0)), 1, 0)), "")</f>
        <v/>
      </c>
      <c r="DB86" s="87" t="str">
        <f>IFERROR(IF($F86="Historical", IF(AK86&lt;&gt;INDEX('Historical BMP Records'!AK:AK, MATCH($C86, 'Historical BMP Records'!$C:$C, 0)), 1, 0), IF(AK86&lt;&gt;INDEX('Planned and Progress BMPs'!AK:AK, MATCH($C86, 'Planned and Progress BMPs'!$C:$C, 0)), 1, 0)), "")</f>
        <v/>
      </c>
      <c r="DC86" s="87" t="str">
        <f>IFERROR(IF($F86="Historical", IF(AL86&lt;&gt;INDEX('Historical BMP Records'!AL:AL, MATCH($C86, 'Historical BMP Records'!$C:$C, 0)), 1, 0), IF(AL86&lt;&gt;INDEX('Planned and Progress BMPs'!AL:AL, MATCH($C86, 'Planned and Progress BMPs'!$C:$C, 0)), 1, 0)), "")</f>
        <v/>
      </c>
      <c r="DD86" s="87" t="str">
        <f>IFERROR(IF($F86="Historical", IF(AM86&lt;&gt;INDEX('Historical BMP Records'!AM:AM, MATCH($C86, 'Historical BMP Records'!$C:$C, 0)), 1, 0), IF(AM86&lt;&gt;INDEX('Planned and Progress BMPs'!AM:AM, MATCH($C86, 'Planned and Progress BMPs'!$C:$C, 0)), 1, 0)), "")</f>
        <v/>
      </c>
      <c r="DE86" s="87" t="str">
        <f>IFERROR(IF($F86="Historical", IF(AN86&lt;&gt;INDEX('Historical BMP Records'!AN:AN, MATCH($C86, 'Historical BMP Records'!$C:$C, 0)), 1, 0), IF(AN86&lt;&gt;INDEX('Planned and Progress BMPs'!AN:AN, MATCH($C86, 'Planned and Progress BMPs'!$C:$C, 0)), 1, 0)), "")</f>
        <v/>
      </c>
      <c r="DF86" s="87" t="str">
        <f>IFERROR(IF($F86="Historical", IF(AO86&lt;&gt;INDEX('Historical BMP Records'!AO:AO, MATCH($C86, 'Historical BMP Records'!$C:$C, 0)), 1, 0), IF(AO86&lt;&gt;INDEX('Planned and Progress BMPs'!AO:AO, MATCH($C86, 'Planned and Progress BMPs'!$C:$C, 0)), 1, 0)), "")</f>
        <v/>
      </c>
      <c r="DG86" s="87" t="str">
        <f>IFERROR(IF($F86="Historical", IF(AP86&lt;&gt;INDEX('Historical BMP Records'!AP:AP, MATCH($C86, 'Historical BMP Records'!$C:$C, 0)), 1, 0), IF(AP86&lt;&gt;INDEX('Planned and Progress BMPs'!AP:AP, MATCH($C86, 'Planned and Progress BMPs'!$C:$C, 0)), 1, 0)), "")</f>
        <v/>
      </c>
      <c r="DH86" s="87" t="str">
        <f>IFERROR(IF($F86="Historical", IF(AQ86&lt;&gt;INDEX('Historical BMP Records'!AQ:AQ, MATCH($C86, 'Historical BMP Records'!$C:$C, 0)), 1, 0), IF(AQ86&lt;&gt;INDEX('Planned and Progress BMPs'!AQ:AQ, MATCH($C86, 'Planned and Progress BMPs'!$C:$C, 0)), 1, 0)), "")</f>
        <v/>
      </c>
      <c r="DI86" s="87" t="str">
        <f>IFERROR(IF($F86="Historical", IF(AR86&lt;&gt;INDEX('Historical BMP Records'!AR:AR, MATCH($C86, 'Historical BMP Records'!$C:$C, 0)), 1, 0), IF(AR86&lt;&gt;INDEX('Planned and Progress BMPs'!AR:AR, MATCH($C86, 'Planned and Progress BMPs'!$C:$C, 0)), 1, 0)), "")</f>
        <v/>
      </c>
      <c r="DJ86" s="87" t="str">
        <f>IFERROR(IF($F86="Historical", IF(AS86&lt;&gt;INDEX('Historical BMP Records'!AS:AS, MATCH($C86, 'Historical BMP Records'!$C:$C, 0)), 1, 0), IF(AS86&lt;&gt;INDEX('Planned and Progress BMPs'!AS:AS, MATCH($C86, 'Planned and Progress BMPs'!$C:$C, 0)), 1, 0)), "")</f>
        <v/>
      </c>
      <c r="DK86" s="87" t="str">
        <f>IFERROR(IF($F86="Historical", IF(AT86&lt;&gt;INDEX('Historical BMP Records'!AT:AT, MATCH($C86, 'Historical BMP Records'!$C:$C, 0)), 1, 0), IF(AT86&lt;&gt;INDEX('Planned and Progress BMPs'!AT:AT, MATCH($C86, 'Planned and Progress BMPs'!$C:$C, 0)), 1, 0)), "")</f>
        <v/>
      </c>
      <c r="DL86" s="87" t="str">
        <f>IFERROR(IF($F86="Historical", IF(AU86&lt;&gt;INDEX('Historical BMP Records'!AU:AU, MATCH($C86, 'Historical BMP Records'!$C:$C, 0)), 1, 0), IF(AU86&lt;&gt;INDEX('Planned and Progress BMPs'!AU:AU, MATCH($C86, 'Planned and Progress BMPs'!$C:$C, 0)), 1, 0)), "")</f>
        <v/>
      </c>
      <c r="DM86" s="87" t="str">
        <f>IFERROR(IF($F86="Historical", IF(AV86&lt;&gt;INDEX('Historical BMP Records'!AV:AV, MATCH($C86, 'Historical BMP Records'!$C:$C, 0)), 1, 0), IF(AV86&lt;&gt;INDEX('Planned and Progress BMPs'!AV:AV, MATCH($C86, 'Planned and Progress BMPs'!$C:$C, 0)), 1, 0)), "")</f>
        <v/>
      </c>
      <c r="DN86" s="87" t="str">
        <f>IFERROR(IF($F86="Historical", IF(AW86&lt;&gt;INDEX('Historical BMP Records'!AW:AW, MATCH($C86, 'Historical BMP Records'!$C:$C, 0)), 1, 0), IF(AW86&lt;&gt;INDEX('Planned and Progress BMPs'!AW:AW, MATCH($C86, 'Planned and Progress BMPs'!$C:$C, 0)), 1, 0)), "")</f>
        <v/>
      </c>
      <c r="DO86" s="87" t="str">
        <f>IFERROR(IF($F86="Historical", IF(AX86&lt;&gt;INDEX('Historical BMP Records'!AX:AX, MATCH($C86, 'Historical BMP Records'!$C:$C, 0)), 1, 0), IF(AX86&lt;&gt;INDEX('Planned and Progress BMPs'!AX:AX, MATCH($C86, 'Planned and Progress BMPs'!$C:$C, 0)), 1, 0)), "")</f>
        <v/>
      </c>
      <c r="DP86" s="87" t="str">
        <f>IFERROR(IF($F86="Historical", IF(AY86&lt;&gt;INDEX('Historical BMP Records'!AY:AY, MATCH($C86, 'Historical BMP Records'!$C:$C, 0)), 1, 0), IF(AY86&lt;&gt;INDEX('Planned and Progress BMPs'!AY:AY, MATCH($C86, 'Planned and Progress BMPs'!$C:$C, 0)), 1, 0)), "")</f>
        <v/>
      </c>
      <c r="DQ86" s="87" t="str">
        <f>IFERROR(IF($F86="Historical", IF(AZ86&lt;&gt;INDEX('Historical BMP Records'!AZ:AZ, MATCH($C86, 'Historical BMP Records'!$C:$C, 0)), 1, 0), IF(AZ86&lt;&gt;INDEX('Planned and Progress BMPs'!AZ:AZ, MATCH($C86, 'Planned and Progress BMPs'!$C:$C, 0)), 1, 0)), "")</f>
        <v/>
      </c>
      <c r="DR86" s="87" t="str">
        <f>IFERROR(IF($F86="Historical", IF(BA86&lt;&gt;INDEX('Historical BMP Records'!BA:BA, MATCH($C86, 'Historical BMP Records'!$C:$C, 0)), 1, 0), IF(BA86&lt;&gt;INDEX('Planned and Progress BMPs'!BA:BA, MATCH($C86, 'Planned and Progress BMPs'!$C:$C, 0)), 1, 0)), "")</f>
        <v/>
      </c>
      <c r="DS86" s="87" t="str">
        <f>IFERROR(IF($F86="Historical", IF(BB86&lt;&gt;INDEX('Historical BMP Records'!BB:BB, MATCH($C86, 'Historical BMP Records'!$C:$C, 0)), 1, 0), IF(BB86&lt;&gt;INDEX('Planned and Progress BMPs'!BB:BB, MATCH($C86, 'Planned and Progress BMPs'!$C:$C, 0)), 1, 0)), "")</f>
        <v/>
      </c>
      <c r="DT86" s="87" t="str">
        <f>IFERROR(IF($F86="Historical", IF(BC86&lt;&gt;INDEX('Historical BMP Records'!BC:BC, MATCH($C86, 'Historical BMP Records'!$C:$C, 0)), 1, 0), IF(BC86&lt;&gt;INDEX('Planned and Progress BMPs'!BC:BC, MATCH($C86, 'Planned and Progress BMPs'!$C:$C, 0)), 1, 0)), "")</f>
        <v/>
      </c>
      <c r="DU86" s="87" t="str">
        <f>IFERROR(IF($F86="Historical", IF(BD86&lt;&gt;INDEX('Historical BMP Records'!BD:BD, MATCH($C86, 'Historical BMP Records'!$C:$C, 0)), 1, 0), IF(BD86&lt;&gt;INDEX('Planned and Progress BMPs'!BD:BD, MATCH($C86, 'Planned and Progress BMPs'!$C:$C, 0)), 1, 0)), "")</f>
        <v/>
      </c>
      <c r="DV86" s="87" t="str">
        <f>IFERROR(IF($F86="Historical", IF(BE86&lt;&gt;INDEX('Historical BMP Records'!BE:BE, MATCH($C86, 'Historical BMP Records'!$C:$C, 0)), 1, 0), IF(BE86&lt;&gt;INDEX('Planned and Progress BMPs'!BE:BE, MATCH($C86, 'Planned and Progress BMPs'!$C:$C, 0)), 1, 0)), "")</f>
        <v/>
      </c>
      <c r="DW86" s="87" t="str">
        <f>IFERROR(IF($F86="Historical", IF(BF86&lt;&gt;INDEX('Historical BMP Records'!BF:BF, MATCH($C86, 'Historical BMP Records'!$C:$C, 0)), 1, 0), IF(BF86&lt;&gt;INDEX('Planned and Progress BMPs'!BF:BF, MATCH($C86, 'Planned and Progress BMPs'!$C:$C, 0)), 1, 0)), "")</f>
        <v/>
      </c>
      <c r="DX86" s="87" t="str">
        <f>IFERROR(IF($F86="Historical", IF(BG86&lt;&gt;INDEX('Historical BMP Records'!BG:BG, MATCH($C86, 'Historical BMP Records'!$C:$C, 0)), 1, 0), IF(BG86&lt;&gt;INDEX('Planned and Progress BMPs'!BG:BG, MATCH($C86, 'Planned and Progress BMPs'!$C:$C, 0)), 1, 0)), "")</f>
        <v/>
      </c>
      <c r="DY86" s="87" t="str">
        <f>IFERROR(IF($F86="Historical", IF(BH86&lt;&gt;INDEX('Historical BMP Records'!BH:BH, MATCH($C86, 'Historical BMP Records'!$C:$C, 0)), 1, 0), IF(BH86&lt;&gt;INDEX('Planned and Progress BMPs'!BH:BH, MATCH($C86, 'Planned and Progress BMPs'!$C:$C, 0)), 1, 0)), "")</f>
        <v/>
      </c>
      <c r="DZ86" s="87" t="str">
        <f>IFERROR(IF($F86="Historical", IF(BI86&lt;&gt;INDEX('Historical BMP Records'!BI:BI, MATCH($C86, 'Historical BMP Records'!$C:$C, 0)), 1, 0), IF(BI86&lt;&gt;INDEX('Planned and Progress BMPs'!BI:BI, MATCH($C86, 'Planned and Progress BMPs'!$C:$C, 0)), 1, 0)), "")</f>
        <v/>
      </c>
      <c r="EA86" s="87" t="str">
        <f>IFERROR(IF($F86="Historical", IF(BJ86&lt;&gt;INDEX('Historical BMP Records'!BJ:BJ, MATCH($C86, 'Historical BMP Records'!$C:$C, 0)), 1, 0), IF(BJ86&lt;&gt;INDEX('Planned and Progress BMPs'!BJ:BJ, MATCH($C86, 'Planned and Progress BMPs'!$C:$C, 0)), 1, 0)), "")</f>
        <v/>
      </c>
      <c r="EB86" s="87" t="str">
        <f>IFERROR(IF($F86="Historical", IF(BK86&lt;&gt;INDEX('Historical BMP Records'!BK:BK, MATCH($C86, 'Historical BMP Records'!$C:$C, 0)), 1, 0), IF(BK86&lt;&gt;INDEX('Planned and Progress BMPs'!BK:BK, MATCH($C86, 'Planned and Progress BMPs'!$C:$C, 0)), 1, 0)), "")</f>
        <v/>
      </c>
      <c r="EC86" s="87" t="str">
        <f>IFERROR(IF($F86="Historical", IF(BL86&lt;&gt;INDEX('Historical BMP Records'!BL:BL, MATCH($C86, 'Historical BMP Records'!$C:$C, 0)), 1, 0), IF(BL86&lt;&gt;INDEX('Planned and Progress BMPs'!BL:BL, MATCH($C86, 'Planned and Progress BMPs'!$C:$C, 0)), 1, 0)), "")</f>
        <v/>
      </c>
      <c r="ED86" s="87" t="str">
        <f>IFERROR(IF($F86="Historical", IF(BM86&lt;&gt;INDEX('Historical BMP Records'!BM:BM, MATCH($C86, 'Historical BMP Records'!$C:$C, 0)), 1, 0), IF(BM86&lt;&gt;INDEX('Planned and Progress BMPs'!BM:BM, MATCH($C86, 'Planned and Progress BMPs'!$C:$C, 0)), 1, 0)), "")</f>
        <v/>
      </c>
      <c r="EE86" s="87" t="str">
        <f>IFERROR(IF($F86="Historical", IF(BN86&lt;&gt;INDEX('Historical BMP Records'!BN:BN, MATCH($C86, 'Historical BMP Records'!$C:$C, 0)), 1, 0), IF(BN86&lt;&gt;INDEX('Planned and Progress BMPs'!BN:BN, MATCH($C86, 'Planned and Progress BMPs'!$C:$C, 0)), 1, 0)), "")</f>
        <v/>
      </c>
      <c r="EF86" s="87" t="str">
        <f>IFERROR(IF($F86="Historical", IF(BO86&lt;&gt;INDEX('Historical BMP Records'!BO:BO, MATCH($C86, 'Historical BMP Records'!$C:$C, 0)), 1, 0), IF(BO86&lt;&gt;INDEX('Planned and Progress BMPs'!BO:BO, MATCH($C86, 'Planned and Progress BMPs'!$C:$C, 0)), 1, 0)), "")</f>
        <v/>
      </c>
      <c r="EG86" s="87" t="str">
        <f>IFERROR(IF($F86="Historical", IF(BP86&lt;&gt;INDEX('Historical BMP Records'!BP:BP, MATCH($C86, 'Historical BMP Records'!$C:$C, 0)), 1, 0), IF(BP86&lt;&gt;INDEX('Planned and Progress BMPs'!BP:BP, MATCH($C86, 'Planned and Progress BMPs'!$C:$C, 0)), 1, 0)), "")</f>
        <v/>
      </c>
      <c r="EH86" s="87">
        <f>SUM(DC_SW152[[#This Row],[FY17 Status Change]:[GIS ID Change]])</f>
        <v>0</v>
      </c>
    </row>
    <row r="87" spans="1:138" x14ac:dyDescent="0.25">
      <c r="A87" s="5" t="s">
        <v>388</v>
      </c>
      <c r="B87" s="5" t="s">
        <v>389</v>
      </c>
      <c r="C87" s="15" t="s">
        <v>731</v>
      </c>
      <c r="D87" s="15" t="s">
        <v>481</v>
      </c>
      <c r="E87" s="15" t="s">
        <v>177</v>
      </c>
      <c r="F87" s="33" t="s">
        <v>49</v>
      </c>
      <c r="G87" s="42"/>
      <c r="H87" s="37"/>
      <c r="I87" s="22">
        <f>INDEX(Table3[Site ID], MATCH(DC_SW152[[#This Row],[Facility Name]], Table3[Site Name], 0))</f>
        <v>2</v>
      </c>
      <c r="J87" s="22" t="s">
        <v>7</v>
      </c>
      <c r="K87" s="22" t="str">
        <f>INDEX(Table3[Site Address], MATCH(DC_SW152[[#This Row],[Facility Name]], Table3[Site Name], 0))</f>
        <v>1013 O Street SE</v>
      </c>
      <c r="L87" s="22" t="str">
        <f>INDEX(Table3[Site X Coordinate], MATCH(DC_SW152[[#This Row],[Facility Name]], Table3[Site Name], 0))</f>
        <v>400682.49</v>
      </c>
      <c r="M87" s="22" t="str">
        <f>INDEX(Table3[Site Y Coordinate], MATCH(DC_SW152[[#This Row],[Facility Name]], Table3[Site Name], 0))</f>
        <v>133916.52</v>
      </c>
      <c r="N87" s="22" t="str">
        <f>INDEX(Table3[Owner/Manager], MATCH(DC_SW152[[#This Row],[Facility Name]], Table3[Site Name], 0))</f>
        <v>Department of Defense</v>
      </c>
      <c r="O87" s="22" t="s">
        <v>699</v>
      </c>
      <c r="P87" s="22" t="s">
        <v>115</v>
      </c>
      <c r="Q87" s="22" t="s">
        <v>116</v>
      </c>
      <c r="R87" s="22" t="s">
        <v>84</v>
      </c>
      <c r="S87" s="22">
        <v>20374</v>
      </c>
      <c r="T87" s="29">
        <v>2024330415</v>
      </c>
      <c r="U87" s="22" t="s">
        <v>117</v>
      </c>
      <c r="V87" s="77">
        <v>32</v>
      </c>
      <c r="W87" s="33">
        <v>37257</v>
      </c>
      <c r="X87" s="22" t="s">
        <v>177</v>
      </c>
      <c r="Y87" s="83" t="s">
        <v>191</v>
      </c>
      <c r="Z87" s="83" t="s">
        <v>774</v>
      </c>
      <c r="AA87" s="83" t="s">
        <v>770</v>
      </c>
      <c r="AB87" s="83" t="s">
        <v>774</v>
      </c>
      <c r="AC87" s="22" t="s">
        <v>93</v>
      </c>
      <c r="AD87" s="22" t="s">
        <v>10</v>
      </c>
      <c r="AE87" s="22">
        <v>400174.50709899899</v>
      </c>
      <c r="AF87" s="22">
        <v>133946.169582</v>
      </c>
      <c r="AG87" s="22">
        <v>38.871757000000002</v>
      </c>
      <c r="AH87" s="22">
        <v>-76.992405000000005</v>
      </c>
      <c r="AI87" s="22" t="s">
        <v>182</v>
      </c>
      <c r="AJ87" s="22" t="s">
        <v>84</v>
      </c>
      <c r="AK87" s="22">
        <v>20374</v>
      </c>
      <c r="AL87" s="17" t="s">
        <v>11</v>
      </c>
      <c r="AM87" s="22" t="s">
        <v>21</v>
      </c>
      <c r="AN87" s="22" t="s">
        <v>8</v>
      </c>
      <c r="AO87" s="64"/>
      <c r="AP87" s="64"/>
      <c r="AQ87" s="64"/>
      <c r="AR87" s="64">
        <f>IF(ISBLANK(DC_SW152[[#This Row],[Urban Acres]]), "", DC_SW152[[#This Row],[Urban Acres]]-DC_SW152[[#This Row],[Impervious Acres]]-DC_SW152[[#This Row],[Natural Acres]])</f>
        <v>0</v>
      </c>
      <c r="AS87" s="64">
        <v>0.23</v>
      </c>
      <c r="AT87" s="64">
        <v>0.23</v>
      </c>
      <c r="AU87" s="64" t="str">
        <f>IF(ISBLANK(DC_SW152[[#This Row],[Natural Acres]]), "", DC_SW152[[#This Row],[Natural Acres]]*43560)</f>
        <v/>
      </c>
      <c r="AV87" s="64">
        <f>IFERROR(IF(ISBLANK(DC_SW152[[#This Row],[Compacted Acres]]), "", DC_SW152[[#This Row],[Compacted Acres]]*43560),"")</f>
        <v>0</v>
      </c>
      <c r="AW87" s="64">
        <f>IF(ISBLANK(DC_SW152[[#This Row],[Impervious Acres]]), "", DC_SW152[[#This Row],[Impervious Acres]]*43560)</f>
        <v>10018.800000000001</v>
      </c>
      <c r="AX87" s="64">
        <f>IF(ISBLANK(DC_SW152[[#This Row],[Urban Acres]]), "", DC_SW152[[#This Row],[Urban Acres]]*43560)</f>
        <v>10018.800000000001</v>
      </c>
      <c r="AY87" s="67"/>
      <c r="AZ87" s="33">
        <v>42941</v>
      </c>
      <c r="BA87" s="19">
        <v>2017</v>
      </c>
      <c r="BB87" s="19"/>
      <c r="BC87" s="19"/>
      <c r="BD87" s="19"/>
      <c r="BE87" s="19"/>
      <c r="BF87" s="19"/>
      <c r="BG87" s="19"/>
      <c r="BH87" s="18" t="s">
        <v>9</v>
      </c>
      <c r="BI87" s="18">
        <v>42927</v>
      </c>
      <c r="BJ87" s="18"/>
      <c r="BK87" s="22" t="s">
        <v>8</v>
      </c>
      <c r="BL87" s="18"/>
      <c r="BM87" s="72" t="s">
        <v>192</v>
      </c>
      <c r="BN87" s="22"/>
      <c r="BO87" s="17" t="s">
        <v>8</v>
      </c>
      <c r="BP87" s="17" t="s">
        <v>193</v>
      </c>
      <c r="BQ87" s="15" t="s">
        <v>536</v>
      </c>
      <c r="BR87" s="87" t="str">
        <f>IFERROR(IF($F87="Historical", IF(A87&lt;&gt;INDEX('Historical BMP Records'!A:A, MATCH($C87, 'Historical BMP Records'!$C:$C, 0)), 1, 0), IF(A87&lt;&gt;INDEX('Planned and Progress BMPs'!A:A, MATCH($C87, 'Planned and Progress BMPs'!$C:$C, 0)), 1, 0)), "")</f>
        <v/>
      </c>
      <c r="BS87" s="87" t="str">
        <f>IFERROR(IF($F87="Historical", IF(B87&lt;&gt;INDEX('Historical BMP Records'!B:B, MATCH($C87, 'Historical BMP Records'!$C:$C, 0)), 1, 0), IF(B87&lt;&gt;INDEX('Planned and Progress BMPs'!B:B, MATCH($C87, 'Planned and Progress BMPs'!$C:$C, 0)), 1, 0)), "")</f>
        <v/>
      </c>
      <c r="BT87" s="87" t="str">
        <f>IFERROR(IF($F87="Historical", IF(C87&lt;&gt;INDEX('Historical BMP Records'!C:C, MATCH($C87, 'Historical BMP Records'!$C:$C, 0)), 1, 0), IF(C87&lt;&gt;INDEX('Planned and Progress BMPs'!C:C, MATCH($C87, 'Planned and Progress BMPs'!$C:$C, 0)), 1, 0)), "")</f>
        <v/>
      </c>
      <c r="BU87" s="87" t="str">
        <f>IFERROR(IF($F87="Historical", IF(D87&lt;&gt;INDEX('Historical BMP Records'!D:D, MATCH($C87, 'Historical BMP Records'!$C:$C, 0)), 1, 0), IF(D87&lt;&gt;INDEX('Planned and Progress BMPs'!D:D, MATCH($C87, 'Planned and Progress BMPs'!$C:$C, 0)), 1, 0)), "")</f>
        <v/>
      </c>
      <c r="BV87" s="87" t="str">
        <f>IFERROR(IF($F87="Historical", IF(E87&lt;&gt;INDEX('Historical BMP Records'!E:E, MATCH($C87, 'Historical BMP Records'!$C:$C, 0)), 1, 0), IF(E87&lt;&gt;INDEX('Planned and Progress BMPs'!E:E, MATCH($C87, 'Planned and Progress BMPs'!$C:$C, 0)), 1, 0)), "")</f>
        <v/>
      </c>
      <c r="BW87" s="87" t="str">
        <f>IFERROR(IF($F87="Historical", IF(F87&lt;&gt;INDEX('Historical BMP Records'!F:F, MATCH($C87, 'Historical BMP Records'!$C:$C, 0)), 1, 0), IF(F87&lt;&gt;INDEX('Planned and Progress BMPs'!F:F, MATCH($C87, 'Planned and Progress BMPs'!$C:$C, 0)), 1, 0)), "")</f>
        <v/>
      </c>
      <c r="BX87" s="87" t="str">
        <f>IFERROR(IF($F87="Historical", IF(G87&lt;&gt;INDEX('Historical BMP Records'!G:G, MATCH($C87, 'Historical BMP Records'!$C:$C, 0)), 1, 0), IF(G87&lt;&gt;INDEX('Planned and Progress BMPs'!G:G, MATCH($C87, 'Planned and Progress BMPs'!$C:$C, 0)), 1, 0)), "")</f>
        <v/>
      </c>
      <c r="BY87" s="87" t="str">
        <f>IFERROR(IF($F87="Historical", IF(H87&lt;&gt;INDEX('Historical BMP Records'!H:H, MATCH($C87, 'Historical BMP Records'!$C:$C, 0)), 1, 0), IF(H87&lt;&gt;INDEX('Planned and Progress BMPs'!H:H, MATCH($C87, 'Planned and Progress BMPs'!$C:$C, 0)), 1, 0)), "")</f>
        <v/>
      </c>
      <c r="BZ87" s="87" t="str">
        <f>IFERROR(IF($F87="Historical", IF(I87&lt;&gt;INDEX('Historical BMP Records'!I:I, MATCH($C87, 'Historical BMP Records'!$C:$C, 0)), 1, 0), IF(I87&lt;&gt;INDEX('Planned and Progress BMPs'!I:I, MATCH($C87, 'Planned and Progress BMPs'!$C:$C, 0)), 1, 0)), "")</f>
        <v/>
      </c>
      <c r="CA87" s="87" t="str">
        <f>IFERROR(IF($F87="Historical", IF(J87&lt;&gt;INDEX('Historical BMP Records'!J:J, MATCH($C87, 'Historical BMP Records'!$C:$C, 0)), 1, 0), IF(J87&lt;&gt;INDEX('Planned and Progress BMPs'!J:J, MATCH($C87, 'Planned and Progress BMPs'!$C:$C, 0)), 1, 0)), "")</f>
        <v/>
      </c>
      <c r="CB87" s="87" t="str">
        <f>IFERROR(IF($F87="Historical", IF(K87&lt;&gt;INDEX('Historical BMP Records'!K:K, MATCH($C87, 'Historical BMP Records'!$C:$C, 0)), 1, 0), IF(K87&lt;&gt;INDEX('Planned and Progress BMPs'!K:K, MATCH($C87, 'Planned and Progress BMPs'!$C:$C, 0)), 1, 0)), "")</f>
        <v/>
      </c>
      <c r="CC87" s="87" t="str">
        <f>IFERROR(IF($F87="Historical", IF(L87&lt;&gt;INDEX('Historical BMP Records'!L:L, MATCH($C87, 'Historical BMP Records'!$C:$C, 0)), 1, 0), IF(L87&lt;&gt;INDEX('Planned and Progress BMPs'!L:L, MATCH($C87, 'Planned and Progress BMPs'!$C:$C, 0)), 1, 0)), "")</f>
        <v/>
      </c>
      <c r="CD87" s="87" t="str">
        <f>IFERROR(IF($F87="Historical", IF(M87&lt;&gt;INDEX('Historical BMP Records'!M:M, MATCH($C87, 'Historical BMP Records'!$C:$C, 0)), 1, 0), IF(M87&lt;&gt;INDEX('Planned and Progress BMPs'!M:M, MATCH($C87, 'Planned and Progress BMPs'!$C:$C, 0)), 1, 0)), "")</f>
        <v/>
      </c>
      <c r="CE87" s="87" t="str">
        <f>IFERROR(IF($F87="Historical", IF(N87&lt;&gt;INDEX('Historical BMP Records'!N:N, MATCH($C87, 'Historical BMP Records'!$C:$C, 0)), 1, 0), IF(N87&lt;&gt;INDEX('Planned and Progress BMPs'!N:N, MATCH($C87, 'Planned and Progress BMPs'!$C:$C, 0)), 1, 0)), "")</f>
        <v/>
      </c>
      <c r="CF87" s="87" t="str">
        <f>IFERROR(IF($F87="Historical", IF(O87&lt;&gt;INDEX('Historical BMP Records'!O:O, MATCH($C87, 'Historical BMP Records'!$C:$C, 0)), 1, 0), IF(O87&lt;&gt;INDEX('Planned and Progress BMPs'!O:O, MATCH($C87, 'Planned and Progress BMPs'!$C:$C, 0)), 1, 0)), "")</f>
        <v/>
      </c>
      <c r="CG87" s="87" t="str">
        <f>IFERROR(IF($F87="Historical", IF(P87&lt;&gt;INDEX('Historical BMP Records'!P:P, MATCH($C87, 'Historical BMP Records'!$C:$C, 0)), 1, 0), IF(P87&lt;&gt;INDEX('Planned and Progress BMPs'!P:P, MATCH($C87, 'Planned and Progress BMPs'!$C:$C, 0)), 1, 0)), "")</f>
        <v/>
      </c>
      <c r="CH87" s="87" t="str">
        <f>IFERROR(IF($F87="Historical", IF(Q87&lt;&gt;INDEX('Historical BMP Records'!Q:Q, MATCH($C87, 'Historical BMP Records'!$C:$C, 0)), 1, 0), IF(Q87&lt;&gt;INDEX('Planned and Progress BMPs'!Q:Q, MATCH($C87, 'Planned and Progress BMPs'!$C:$C, 0)), 1, 0)), "")</f>
        <v/>
      </c>
      <c r="CI87" s="87" t="str">
        <f>IFERROR(IF($F87="Historical", IF(R87&lt;&gt;INDEX('Historical BMP Records'!R:R, MATCH($C87, 'Historical BMP Records'!$C:$C, 0)), 1, 0), IF(R87&lt;&gt;INDEX('Planned and Progress BMPs'!R:R, MATCH($C87, 'Planned and Progress BMPs'!$C:$C, 0)), 1, 0)), "")</f>
        <v/>
      </c>
      <c r="CJ87" s="87" t="str">
        <f>IFERROR(IF($F87="Historical", IF(S87&lt;&gt;INDEX('Historical BMP Records'!S:S, MATCH($C87, 'Historical BMP Records'!$C:$C, 0)), 1, 0), IF(S87&lt;&gt;INDEX('Planned and Progress BMPs'!S:S, MATCH($C87, 'Planned and Progress BMPs'!$C:$C, 0)), 1, 0)), "")</f>
        <v/>
      </c>
      <c r="CK87" s="87" t="str">
        <f>IFERROR(IF($F87="Historical", IF(T87&lt;&gt;INDEX('Historical BMP Records'!T:T, MATCH($C87, 'Historical BMP Records'!$C:$C, 0)), 1, 0), IF(T87&lt;&gt;INDEX('Planned and Progress BMPs'!T:T, MATCH($C87, 'Planned and Progress BMPs'!$C:$C, 0)), 1, 0)), "")</f>
        <v/>
      </c>
      <c r="CL87" s="87" t="str">
        <f>IFERROR(IF($F87="Historical", IF(U87&lt;&gt;INDEX('Historical BMP Records'!U:U, MATCH($C87, 'Historical BMP Records'!$C:$C, 0)), 1, 0), IF(U87&lt;&gt;INDEX('Planned and Progress BMPs'!U:U, MATCH($C87, 'Planned and Progress BMPs'!$C:$C, 0)), 1, 0)), "")</f>
        <v/>
      </c>
      <c r="CM87" s="87" t="str">
        <f>IFERROR(IF($F87="Historical", IF(V87&lt;&gt;INDEX('Historical BMP Records'!V:V, MATCH($C87, 'Historical BMP Records'!$C:$C, 0)), 1, 0), IF(V87&lt;&gt;INDEX('Planned and Progress BMPs'!V:V, MATCH($C87, 'Planned and Progress BMPs'!$C:$C, 0)), 1, 0)), "")</f>
        <v/>
      </c>
      <c r="CN87" s="87" t="str">
        <f>IFERROR(IF($F87="Historical", IF(W87&lt;&gt;INDEX('Historical BMP Records'!W:W, MATCH($C87, 'Historical BMP Records'!$C:$C, 0)), 1, 0), IF(W87&lt;&gt;INDEX('Planned and Progress BMPs'!W:W, MATCH($C87, 'Planned and Progress BMPs'!$C:$C, 0)), 1, 0)), "")</f>
        <v/>
      </c>
      <c r="CO87" s="87" t="str">
        <f>IFERROR(IF($F87="Historical", IF(X87&lt;&gt;INDEX('Historical BMP Records'!X:X, MATCH($C87, 'Historical BMP Records'!$C:$C, 0)), 1, 0), IF(X87&lt;&gt;INDEX('Planned and Progress BMPs'!X:X, MATCH($C87, 'Planned and Progress BMPs'!$C:$C, 0)), 1, 0)), "")</f>
        <v/>
      </c>
      <c r="CP87" s="87" t="str">
        <f>IFERROR(IF($F87="Historical", IF(Y87&lt;&gt;INDEX('Historical BMP Records'!Y:Y, MATCH($C87, 'Historical BMP Records'!$C:$C, 0)), 1, 0), IF(Y87&lt;&gt;INDEX('Planned and Progress BMPs'!Y:Y, MATCH($C87, 'Planned and Progress BMPs'!$C:$C, 0)), 1, 0)), "")</f>
        <v/>
      </c>
      <c r="CQ87" s="87" t="str">
        <f>IFERROR(IF($F87="Historical", IF(Z87&lt;&gt;INDEX('Historical BMP Records'!Z:Z, MATCH($C87, 'Historical BMP Records'!$C:$C, 0)), 1, 0), IF(Z87&lt;&gt;INDEX('Planned and Progress BMPs'!Z:Z, MATCH($C87, 'Planned and Progress BMPs'!$C:$C, 0)), 1, 0)), "")</f>
        <v/>
      </c>
      <c r="CR87" s="87" t="str">
        <f>IFERROR(IF($F87="Historical", IF(AA87&lt;&gt;INDEX('Historical BMP Records'!AA:AA, MATCH($C87, 'Historical BMP Records'!$C:$C, 0)), 1, 0), IF(AA87&lt;&gt;INDEX('Planned and Progress BMPs'!AA:AA, MATCH($C87, 'Planned and Progress BMPs'!$C:$C, 0)), 1, 0)), "")</f>
        <v/>
      </c>
      <c r="CS87" s="87" t="str">
        <f>IFERROR(IF($F87="Historical", IF(AB87&lt;&gt;INDEX('Historical BMP Records'!AB:AB, MATCH($C87, 'Historical BMP Records'!$C:$C, 0)), 1, 0), IF(AB87&lt;&gt;INDEX('Planned and Progress BMPs'!AB:AB, MATCH($C87, 'Planned and Progress BMPs'!$C:$C, 0)), 1, 0)), "")</f>
        <v/>
      </c>
      <c r="CT87" s="87" t="str">
        <f>IFERROR(IF($F87="Historical", IF(AC87&lt;&gt;INDEX('Historical BMP Records'!AC:AC, MATCH($C87, 'Historical BMP Records'!$C:$C, 0)), 1, 0), IF(AC87&lt;&gt;INDEX('Planned and Progress BMPs'!AC:AC, MATCH($C87, 'Planned and Progress BMPs'!$C:$C, 0)), 1, 0)), "")</f>
        <v/>
      </c>
      <c r="CU87" s="87" t="str">
        <f>IFERROR(IF($F87="Historical", IF(AD87&lt;&gt;INDEX('Historical BMP Records'!AD:AD, MATCH($C87, 'Historical BMP Records'!$C:$C, 0)), 1, 0), IF(AD87&lt;&gt;INDEX('Planned and Progress BMPs'!AD:AD, MATCH($C87, 'Planned and Progress BMPs'!$C:$C, 0)), 1, 0)), "")</f>
        <v/>
      </c>
      <c r="CV87" s="87" t="str">
        <f>IFERROR(IF($F87="Historical", IF(AE87&lt;&gt;INDEX('Historical BMP Records'!AE:AE, MATCH($C87, 'Historical BMP Records'!$C:$C, 0)), 1, 0), IF(AE87&lt;&gt;INDEX('Planned and Progress BMPs'!AE:AE, MATCH($C87, 'Planned and Progress BMPs'!$C:$C, 0)), 1, 0)), "")</f>
        <v/>
      </c>
      <c r="CW87" s="87" t="str">
        <f>IFERROR(IF($F87="Historical", IF(AF87&lt;&gt;INDEX('Historical BMP Records'!AF:AF, MATCH($C87, 'Historical BMP Records'!$C:$C, 0)), 1, 0), IF(AF87&lt;&gt;INDEX('Planned and Progress BMPs'!AF:AF, MATCH($C87, 'Planned and Progress BMPs'!$C:$C, 0)), 1, 0)), "")</f>
        <v/>
      </c>
      <c r="CX87" s="87" t="str">
        <f>IFERROR(IF($F87="Historical", IF(AG87&lt;&gt;INDEX('Historical BMP Records'!AG:AG, MATCH($C87, 'Historical BMP Records'!$C:$C, 0)), 1, 0), IF(AG87&lt;&gt;INDEX('Planned and Progress BMPs'!AG:AG, MATCH($C87, 'Planned and Progress BMPs'!$C:$C, 0)), 1, 0)), "")</f>
        <v/>
      </c>
      <c r="CY87" s="87" t="str">
        <f>IFERROR(IF($F87="Historical", IF(AH87&lt;&gt;INDEX('Historical BMP Records'!AH:AH, MATCH($C87, 'Historical BMP Records'!$C:$C, 0)), 1, 0), IF(AH87&lt;&gt;INDEX('Planned and Progress BMPs'!AH:AH, MATCH($C87, 'Planned and Progress BMPs'!$C:$C, 0)), 1, 0)), "")</f>
        <v/>
      </c>
      <c r="CZ87" s="87" t="str">
        <f>IFERROR(IF($F87="Historical", IF(AI87&lt;&gt;INDEX('Historical BMP Records'!AI:AI, MATCH($C87, 'Historical BMP Records'!$C:$C, 0)), 1, 0), IF(AI87&lt;&gt;INDEX('Planned and Progress BMPs'!AI:AI, MATCH($C87, 'Planned and Progress BMPs'!$C:$C, 0)), 1, 0)), "")</f>
        <v/>
      </c>
      <c r="DA87" s="87" t="str">
        <f>IFERROR(IF($F87="Historical", IF(AJ87&lt;&gt;INDEX('Historical BMP Records'!AJ:AJ, MATCH($C87, 'Historical BMP Records'!$C:$C, 0)), 1, 0), IF(AJ87&lt;&gt;INDEX('Planned and Progress BMPs'!AJ:AJ, MATCH($C87, 'Planned and Progress BMPs'!$C:$C, 0)), 1, 0)), "")</f>
        <v/>
      </c>
      <c r="DB87" s="87" t="str">
        <f>IFERROR(IF($F87="Historical", IF(AK87&lt;&gt;INDEX('Historical BMP Records'!AK:AK, MATCH($C87, 'Historical BMP Records'!$C:$C, 0)), 1, 0), IF(AK87&lt;&gt;INDEX('Planned and Progress BMPs'!AK:AK, MATCH($C87, 'Planned and Progress BMPs'!$C:$C, 0)), 1, 0)), "")</f>
        <v/>
      </c>
      <c r="DC87" s="87" t="str">
        <f>IFERROR(IF($F87="Historical", IF(AL87&lt;&gt;INDEX('Historical BMP Records'!AL:AL, MATCH($C87, 'Historical BMP Records'!$C:$C, 0)), 1, 0), IF(AL87&lt;&gt;INDEX('Planned and Progress BMPs'!AL:AL, MATCH($C87, 'Planned and Progress BMPs'!$C:$C, 0)), 1, 0)), "")</f>
        <v/>
      </c>
      <c r="DD87" s="87" t="str">
        <f>IFERROR(IF($F87="Historical", IF(AM87&lt;&gt;INDEX('Historical BMP Records'!AM:AM, MATCH($C87, 'Historical BMP Records'!$C:$C, 0)), 1, 0), IF(AM87&lt;&gt;INDEX('Planned and Progress BMPs'!AM:AM, MATCH($C87, 'Planned and Progress BMPs'!$C:$C, 0)), 1, 0)), "")</f>
        <v/>
      </c>
      <c r="DE87" s="87" t="str">
        <f>IFERROR(IF($F87="Historical", IF(AN87&lt;&gt;INDEX('Historical BMP Records'!AN:AN, MATCH($C87, 'Historical BMP Records'!$C:$C, 0)), 1, 0), IF(AN87&lt;&gt;INDEX('Planned and Progress BMPs'!AN:AN, MATCH($C87, 'Planned and Progress BMPs'!$C:$C, 0)), 1, 0)), "")</f>
        <v/>
      </c>
      <c r="DF87" s="87" t="str">
        <f>IFERROR(IF($F87="Historical", IF(AO87&lt;&gt;INDEX('Historical BMP Records'!AO:AO, MATCH($C87, 'Historical BMP Records'!$C:$C, 0)), 1, 0), IF(AO87&lt;&gt;INDEX('Planned and Progress BMPs'!AO:AO, MATCH($C87, 'Planned and Progress BMPs'!$C:$C, 0)), 1, 0)), "")</f>
        <v/>
      </c>
      <c r="DG87" s="87" t="str">
        <f>IFERROR(IF($F87="Historical", IF(AP87&lt;&gt;INDEX('Historical BMP Records'!AP:AP, MATCH($C87, 'Historical BMP Records'!$C:$C, 0)), 1, 0), IF(AP87&lt;&gt;INDEX('Planned and Progress BMPs'!AP:AP, MATCH($C87, 'Planned and Progress BMPs'!$C:$C, 0)), 1, 0)), "")</f>
        <v/>
      </c>
      <c r="DH87" s="87" t="str">
        <f>IFERROR(IF($F87="Historical", IF(AQ87&lt;&gt;INDEX('Historical BMP Records'!AQ:AQ, MATCH($C87, 'Historical BMP Records'!$C:$C, 0)), 1, 0), IF(AQ87&lt;&gt;INDEX('Planned and Progress BMPs'!AQ:AQ, MATCH($C87, 'Planned and Progress BMPs'!$C:$C, 0)), 1, 0)), "")</f>
        <v/>
      </c>
      <c r="DI87" s="87" t="str">
        <f>IFERROR(IF($F87="Historical", IF(AR87&lt;&gt;INDEX('Historical BMP Records'!AR:AR, MATCH($C87, 'Historical BMP Records'!$C:$C, 0)), 1, 0), IF(AR87&lt;&gt;INDEX('Planned and Progress BMPs'!AR:AR, MATCH($C87, 'Planned and Progress BMPs'!$C:$C, 0)), 1, 0)), "")</f>
        <v/>
      </c>
      <c r="DJ87" s="87" t="str">
        <f>IFERROR(IF($F87="Historical", IF(AS87&lt;&gt;INDEX('Historical BMP Records'!AS:AS, MATCH($C87, 'Historical BMP Records'!$C:$C, 0)), 1, 0), IF(AS87&lt;&gt;INDEX('Planned and Progress BMPs'!AS:AS, MATCH($C87, 'Planned and Progress BMPs'!$C:$C, 0)), 1, 0)), "")</f>
        <v/>
      </c>
      <c r="DK87" s="87" t="str">
        <f>IFERROR(IF($F87="Historical", IF(AT87&lt;&gt;INDEX('Historical BMP Records'!AT:AT, MATCH($C87, 'Historical BMP Records'!$C:$C, 0)), 1, 0), IF(AT87&lt;&gt;INDEX('Planned and Progress BMPs'!AT:AT, MATCH($C87, 'Planned and Progress BMPs'!$C:$C, 0)), 1, 0)), "")</f>
        <v/>
      </c>
      <c r="DL87" s="87" t="str">
        <f>IFERROR(IF($F87="Historical", IF(AU87&lt;&gt;INDEX('Historical BMP Records'!AU:AU, MATCH($C87, 'Historical BMP Records'!$C:$C, 0)), 1, 0), IF(AU87&lt;&gt;INDEX('Planned and Progress BMPs'!AU:AU, MATCH($C87, 'Planned and Progress BMPs'!$C:$C, 0)), 1, 0)), "")</f>
        <v/>
      </c>
      <c r="DM87" s="87" t="str">
        <f>IFERROR(IF($F87="Historical", IF(AV87&lt;&gt;INDEX('Historical BMP Records'!AV:AV, MATCH($C87, 'Historical BMP Records'!$C:$C, 0)), 1, 0), IF(AV87&lt;&gt;INDEX('Planned and Progress BMPs'!AV:AV, MATCH($C87, 'Planned and Progress BMPs'!$C:$C, 0)), 1, 0)), "")</f>
        <v/>
      </c>
      <c r="DN87" s="87" t="str">
        <f>IFERROR(IF($F87="Historical", IF(AW87&lt;&gt;INDEX('Historical BMP Records'!AW:AW, MATCH($C87, 'Historical BMP Records'!$C:$C, 0)), 1, 0), IF(AW87&lt;&gt;INDEX('Planned and Progress BMPs'!AW:AW, MATCH($C87, 'Planned and Progress BMPs'!$C:$C, 0)), 1, 0)), "")</f>
        <v/>
      </c>
      <c r="DO87" s="87" t="str">
        <f>IFERROR(IF($F87="Historical", IF(AX87&lt;&gt;INDEX('Historical BMP Records'!AX:AX, MATCH($C87, 'Historical BMP Records'!$C:$C, 0)), 1, 0), IF(AX87&lt;&gt;INDEX('Planned and Progress BMPs'!AX:AX, MATCH($C87, 'Planned and Progress BMPs'!$C:$C, 0)), 1, 0)), "")</f>
        <v/>
      </c>
      <c r="DP87" s="87" t="str">
        <f>IFERROR(IF($F87="Historical", IF(AY87&lt;&gt;INDEX('Historical BMP Records'!AY:AY, MATCH($C87, 'Historical BMP Records'!$C:$C, 0)), 1, 0), IF(AY87&lt;&gt;INDEX('Planned and Progress BMPs'!AY:AY, MATCH($C87, 'Planned and Progress BMPs'!$C:$C, 0)), 1, 0)), "")</f>
        <v/>
      </c>
      <c r="DQ87" s="87" t="str">
        <f>IFERROR(IF($F87="Historical", IF(AZ87&lt;&gt;INDEX('Historical BMP Records'!AZ:AZ, MATCH($C87, 'Historical BMP Records'!$C:$C, 0)), 1, 0), IF(AZ87&lt;&gt;INDEX('Planned and Progress BMPs'!AZ:AZ, MATCH($C87, 'Planned and Progress BMPs'!$C:$C, 0)), 1, 0)), "")</f>
        <v/>
      </c>
      <c r="DR87" s="87" t="str">
        <f>IFERROR(IF($F87="Historical", IF(BA87&lt;&gt;INDEX('Historical BMP Records'!BA:BA, MATCH($C87, 'Historical BMP Records'!$C:$C, 0)), 1, 0), IF(BA87&lt;&gt;INDEX('Planned and Progress BMPs'!BA:BA, MATCH($C87, 'Planned and Progress BMPs'!$C:$C, 0)), 1, 0)), "")</f>
        <v/>
      </c>
      <c r="DS87" s="87" t="str">
        <f>IFERROR(IF($F87="Historical", IF(BB87&lt;&gt;INDEX('Historical BMP Records'!BB:BB, MATCH($C87, 'Historical BMP Records'!$C:$C, 0)), 1, 0), IF(BB87&lt;&gt;INDEX('Planned and Progress BMPs'!BB:BB, MATCH($C87, 'Planned and Progress BMPs'!$C:$C, 0)), 1, 0)), "")</f>
        <v/>
      </c>
      <c r="DT87" s="87" t="str">
        <f>IFERROR(IF($F87="Historical", IF(BC87&lt;&gt;INDEX('Historical BMP Records'!BC:BC, MATCH($C87, 'Historical BMP Records'!$C:$C, 0)), 1, 0), IF(BC87&lt;&gt;INDEX('Planned and Progress BMPs'!BC:BC, MATCH($C87, 'Planned and Progress BMPs'!$C:$C, 0)), 1, 0)), "")</f>
        <v/>
      </c>
      <c r="DU87" s="87" t="str">
        <f>IFERROR(IF($F87="Historical", IF(BD87&lt;&gt;INDEX('Historical BMP Records'!BD:BD, MATCH($C87, 'Historical BMP Records'!$C:$C, 0)), 1, 0), IF(BD87&lt;&gt;INDEX('Planned and Progress BMPs'!BD:BD, MATCH($C87, 'Planned and Progress BMPs'!$C:$C, 0)), 1, 0)), "")</f>
        <v/>
      </c>
      <c r="DV87" s="87" t="str">
        <f>IFERROR(IF($F87="Historical", IF(BE87&lt;&gt;INDEX('Historical BMP Records'!BE:BE, MATCH($C87, 'Historical BMP Records'!$C:$C, 0)), 1, 0), IF(BE87&lt;&gt;INDEX('Planned and Progress BMPs'!BE:BE, MATCH($C87, 'Planned and Progress BMPs'!$C:$C, 0)), 1, 0)), "")</f>
        <v/>
      </c>
      <c r="DW87" s="87" t="str">
        <f>IFERROR(IF($F87="Historical", IF(BF87&lt;&gt;INDEX('Historical BMP Records'!BF:BF, MATCH($C87, 'Historical BMP Records'!$C:$C, 0)), 1, 0), IF(BF87&lt;&gt;INDEX('Planned and Progress BMPs'!BF:BF, MATCH($C87, 'Planned and Progress BMPs'!$C:$C, 0)), 1, 0)), "")</f>
        <v/>
      </c>
      <c r="DX87" s="87" t="str">
        <f>IFERROR(IF($F87="Historical", IF(BG87&lt;&gt;INDEX('Historical BMP Records'!BG:BG, MATCH($C87, 'Historical BMP Records'!$C:$C, 0)), 1, 0), IF(BG87&lt;&gt;INDEX('Planned and Progress BMPs'!BG:BG, MATCH($C87, 'Planned and Progress BMPs'!$C:$C, 0)), 1, 0)), "")</f>
        <v/>
      </c>
      <c r="DY87" s="87" t="str">
        <f>IFERROR(IF($F87="Historical", IF(BH87&lt;&gt;INDEX('Historical BMP Records'!BH:BH, MATCH($C87, 'Historical BMP Records'!$C:$C, 0)), 1, 0), IF(BH87&lt;&gt;INDEX('Planned and Progress BMPs'!BH:BH, MATCH($C87, 'Planned and Progress BMPs'!$C:$C, 0)), 1, 0)), "")</f>
        <v/>
      </c>
      <c r="DZ87" s="87" t="str">
        <f>IFERROR(IF($F87="Historical", IF(BI87&lt;&gt;INDEX('Historical BMP Records'!BI:BI, MATCH($C87, 'Historical BMP Records'!$C:$C, 0)), 1, 0), IF(BI87&lt;&gt;INDEX('Planned and Progress BMPs'!BI:BI, MATCH($C87, 'Planned and Progress BMPs'!$C:$C, 0)), 1, 0)), "")</f>
        <v/>
      </c>
      <c r="EA87" s="87" t="str">
        <f>IFERROR(IF($F87="Historical", IF(BJ87&lt;&gt;INDEX('Historical BMP Records'!BJ:BJ, MATCH($C87, 'Historical BMP Records'!$C:$C, 0)), 1, 0), IF(BJ87&lt;&gt;INDEX('Planned and Progress BMPs'!BJ:BJ, MATCH($C87, 'Planned and Progress BMPs'!$C:$C, 0)), 1, 0)), "")</f>
        <v/>
      </c>
      <c r="EB87" s="87" t="str">
        <f>IFERROR(IF($F87="Historical", IF(BK87&lt;&gt;INDEX('Historical BMP Records'!BK:BK, MATCH($C87, 'Historical BMP Records'!$C:$C, 0)), 1, 0), IF(BK87&lt;&gt;INDEX('Planned and Progress BMPs'!BK:BK, MATCH($C87, 'Planned and Progress BMPs'!$C:$C, 0)), 1, 0)), "")</f>
        <v/>
      </c>
      <c r="EC87" s="87" t="str">
        <f>IFERROR(IF($F87="Historical", IF(BL87&lt;&gt;INDEX('Historical BMP Records'!BL:BL, MATCH($C87, 'Historical BMP Records'!$C:$C, 0)), 1, 0), IF(BL87&lt;&gt;INDEX('Planned and Progress BMPs'!BL:BL, MATCH($C87, 'Planned and Progress BMPs'!$C:$C, 0)), 1, 0)), "")</f>
        <v/>
      </c>
      <c r="ED87" s="87" t="str">
        <f>IFERROR(IF($F87="Historical", IF(BM87&lt;&gt;INDEX('Historical BMP Records'!BM:BM, MATCH($C87, 'Historical BMP Records'!$C:$C, 0)), 1, 0), IF(BM87&lt;&gt;INDEX('Planned and Progress BMPs'!BM:BM, MATCH($C87, 'Planned and Progress BMPs'!$C:$C, 0)), 1, 0)), "")</f>
        <v/>
      </c>
      <c r="EE87" s="87" t="str">
        <f>IFERROR(IF($F87="Historical", IF(BN87&lt;&gt;INDEX('Historical BMP Records'!BN:BN, MATCH($C87, 'Historical BMP Records'!$C:$C, 0)), 1, 0), IF(BN87&lt;&gt;INDEX('Planned and Progress BMPs'!BN:BN, MATCH($C87, 'Planned and Progress BMPs'!$C:$C, 0)), 1, 0)), "")</f>
        <v/>
      </c>
      <c r="EF87" s="87" t="str">
        <f>IFERROR(IF($F87="Historical", IF(BO87&lt;&gt;INDEX('Historical BMP Records'!BO:BO, MATCH($C87, 'Historical BMP Records'!$C:$C, 0)), 1, 0), IF(BO87&lt;&gt;INDEX('Planned and Progress BMPs'!BO:BO, MATCH($C87, 'Planned and Progress BMPs'!$C:$C, 0)), 1, 0)), "")</f>
        <v/>
      </c>
      <c r="EG87" s="87" t="str">
        <f>IFERROR(IF($F87="Historical", IF(BP87&lt;&gt;INDEX('Historical BMP Records'!BP:BP, MATCH($C87, 'Historical BMP Records'!$C:$C, 0)), 1, 0), IF(BP87&lt;&gt;INDEX('Planned and Progress BMPs'!BP:BP, MATCH($C87, 'Planned and Progress BMPs'!$C:$C, 0)), 1, 0)), "")</f>
        <v/>
      </c>
      <c r="EH87" s="87">
        <f>SUM(DC_SW152[[#This Row],[FY17 Status Change]:[GIS ID Change]])</f>
        <v>0</v>
      </c>
    </row>
    <row r="88" spans="1:138" x14ac:dyDescent="0.25">
      <c r="A88" s="5" t="s">
        <v>388</v>
      </c>
      <c r="B88" s="5" t="s">
        <v>389</v>
      </c>
      <c r="C88" s="15" t="s">
        <v>732</v>
      </c>
      <c r="D88" s="15" t="s">
        <v>421</v>
      </c>
      <c r="E88" s="15" t="s">
        <v>191</v>
      </c>
      <c r="F88" s="33" t="s">
        <v>49</v>
      </c>
      <c r="G88" s="42"/>
      <c r="H88" s="37"/>
      <c r="I88" s="22">
        <f>INDEX(Table3[Site ID], MATCH(DC_SW152[[#This Row],[Facility Name]], Table3[Site Name], 0))</f>
        <v>2</v>
      </c>
      <c r="J88" s="22" t="s">
        <v>7</v>
      </c>
      <c r="K88" s="22" t="str">
        <f>INDEX(Table3[Site Address], MATCH(DC_SW152[[#This Row],[Facility Name]], Table3[Site Name], 0))</f>
        <v>1013 O Street SE</v>
      </c>
      <c r="L88" s="22" t="str">
        <f>INDEX(Table3[Site X Coordinate], MATCH(DC_SW152[[#This Row],[Facility Name]], Table3[Site Name], 0))</f>
        <v>400682.49</v>
      </c>
      <c r="M88" s="22" t="str">
        <f>INDEX(Table3[Site Y Coordinate], MATCH(DC_SW152[[#This Row],[Facility Name]], Table3[Site Name], 0))</f>
        <v>133916.52</v>
      </c>
      <c r="N88" s="22" t="str">
        <f>INDEX(Table3[Owner/Manager], MATCH(DC_SW152[[#This Row],[Facility Name]], Table3[Site Name], 0))</f>
        <v>Department of Defense</v>
      </c>
      <c r="O88" s="22" t="s">
        <v>699</v>
      </c>
      <c r="P88" s="22" t="s">
        <v>115</v>
      </c>
      <c r="Q88" s="22" t="s">
        <v>116</v>
      </c>
      <c r="R88" s="22" t="s">
        <v>84</v>
      </c>
      <c r="S88" s="22">
        <v>20374</v>
      </c>
      <c r="T88" s="29">
        <v>2024330415</v>
      </c>
      <c r="U88" s="22" t="s">
        <v>117</v>
      </c>
      <c r="V88" s="77">
        <v>33</v>
      </c>
      <c r="W88" s="33">
        <v>42005</v>
      </c>
      <c r="X88" s="22" t="s">
        <v>191</v>
      </c>
      <c r="Y88" s="83" t="s">
        <v>179</v>
      </c>
      <c r="Z88" s="83" t="s">
        <v>10</v>
      </c>
      <c r="AA88" s="83" t="s">
        <v>770</v>
      </c>
      <c r="AB88" s="83" t="s">
        <v>10</v>
      </c>
      <c r="AC88" s="22" t="s">
        <v>93</v>
      </c>
      <c r="AD88" s="22" t="s">
        <v>10</v>
      </c>
      <c r="AE88" s="22">
        <v>400659.080492999</v>
      </c>
      <c r="AF88" s="22">
        <v>133770.13720900001</v>
      </c>
      <c r="AG88" s="22">
        <v>38.873342999999998</v>
      </c>
      <c r="AH88" s="22">
        <v>-76.997989000000004</v>
      </c>
      <c r="AI88" s="22" t="s">
        <v>180</v>
      </c>
      <c r="AJ88" s="22" t="s">
        <v>84</v>
      </c>
      <c r="AK88" s="22">
        <v>20374</v>
      </c>
      <c r="AL88" s="17" t="s">
        <v>11</v>
      </c>
      <c r="AM88" s="22" t="s">
        <v>18</v>
      </c>
      <c r="AN88" s="22" t="s">
        <v>13</v>
      </c>
      <c r="AO88" s="64"/>
      <c r="AP88" s="64"/>
      <c r="AQ88" s="64"/>
      <c r="AR88" s="64">
        <f>IF(ISBLANK(DC_SW152[[#This Row],[Urban Acres]]), "", DC_SW152[[#This Row],[Urban Acres]]-DC_SW152[[#This Row],[Impervious Acres]]-DC_SW152[[#This Row],[Natural Acres]])</f>
        <v>0.34000000000000008</v>
      </c>
      <c r="AS88" s="64">
        <v>0.22</v>
      </c>
      <c r="AT88" s="64">
        <v>0.56000000000000005</v>
      </c>
      <c r="AU88" s="64" t="str">
        <f>IF(ISBLANK(DC_SW152[[#This Row],[Natural Acres]]), "", DC_SW152[[#This Row],[Natural Acres]]*43560)</f>
        <v/>
      </c>
      <c r="AV88" s="64">
        <f>IFERROR(IF(ISBLANK(DC_SW152[[#This Row],[Compacted Acres]]), "", DC_SW152[[#This Row],[Compacted Acres]]*43560),"")</f>
        <v>14810.400000000003</v>
      </c>
      <c r="AW88" s="64">
        <f>IF(ISBLANK(DC_SW152[[#This Row],[Impervious Acres]]), "", DC_SW152[[#This Row],[Impervious Acres]]*43560)</f>
        <v>9583.2000000000007</v>
      </c>
      <c r="AX88" s="64">
        <f>IF(ISBLANK(DC_SW152[[#This Row],[Urban Acres]]), "", DC_SW152[[#This Row],[Urban Acres]]*43560)</f>
        <v>24393.600000000002</v>
      </c>
      <c r="AY88" s="67">
        <v>0.3</v>
      </c>
      <c r="AZ88" s="33">
        <v>42941</v>
      </c>
      <c r="BA88" s="19">
        <v>2017</v>
      </c>
      <c r="BB88" s="19"/>
      <c r="BC88" s="19"/>
      <c r="BD88" s="19"/>
      <c r="BE88" s="19"/>
      <c r="BF88" s="19"/>
      <c r="BG88" s="19"/>
      <c r="BH88" s="18" t="s">
        <v>9</v>
      </c>
      <c r="BI88" s="18">
        <v>42927</v>
      </c>
      <c r="BJ88" s="18"/>
      <c r="BK88" s="22" t="s">
        <v>8</v>
      </c>
      <c r="BL88" s="18"/>
      <c r="BM88" s="72"/>
      <c r="BN88" s="22"/>
      <c r="BO88" s="17" t="s">
        <v>8</v>
      </c>
      <c r="BP88" s="17"/>
      <c r="BQ88" s="15" t="s">
        <v>536</v>
      </c>
      <c r="BR88" s="87" t="str">
        <f>IFERROR(IF($F88="Historical", IF(A88&lt;&gt;INDEX('Historical BMP Records'!A:A, MATCH($C88, 'Historical BMP Records'!$C:$C, 0)), 1, 0), IF(A88&lt;&gt;INDEX('Planned and Progress BMPs'!A:A, MATCH($C88, 'Planned and Progress BMPs'!$C:$C, 0)), 1, 0)), "")</f>
        <v/>
      </c>
      <c r="BS88" s="87" t="str">
        <f>IFERROR(IF($F88="Historical", IF(B88&lt;&gt;INDEX('Historical BMP Records'!B:B, MATCH($C88, 'Historical BMP Records'!$C:$C, 0)), 1, 0), IF(B88&lt;&gt;INDEX('Planned and Progress BMPs'!B:B, MATCH($C88, 'Planned and Progress BMPs'!$C:$C, 0)), 1, 0)), "")</f>
        <v/>
      </c>
      <c r="BT88" s="87" t="str">
        <f>IFERROR(IF($F88="Historical", IF(C88&lt;&gt;INDEX('Historical BMP Records'!C:C, MATCH($C88, 'Historical BMP Records'!$C:$C, 0)), 1, 0), IF(C88&lt;&gt;INDEX('Planned and Progress BMPs'!C:C, MATCH($C88, 'Planned and Progress BMPs'!$C:$C, 0)), 1, 0)), "")</f>
        <v/>
      </c>
      <c r="BU88" s="87" t="str">
        <f>IFERROR(IF($F88="Historical", IF(D88&lt;&gt;INDEX('Historical BMP Records'!D:D, MATCH($C88, 'Historical BMP Records'!$C:$C, 0)), 1, 0), IF(D88&lt;&gt;INDEX('Planned and Progress BMPs'!D:D, MATCH($C88, 'Planned and Progress BMPs'!$C:$C, 0)), 1, 0)), "")</f>
        <v/>
      </c>
      <c r="BV88" s="87" t="str">
        <f>IFERROR(IF($F88="Historical", IF(E88&lt;&gt;INDEX('Historical BMP Records'!E:E, MATCH($C88, 'Historical BMP Records'!$C:$C, 0)), 1, 0), IF(E88&lt;&gt;INDEX('Planned and Progress BMPs'!E:E, MATCH($C88, 'Planned and Progress BMPs'!$C:$C, 0)), 1, 0)), "")</f>
        <v/>
      </c>
      <c r="BW88" s="87" t="str">
        <f>IFERROR(IF($F88="Historical", IF(F88&lt;&gt;INDEX('Historical BMP Records'!F:F, MATCH($C88, 'Historical BMP Records'!$C:$C, 0)), 1, 0), IF(F88&lt;&gt;INDEX('Planned and Progress BMPs'!F:F, MATCH($C88, 'Planned and Progress BMPs'!$C:$C, 0)), 1, 0)), "")</f>
        <v/>
      </c>
      <c r="BX88" s="87" t="str">
        <f>IFERROR(IF($F88="Historical", IF(G88&lt;&gt;INDEX('Historical BMP Records'!G:G, MATCH($C88, 'Historical BMP Records'!$C:$C, 0)), 1, 0), IF(G88&lt;&gt;INDEX('Planned and Progress BMPs'!G:G, MATCH($C88, 'Planned and Progress BMPs'!$C:$C, 0)), 1, 0)), "")</f>
        <v/>
      </c>
      <c r="BY88" s="87" t="str">
        <f>IFERROR(IF($F88="Historical", IF(H88&lt;&gt;INDEX('Historical BMP Records'!H:H, MATCH($C88, 'Historical BMP Records'!$C:$C, 0)), 1, 0), IF(H88&lt;&gt;INDEX('Planned and Progress BMPs'!H:H, MATCH($C88, 'Planned and Progress BMPs'!$C:$C, 0)), 1, 0)), "")</f>
        <v/>
      </c>
      <c r="BZ88" s="87" t="str">
        <f>IFERROR(IF($F88="Historical", IF(I88&lt;&gt;INDEX('Historical BMP Records'!I:I, MATCH($C88, 'Historical BMP Records'!$C:$C, 0)), 1, 0), IF(I88&lt;&gt;INDEX('Planned and Progress BMPs'!I:I, MATCH($C88, 'Planned and Progress BMPs'!$C:$C, 0)), 1, 0)), "")</f>
        <v/>
      </c>
      <c r="CA88" s="87" t="str">
        <f>IFERROR(IF($F88="Historical", IF(J88&lt;&gt;INDEX('Historical BMP Records'!J:J, MATCH($C88, 'Historical BMP Records'!$C:$C, 0)), 1, 0), IF(J88&lt;&gt;INDEX('Planned and Progress BMPs'!J:J, MATCH($C88, 'Planned and Progress BMPs'!$C:$C, 0)), 1, 0)), "")</f>
        <v/>
      </c>
      <c r="CB88" s="87" t="str">
        <f>IFERROR(IF($F88="Historical", IF(K88&lt;&gt;INDEX('Historical BMP Records'!K:K, MATCH($C88, 'Historical BMP Records'!$C:$C, 0)), 1, 0), IF(K88&lt;&gt;INDEX('Planned and Progress BMPs'!K:K, MATCH($C88, 'Planned and Progress BMPs'!$C:$C, 0)), 1, 0)), "")</f>
        <v/>
      </c>
      <c r="CC88" s="87" t="str">
        <f>IFERROR(IF($F88="Historical", IF(L88&lt;&gt;INDEX('Historical BMP Records'!L:L, MATCH($C88, 'Historical BMP Records'!$C:$C, 0)), 1, 0), IF(L88&lt;&gt;INDEX('Planned and Progress BMPs'!L:L, MATCH($C88, 'Planned and Progress BMPs'!$C:$C, 0)), 1, 0)), "")</f>
        <v/>
      </c>
      <c r="CD88" s="87" t="str">
        <f>IFERROR(IF($F88="Historical", IF(M88&lt;&gt;INDEX('Historical BMP Records'!M:M, MATCH($C88, 'Historical BMP Records'!$C:$C, 0)), 1, 0), IF(M88&lt;&gt;INDEX('Planned and Progress BMPs'!M:M, MATCH($C88, 'Planned and Progress BMPs'!$C:$C, 0)), 1, 0)), "")</f>
        <v/>
      </c>
      <c r="CE88" s="87" t="str">
        <f>IFERROR(IF($F88="Historical", IF(N88&lt;&gt;INDEX('Historical BMP Records'!N:N, MATCH($C88, 'Historical BMP Records'!$C:$C, 0)), 1, 0), IF(N88&lt;&gt;INDEX('Planned and Progress BMPs'!N:N, MATCH($C88, 'Planned and Progress BMPs'!$C:$C, 0)), 1, 0)), "")</f>
        <v/>
      </c>
      <c r="CF88" s="87" t="str">
        <f>IFERROR(IF($F88="Historical", IF(O88&lt;&gt;INDEX('Historical BMP Records'!O:O, MATCH($C88, 'Historical BMP Records'!$C:$C, 0)), 1, 0), IF(O88&lt;&gt;INDEX('Planned and Progress BMPs'!O:O, MATCH($C88, 'Planned and Progress BMPs'!$C:$C, 0)), 1, 0)), "")</f>
        <v/>
      </c>
      <c r="CG88" s="87" t="str">
        <f>IFERROR(IF($F88="Historical", IF(P88&lt;&gt;INDEX('Historical BMP Records'!P:P, MATCH($C88, 'Historical BMP Records'!$C:$C, 0)), 1, 0), IF(P88&lt;&gt;INDEX('Planned and Progress BMPs'!P:P, MATCH($C88, 'Planned and Progress BMPs'!$C:$C, 0)), 1, 0)), "")</f>
        <v/>
      </c>
      <c r="CH88" s="87" t="str">
        <f>IFERROR(IF($F88="Historical", IF(Q88&lt;&gt;INDEX('Historical BMP Records'!Q:Q, MATCH($C88, 'Historical BMP Records'!$C:$C, 0)), 1, 0), IF(Q88&lt;&gt;INDEX('Planned and Progress BMPs'!Q:Q, MATCH($C88, 'Planned and Progress BMPs'!$C:$C, 0)), 1, 0)), "")</f>
        <v/>
      </c>
      <c r="CI88" s="87" t="str">
        <f>IFERROR(IF($F88="Historical", IF(R88&lt;&gt;INDEX('Historical BMP Records'!R:R, MATCH($C88, 'Historical BMP Records'!$C:$C, 0)), 1, 0), IF(R88&lt;&gt;INDEX('Planned and Progress BMPs'!R:R, MATCH($C88, 'Planned and Progress BMPs'!$C:$C, 0)), 1, 0)), "")</f>
        <v/>
      </c>
      <c r="CJ88" s="87" t="str">
        <f>IFERROR(IF($F88="Historical", IF(S88&lt;&gt;INDEX('Historical BMP Records'!S:S, MATCH($C88, 'Historical BMP Records'!$C:$C, 0)), 1, 0), IF(S88&lt;&gt;INDEX('Planned and Progress BMPs'!S:S, MATCH($C88, 'Planned and Progress BMPs'!$C:$C, 0)), 1, 0)), "")</f>
        <v/>
      </c>
      <c r="CK88" s="87" t="str">
        <f>IFERROR(IF($F88="Historical", IF(T88&lt;&gt;INDEX('Historical BMP Records'!T:T, MATCH($C88, 'Historical BMP Records'!$C:$C, 0)), 1, 0), IF(T88&lt;&gt;INDEX('Planned and Progress BMPs'!T:T, MATCH($C88, 'Planned and Progress BMPs'!$C:$C, 0)), 1, 0)), "")</f>
        <v/>
      </c>
      <c r="CL88" s="87" t="str">
        <f>IFERROR(IF($F88="Historical", IF(U88&lt;&gt;INDEX('Historical BMP Records'!U:U, MATCH($C88, 'Historical BMP Records'!$C:$C, 0)), 1, 0), IF(U88&lt;&gt;INDEX('Planned and Progress BMPs'!U:U, MATCH($C88, 'Planned and Progress BMPs'!$C:$C, 0)), 1, 0)), "")</f>
        <v/>
      </c>
      <c r="CM88" s="87" t="str">
        <f>IFERROR(IF($F88="Historical", IF(V88&lt;&gt;INDEX('Historical BMP Records'!V:V, MATCH($C88, 'Historical BMP Records'!$C:$C, 0)), 1, 0), IF(V88&lt;&gt;INDEX('Planned and Progress BMPs'!V:V, MATCH($C88, 'Planned and Progress BMPs'!$C:$C, 0)), 1, 0)), "")</f>
        <v/>
      </c>
      <c r="CN88" s="87" t="str">
        <f>IFERROR(IF($F88="Historical", IF(W88&lt;&gt;INDEX('Historical BMP Records'!W:W, MATCH($C88, 'Historical BMP Records'!$C:$C, 0)), 1, 0), IF(W88&lt;&gt;INDEX('Planned and Progress BMPs'!W:W, MATCH($C88, 'Planned and Progress BMPs'!$C:$C, 0)), 1, 0)), "")</f>
        <v/>
      </c>
      <c r="CO88" s="87" t="str">
        <f>IFERROR(IF($F88="Historical", IF(X88&lt;&gt;INDEX('Historical BMP Records'!X:X, MATCH($C88, 'Historical BMP Records'!$C:$C, 0)), 1, 0), IF(X88&lt;&gt;INDEX('Planned and Progress BMPs'!X:X, MATCH($C88, 'Planned and Progress BMPs'!$C:$C, 0)), 1, 0)), "")</f>
        <v/>
      </c>
      <c r="CP88" s="87" t="str">
        <f>IFERROR(IF($F88="Historical", IF(Y88&lt;&gt;INDEX('Historical BMP Records'!Y:Y, MATCH($C88, 'Historical BMP Records'!$C:$C, 0)), 1, 0), IF(Y88&lt;&gt;INDEX('Planned and Progress BMPs'!Y:Y, MATCH($C88, 'Planned and Progress BMPs'!$C:$C, 0)), 1, 0)), "")</f>
        <v/>
      </c>
      <c r="CQ88" s="87" t="str">
        <f>IFERROR(IF($F88="Historical", IF(Z88&lt;&gt;INDEX('Historical BMP Records'!Z:Z, MATCH($C88, 'Historical BMP Records'!$C:$C, 0)), 1, 0), IF(Z88&lt;&gt;INDEX('Planned and Progress BMPs'!Z:Z, MATCH($C88, 'Planned and Progress BMPs'!$C:$C, 0)), 1, 0)), "")</f>
        <v/>
      </c>
      <c r="CR88" s="87" t="str">
        <f>IFERROR(IF($F88="Historical", IF(AA88&lt;&gt;INDEX('Historical BMP Records'!AA:AA, MATCH($C88, 'Historical BMP Records'!$C:$C, 0)), 1, 0), IF(AA88&lt;&gt;INDEX('Planned and Progress BMPs'!AA:AA, MATCH($C88, 'Planned and Progress BMPs'!$C:$C, 0)), 1, 0)), "")</f>
        <v/>
      </c>
      <c r="CS88" s="87" t="str">
        <f>IFERROR(IF($F88="Historical", IF(AB88&lt;&gt;INDEX('Historical BMP Records'!AB:AB, MATCH($C88, 'Historical BMP Records'!$C:$C, 0)), 1, 0), IF(AB88&lt;&gt;INDEX('Planned and Progress BMPs'!AB:AB, MATCH($C88, 'Planned and Progress BMPs'!$C:$C, 0)), 1, 0)), "")</f>
        <v/>
      </c>
      <c r="CT88" s="87" t="str">
        <f>IFERROR(IF($F88="Historical", IF(AC88&lt;&gt;INDEX('Historical BMP Records'!AC:AC, MATCH($C88, 'Historical BMP Records'!$C:$C, 0)), 1, 0), IF(AC88&lt;&gt;INDEX('Planned and Progress BMPs'!AC:AC, MATCH($C88, 'Planned and Progress BMPs'!$C:$C, 0)), 1, 0)), "")</f>
        <v/>
      </c>
      <c r="CU88" s="87" t="str">
        <f>IFERROR(IF($F88="Historical", IF(AD88&lt;&gt;INDEX('Historical BMP Records'!AD:AD, MATCH($C88, 'Historical BMP Records'!$C:$C, 0)), 1, 0), IF(AD88&lt;&gt;INDEX('Planned and Progress BMPs'!AD:AD, MATCH($C88, 'Planned and Progress BMPs'!$C:$C, 0)), 1, 0)), "")</f>
        <v/>
      </c>
      <c r="CV88" s="87" t="str">
        <f>IFERROR(IF($F88="Historical", IF(AE88&lt;&gt;INDEX('Historical BMP Records'!AE:AE, MATCH($C88, 'Historical BMP Records'!$C:$C, 0)), 1, 0), IF(AE88&lt;&gt;INDEX('Planned and Progress BMPs'!AE:AE, MATCH($C88, 'Planned and Progress BMPs'!$C:$C, 0)), 1, 0)), "")</f>
        <v/>
      </c>
      <c r="CW88" s="87" t="str">
        <f>IFERROR(IF($F88="Historical", IF(AF88&lt;&gt;INDEX('Historical BMP Records'!AF:AF, MATCH($C88, 'Historical BMP Records'!$C:$C, 0)), 1, 0), IF(AF88&lt;&gt;INDEX('Planned and Progress BMPs'!AF:AF, MATCH($C88, 'Planned and Progress BMPs'!$C:$C, 0)), 1, 0)), "")</f>
        <v/>
      </c>
      <c r="CX88" s="87" t="str">
        <f>IFERROR(IF($F88="Historical", IF(AG88&lt;&gt;INDEX('Historical BMP Records'!AG:AG, MATCH($C88, 'Historical BMP Records'!$C:$C, 0)), 1, 0), IF(AG88&lt;&gt;INDEX('Planned and Progress BMPs'!AG:AG, MATCH($C88, 'Planned and Progress BMPs'!$C:$C, 0)), 1, 0)), "")</f>
        <v/>
      </c>
      <c r="CY88" s="87" t="str">
        <f>IFERROR(IF($F88="Historical", IF(AH88&lt;&gt;INDEX('Historical BMP Records'!AH:AH, MATCH($C88, 'Historical BMP Records'!$C:$C, 0)), 1, 0), IF(AH88&lt;&gt;INDEX('Planned and Progress BMPs'!AH:AH, MATCH($C88, 'Planned and Progress BMPs'!$C:$C, 0)), 1, 0)), "")</f>
        <v/>
      </c>
      <c r="CZ88" s="87" t="str">
        <f>IFERROR(IF($F88="Historical", IF(AI88&lt;&gt;INDEX('Historical BMP Records'!AI:AI, MATCH($C88, 'Historical BMP Records'!$C:$C, 0)), 1, 0), IF(AI88&lt;&gt;INDEX('Planned and Progress BMPs'!AI:AI, MATCH($C88, 'Planned and Progress BMPs'!$C:$C, 0)), 1, 0)), "")</f>
        <v/>
      </c>
      <c r="DA88" s="87" t="str">
        <f>IFERROR(IF($F88="Historical", IF(AJ88&lt;&gt;INDEX('Historical BMP Records'!AJ:AJ, MATCH($C88, 'Historical BMP Records'!$C:$C, 0)), 1, 0), IF(AJ88&lt;&gt;INDEX('Planned and Progress BMPs'!AJ:AJ, MATCH($C88, 'Planned and Progress BMPs'!$C:$C, 0)), 1, 0)), "")</f>
        <v/>
      </c>
      <c r="DB88" s="87" t="str">
        <f>IFERROR(IF($F88="Historical", IF(AK88&lt;&gt;INDEX('Historical BMP Records'!AK:AK, MATCH($C88, 'Historical BMP Records'!$C:$C, 0)), 1, 0), IF(AK88&lt;&gt;INDEX('Planned and Progress BMPs'!AK:AK, MATCH($C88, 'Planned and Progress BMPs'!$C:$C, 0)), 1, 0)), "")</f>
        <v/>
      </c>
      <c r="DC88" s="87" t="str">
        <f>IFERROR(IF($F88="Historical", IF(AL88&lt;&gt;INDEX('Historical BMP Records'!AL:AL, MATCH($C88, 'Historical BMP Records'!$C:$C, 0)), 1, 0), IF(AL88&lt;&gt;INDEX('Planned and Progress BMPs'!AL:AL, MATCH($C88, 'Planned and Progress BMPs'!$C:$C, 0)), 1, 0)), "")</f>
        <v/>
      </c>
      <c r="DD88" s="87" t="str">
        <f>IFERROR(IF($F88="Historical", IF(AM88&lt;&gt;INDEX('Historical BMP Records'!AM:AM, MATCH($C88, 'Historical BMP Records'!$C:$C, 0)), 1, 0), IF(AM88&lt;&gt;INDEX('Planned and Progress BMPs'!AM:AM, MATCH($C88, 'Planned and Progress BMPs'!$C:$C, 0)), 1, 0)), "")</f>
        <v/>
      </c>
      <c r="DE88" s="87" t="str">
        <f>IFERROR(IF($F88="Historical", IF(AN88&lt;&gt;INDEX('Historical BMP Records'!AN:AN, MATCH($C88, 'Historical BMP Records'!$C:$C, 0)), 1, 0), IF(AN88&lt;&gt;INDEX('Planned and Progress BMPs'!AN:AN, MATCH($C88, 'Planned and Progress BMPs'!$C:$C, 0)), 1, 0)), "")</f>
        <v/>
      </c>
      <c r="DF88" s="87" t="str">
        <f>IFERROR(IF($F88="Historical", IF(AO88&lt;&gt;INDEX('Historical BMP Records'!AO:AO, MATCH($C88, 'Historical BMP Records'!$C:$C, 0)), 1, 0), IF(AO88&lt;&gt;INDEX('Planned and Progress BMPs'!AO:AO, MATCH($C88, 'Planned and Progress BMPs'!$C:$C, 0)), 1, 0)), "")</f>
        <v/>
      </c>
      <c r="DG88" s="87" t="str">
        <f>IFERROR(IF($F88="Historical", IF(AP88&lt;&gt;INDEX('Historical BMP Records'!AP:AP, MATCH($C88, 'Historical BMP Records'!$C:$C, 0)), 1, 0), IF(AP88&lt;&gt;INDEX('Planned and Progress BMPs'!AP:AP, MATCH($C88, 'Planned and Progress BMPs'!$C:$C, 0)), 1, 0)), "")</f>
        <v/>
      </c>
      <c r="DH88" s="87" t="str">
        <f>IFERROR(IF($F88="Historical", IF(AQ88&lt;&gt;INDEX('Historical BMP Records'!AQ:AQ, MATCH($C88, 'Historical BMP Records'!$C:$C, 0)), 1, 0), IF(AQ88&lt;&gt;INDEX('Planned and Progress BMPs'!AQ:AQ, MATCH($C88, 'Planned and Progress BMPs'!$C:$C, 0)), 1, 0)), "")</f>
        <v/>
      </c>
      <c r="DI88" s="87" t="str">
        <f>IFERROR(IF($F88="Historical", IF(AR88&lt;&gt;INDEX('Historical BMP Records'!AR:AR, MATCH($C88, 'Historical BMP Records'!$C:$C, 0)), 1, 0), IF(AR88&lt;&gt;INDEX('Planned and Progress BMPs'!AR:AR, MATCH($C88, 'Planned and Progress BMPs'!$C:$C, 0)), 1, 0)), "")</f>
        <v/>
      </c>
      <c r="DJ88" s="87" t="str">
        <f>IFERROR(IF($F88="Historical", IF(AS88&lt;&gt;INDEX('Historical BMP Records'!AS:AS, MATCH($C88, 'Historical BMP Records'!$C:$C, 0)), 1, 0), IF(AS88&lt;&gt;INDEX('Planned and Progress BMPs'!AS:AS, MATCH($C88, 'Planned and Progress BMPs'!$C:$C, 0)), 1, 0)), "")</f>
        <v/>
      </c>
      <c r="DK88" s="87" t="str">
        <f>IFERROR(IF($F88="Historical", IF(AT88&lt;&gt;INDEX('Historical BMP Records'!AT:AT, MATCH($C88, 'Historical BMP Records'!$C:$C, 0)), 1, 0), IF(AT88&lt;&gt;INDEX('Planned and Progress BMPs'!AT:AT, MATCH($C88, 'Planned and Progress BMPs'!$C:$C, 0)), 1, 0)), "")</f>
        <v/>
      </c>
      <c r="DL88" s="87" t="str">
        <f>IFERROR(IF($F88="Historical", IF(AU88&lt;&gt;INDEX('Historical BMP Records'!AU:AU, MATCH($C88, 'Historical BMP Records'!$C:$C, 0)), 1, 0), IF(AU88&lt;&gt;INDEX('Planned and Progress BMPs'!AU:AU, MATCH($C88, 'Planned and Progress BMPs'!$C:$C, 0)), 1, 0)), "")</f>
        <v/>
      </c>
      <c r="DM88" s="87" t="str">
        <f>IFERROR(IF($F88="Historical", IF(AV88&lt;&gt;INDEX('Historical BMP Records'!AV:AV, MATCH($C88, 'Historical BMP Records'!$C:$C, 0)), 1, 0), IF(AV88&lt;&gt;INDEX('Planned and Progress BMPs'!AV:AV, MATCH($C88, 'Planned and Progress BMPs'!$C:$C, 0)), 1, 0)), "")</f>
        <v/>
      </c>
      <c r="DN88" s="87" t="str">
        <f>IFERROR(IF($F88="Historical", IF(AW88&lt;&gt;INDEX('Historical BMP Records'!AW:AW, MATCH($C88, 'Historical BMP Records'!$C:$C, 0)), 1, 0), IF(AW88&lt;&gt;INDEX('Planned and Progress BMPs'!AW:AW, MATCH($C88, 'Planned and Progress BMPs'!$C:$C, 0)), 1, 0)), "")</f>
        <v/>
      </c>
      <c r="DO88" s="87" t="str">
        <f>IFERROR(IF($F88="Historical", IF(AX88&lt;&gt;INDEX('Historical BMP Records'!AX:AX, MATCH($C88, 'Historical BMP Records'!$C:$C, 0)), 1, 0), IF(AX88&lt;&gt;INDEX('Planned and Progress BMPs'!AX:AX, MATCH($C88, 'Planned and Progress BMPs'!$C:$C, 0)), 1, 0)), "")</f>
        <v/>
      </c>
      <c r="DP88" s="87" t="str">
        <f>IFERROR(IF($F88="Historical", IF(AY88&lt;&gt;INDEX('Historical BMP Records'!AY:AY, MATCH($C88, 'Historical BMP Records'!$C:$C, 0)), 1, 0), IF(AY88&lt;&gt;INDEX('Planned and Progress BMPs'!AY:AY, MATCH($C88, 'Planned and Progress BMPs'!$C:$C, 0)), 1, 0)), "")</f>
        <v/>
      </c>
      <c r="DQ88" s="87" t="str">
        <f>IFERROR(IF($F88="Historical", IF(AZ88&lt;&gt;INDEX('Historical BMP Records'!AZ:AZ, MATCH($C88, 'Historical BMP Records'!$C:$C, 0)), 1, 0), IF(AZ88&lt;&gt;INDEX('Planned and Progress BMPs'!AZ:AZ, MATCH($C88, 'Planned and Progress BMPs'!$C:$C, 0)), 1, 0)), "")</f>
        <v/>
      </c>
      <c r="DR88" s="87" t="str">
        <f>IFERROR(IF($F88="Historical", IF(BA88&lt;&gt;INDEX('Historical BMP Records'!BA:BA, MATCH($C88, 'Historical BMP Records'!$C:$C, 0)), 1, 0), IF(BA88&lt;&gt;INDEX('Planned and Progress BMPs'!BA:BA, MATCH($C88, 'Planned and Progress BMPs'!$C:$C, 0)), 1, 0)), "")</f>
        <v/>
      </c>
      <c r="DS88" s="87" t="str">
        <f>IFERROR(IF($F88="Historical", IF(BB88&lt;&gt;INDEX('Historical BMP Records'!BB:BB, MATCH($C88, 'Historical BMP Records'!$C:$C, 0)), 1, 0), IF(BB88&lt;&gt;INDEX('Planned and Progress BMPs'!BB:BB, MATCH($C88, 'Planned and Progress BMPs'!$C:$C, 0)), 1, 0)), "")</f>
        <v/>
      </c>
      <c r="DT88" s="87" t="str">
        <f>IFERROR(IF($F88="Historical", IF(BC88&lt;&gt;INDEX('Historical BMP Records'!BC:BC, MATCH($C88, 'Historical BMP Records'!$C:$C, 0)), 1, 0), IF(BC88&lt;&gt;INDEX('Planned and Progress BMPs'!BC:BC, MATCH($C88, 'Planned and Progress BMPs'!$C:$C, 0)), 1, 0)), "")</f>
        <v/>
      </c>
      <c r="DU88" s="87" t="str">
        <f>IFERROR(IF($F88="Historical", IF(BD88&lt;&gt;INDEX('Historical BMP Records'!BD:BD, MATCH($C88, 'Historical BMP Records'!$C:$C, 0)), 1, 0), IF(BD88&lt;&gt;INDEX('Planned and Progress BMPs'!BD:BD, MATCH($C88, 'Planned and Progress BMPs'!$C:$C, 0)), 1, 0)), "")</f>
        <v/>
      </c>
      <c r="DV88" s="87" t="str">
        <f>IFERROR(IF($F88="Historical", IF(BE88&lt;&gt;INDEX('Historical BMP Records'!BE:BE, MATCH($C88, 'Historical BMP Records'!$C:$C, 0)), 1, 0), IF(BE88&lt;&gt;INDEX('Planned and Progress BMPs'!BE:BE, MATCH($C88, 'Planned and Progress BMPs'!$C:$C, 0)), 1, 0)), "")</f>
        <v/>
      </c>
      <c r="DW88" s="87" t="str">
        <f>IFERROR(IF($F88="Historical", IF(BF88&lt;&gt;INDEX('Historical BMP Records'!BF:BF, MATCH($C88, 'Historical BMP Records'!$C:$C, 0)), 1, 0), IF(BF88&lt;&gt;INDEX('Planned and Progress BMPs'!BF:BF, MATCH($C88, 'Planned and Progress BMPs'!$C:$C, 0)), 1, 0)), "")</f>
        <v/>
      </c>
      <c r="DX88" s="87" t="str">
        <f>IFERROR(IF($F88="Historical", IF(BG88&lt;&gt;INDEX('Historical BMP Records'!BG:BG, MATCH($C88, 'Historical BMP Records'!$C:$C, 0)), 1, 0), IF(BG88&lt;&gt;INDEX('Planned and Progress BMPs'!BG:BG, MATCH($C88, 'Planned and Progress BMPs'!$C:$C, 0)), 1, 0)), "")</f>
        <v/>
      </c>
      <c r="DY88" s="87" t="str">
        <f>IFERROR(IF($F88="Historical", IF(BH88&lt;&gt;INDEX('Historical BMP Records'!BH:BH, MATCH($C88, 'Historical BMP Records'!$C:$C, 0)), 1, 0), IF(BH88&lt;&gt;INDEX('Planned and Progress BMPs'!BH:BH, MATCH($C88, 'Planned and Progress BMPs'!$C:$C, 0)), 1, 0)), "")</f>
        <v/>
      </c>
      <c r="DZ88" s="87" t="str">
        <f>IFERROR(IF($F88="Historical", IF(BI88&lt;&gt;INDEX('Historical BMP Records'!BI:BI, MATCH($C88, 'Historical BMP Records'!$C:$C, 0)), 1, 0), IF(BI88&lt;&gt;INDEX('Planned and Progress BMPs'!BI:BI, MATCH($C88, 'Planned and Progress BMPs'!$C:$C, 0)), 1, 0)), "")</f>
        <v/>
      </c>
      <c r="EA88" s="87" t="str">
        <f>IFERROR(IF($F88="Historical", IF(BJ88&lt;&gt;INDEX('Historical BMP Records'!BJ:BJ, MATCH($C88, 'Historical BMP Records'!$C:$C, 0)), 1, 0), IF(BJ88&lt;&gt;INDEX('Planned and Progress BMPs'!BJ:BJ, MATCH($C88, 'Planned and Progress BMPs'!$C:$C, 0)), 1, 0)), "")</f>
        <v/>
      </c>
      <c r="EB88" s="87" t="str">
        <f>IFERROR(IF($F88="Historical", IF(BK88&lt;&gt;INDEX('Historical BMP Records'!BK:BK, MATCH($C88, 'Historical BMP Records'!$C:$C, 0)), 1, 0), IF(BK88&lt;&gt;INDEX('Planned and Progress BMPs'!BK:BK, MATCH($C88, 'Planned and Progress BMPs'!$C:$C, 0)), 1, 0)), "")</f>
        <v/>
      </c>
      <c r="EC88" s="87" t="str">
        <f>IFERROR(IF($F88="Historical", IF(BL88&lt;&gt;INDEX('Historical BMP Records'!BL:BL, MATCH($C88, 'Historical BMP Records'!$C:$C, 0)), 1, 0), IF(BL88&lt;&gt;INDEX('Planned and Progress BMPs'!BL:BL, MATCH($C88, 'Planned and Progress BMPs'!$C:$C, 0)), 1, 0)), "")</f>
        <v/>
      </c>
      <c r="ED88" s="87" t="str">
        <f>IFERROR(IF($F88="Historical", IF(BM88&lt;&gt;INDEX('Historical BMP Records'!BM:BM, MATCH($C88, 'Historical BMP Records'!$C:$C, 0)), 1, 0), IF(BM88&lt;&gt;INDEX('Planned and Progress BMPs'!BM:BM, MATCH($C88, 'Planned and Progress BMPs'!$C:$C, 0)), 1, 0)), "")</f>
        <v/>
      </c>
      <c r="EE88" s="87" t="str">
        <f>IFERROR(IF($F88="Historical", IF(BN88&lt;&gt;INDEX('Historical BMP Records'!BN:BN, MATCH($C88, 'Historical BMP Records'!$C:$C, 0)), 1, 0), IF(BN88&lt;&gt;INDEX('Planned and Progress BMPs'!BN:BN, MATCH($C88, 'Planned and Progress BMPs'!$C:$C, 0)), 1, 0)), "")</f>
        <v/>
      </c>
      <c r="EF88" s="87" t="str">
        <f>IFERROR(IF($F88="Historical", IF(BO88&lt;&gt;INDEX('Historical BMP Records'!BO:BO, MATCH($C88, 'Historical BMP Records'!$C:$C, 0)), 1, 0), IF(BO88&lt;&gt;INDEX('Planned and Progress BMPs'!BO:BO, MATCH($C88, 'Planned and Progress BMPs'!$C:$C, 0)), 1, 0)), "")</f>
        <v/>
      </c>
      <c r="EG88" s="87" t="str">
        <f>IFERROR(IF($F88="Historical", IF(BP88&lt;&gt;INDEX('Historical BMP Records'!BP:BP, MATCH($C88, 'Historical BMP Records'!$C:$C, 0)), 1, 0), IF(BP88&lt;&gt;INDEX('Planned and Progress BMPs'!BP:BP, MATCH($C88, 'Planned and Progress BMPs'!$C:$C, 0)), 1, 0)), "")</f>
        <v/>
      </c>
      <c r="EH88" s="87">
        <f>SUM(DC_SW152[[#This Row],[FY17 Status Change]:[GIS ID Change]])</f>
        <v>0</v>
      </c>
    </row>
    <row r="89" spans="1:138" x14ac:dyDescent="0.25">
      <c r="A89" s="5" t="s">
        <v>388</v>
      </c>
      <c r="B89" s="5" t="s">
        <v>389</v>
      </c>
      <c r="C89" s="15" t="s">
        <v>733</v>
      </c>
      <c r="D89" s="15" t="s">
        <v>482</v>
      </c>
      <c r="E89" s="15" t="s">
        <v>179</v>
      </c>
      <c r="F89" s="33" t="s">
        <v>49</v>
      </c>
      <c r="G89" s="42"/>
      <c r="H89" s="37"/>
      <c r="I89" s="22">
        <f>INDEX(Table3[Site ID], MATCH(DC_SW152[[#This Row],[Facility Name]], Table3[Site Name], 0))</f>
        <v>2</v>
      </c>
      <c r="J89" s="22" t="s">
        <v>7</v>
      </c>
      <c r="K89" s="22" t="str">
        <f>INDEX(Table3[Site Address], MATCH(DC_SW152[[#This Row],[Facility Name]], Table3[Site Name], 0))</f>
        <v>1013 O Street SE</v>
      </c>
      <c r="L89" s="22" t="str">
        <f>INDEX(Table3[Site X Coordinate], MATCH(DC_SW152[[#This Row],[Facility Name]], Table3[Site Name], 0))</f>
        <v>400682.49</v>
      </c>
      <c r="M89" s="22" t="str">
        <f>INDEX(Table3[Site Y Coordinate], MATCH(DC_SW152[[#This Row],[Facility Name]], Table3[Site Name], 0))</f>
        <v>133916.52</v>
      </c>
      <c r="N89" s="22" t="str">
        <f>INDEX(Table3[Owner/Manager], MATCH(DC_SW152[[#This Row],[Facility Name]], Table3[Site Name], 0))</f>
        <v>Department of Defense</v>
      </c>
      <c r="O89" s="22" t="s">
        <v>699</v>
      </c>
      <c r="P89" s="22" t="s">
        <v>115</v>
      </c>
      <c r="Q89" s="22" t="s">
        <v>116</v>
      </c>
      <c r="R89" s="22" t="s">
        <v>84</v>
      </c>
      <c r="S89" s="22">
        <v>20374</v>
      </c>
      <c r="T89" s="29">
        <v>2024330415</v>
      </c>
      <c r="U89" s="22" t="s">
        <v>117</v>
      </c>
      <c r="V89" s="77">
        <v>34</v>
      </c>
      <c r="W89" s="33">
        <v>37257</v>
      </c>
      <c r="X89" s="22" t="s">
        <v>179</v>
      </c>
      <c r="Y89" s="83" t="s">
        <v>194</v>
      </c>
      <c r="Z89" s="83" t="s">
        <v>10</v>
      </c>
      <c r="AA89" s="83" t="s">
        <v>770</v>
      </c>
      <c r="AB89" s="83" t="s">
        <v>10</v>
      </c>
      <c r="AC89" s="22" t="s">
        <v>94</v>
      </c>
      <c r="AD89" s="22" t="s">
        <v>75</v>
      </c>
      <c r="AE89" s="22">
        <v>400174.50709899899</v>
      </c>
      <c r="AF89" s="22">
        <v>133946.169582</v>
      </c>
      <c r="AG89" s="22">
        <v>38.872861</v>
      </c>
      <c r="AH89" s="22">
        <v>-76.991882000000004</v>
      </c>
      <c r="AI89" s="22" t="s">
        <v>195</v>
      </c>
      <c r="AJ89" s="22" t="s">
        <v>84</v>
      </c>
      <c r="AK89" s="22">
        <v>20374</v>
      </c>
      <c r="AL89" s="17" t="s">
        <v>11</v>
      </c>
      <c r="AM89" s="22" t="s">
        <v>21</v>
      </c>
      <c r="AN89" s="22" t="s">
        <v>8</v>
      </c>
      <c r="AO89" s="64"/>
      <c r="AP89" s="64"/>
      <c r="AQ89" s="64"/>
      <c r="AR89" s="64">
        <f>IF(ISBLANK(DC_SW152[[#This Row],[Urban Acres]]), "", DC_SW152[[#This Row],[Urban Acres]]-DC_SW152[[#This Row],[Impervious Acres]]-DC_SW152[[#This Row],[Natural Acres]])</f>
        <v>0</v>
      </c>
      <c r="AS89" s="64">
        <v>0.09</v>
      </c>
      <c r="AT89" s="64">
        <v>0.09</v>
      </c>
      <c r="AU89" s="64" t="str">
        <f>IF(ISBLANK(DC_SW152[[#This Row],[Natural Acres]]), "", DC_SW152[[#This Row],[Natural Acres]]*43560)</f>
        <v/>
      </c>
      <c r="AV89" s="64">
        <f>IFERROR(IF(ISBLANK(DC_SW152[[#This Row],[Compacted Acres]]), "", DC_SW152[[#This Row],[Compacted Acres]]*43560),"")</f>
        <v>0</v>
      </c>
      <c r="AW89" s="64">
        <f>IF(ISBLANK(DC_SW152[[#This Row],[Impervious Acres]]), "", DC_SW152[[#This Row],[Impervious Acres]]*43560)</f>
        <v>3920.3999999999996</v>
      </c>
      <c r="AX89" s="64">
        <f>IF(ISBLANK(DC_SW152[[#This Row],[Urban Acres]]), "", DC_SW152[[#This Row],[Urban Acres]]*43560)</f>
        <v>3920.3999999999996</v>
      </c>
      <c r="AY89" s="67"/>
      <c r="AZ89" s="33">
        <v>42941</v>
      </c>
      <c r="BA89" s="19">
        <v>2017</v>
      </c>
      <c r="BB89" s="19"/>
      <c r="BC89" s="19"/>
      <c r="BD89" s="19"/>
      <c r="BE89" s="19"/>
      <c r="BF89" s="19"/>
      <c r="BG89" s="19"/>
      <c r="BH89" s="18" t="s">
        <v>9</v>
      </c>
      <c r="BI89" s="18">
        <v>42927</v>
      </c>
      <c r="BJ89" s="18"/>
      <c r="BK89" s="22" t="s">
        <v>8</v>
      </c>
      <c r="BL89" s="18"/>
      <c r="BM89" s="72"/>
      <c r="BN89" s="22"/>
      <c r="BO89" s="17" t="s">
        <v>8</v>
      </c>
      <c r="BP89" s="17"/>
      <c r="BQ89" s="15" t="s">
        <v>536</v>
      </c>
      <c r="BR89" s="87" t="str">
        <f>IFERROR(IF($F89="Historical", IF(A89&lt;&gt;INDEX('Historical BMP Records'!A:A, MATCH($C89, 'Historical BMP Records'!$C:$C, 0)), 1, 0), IF(A89&lt;&gt;INDEX('Planned and Progress BMPs'!A:A, MATCH($C89, 'Planned and Progress BMPs'!$C:$C, 0)), 1, 0)), "")</f>
        <v/>
      </c>
      <c r="BS89" s="87" t="str">
        <f>IFERROR(IF($F89="Historical", IF(B89&lt;&gt;INDEX('Historical BMP Records'!B:B, MATCH($C89, 'Historical BMP Records'!$C:$C, 0)), 1, 0), IF(B89&lt;&gt;INDEX('Planned and Progress BMPs'!B:B, MATCH($C89, 'Planned and Progress BMPs'!$C:$C, 0)), 1, 0)), "")</f>
        <v/>
      </c>
      <c r="BT89" s="87" t="str">
        <f>IFERROR(IF($F89="Historical", IF(C89&lt;&gt;INDEX('Historical BMP Records'!C:C, MATCH($C89, 'Historical BMP Records'!$C:$C, 0)), 1, 0), IF(C89&lt;&gt;INDEX('Planned and Progress BMPs'!C:C, MATCH($C89, 'Planned and Progress BMPs'!$C:$C, 0)), 1, 0)), "")</f>
        <v/>
      </c>
      <c r="BU89" s="87" t="str">
        <f>IFERROR(IF($F89="Historical", IF(D89&lt;&gt;INDEX('Historical BMP Records'!D:D, MATCH($C89, 'Historical BMP Records'!$C:$C, 0)), 1, 0), IF(D89&lt;&gt;INDEX('Planned and Progress BMPs'!D:D, MATCH($C89, 'Planned and Progress BMPs'!$C:$C, 0)), 1, 0)), "")</f>
        <v/>
      </c>
      <c r="BV89" s="87" t="str">
        <f>IFERROR(IF($F89="Historical", IF(E89&lt;&gt;INDEX('Historical BMP Records'!E:E, MATCH($C89, 'Historical BMP Records'!$C:$C, 0)), 1, 0), IF(E89&lt;&gt;INDEX('Planned and Progress BMPs'!E:E, MATCH($C89, 'Planned and Progress BMPs'!$C:$C, 0)), 1, 0)), "")</f>
        <v/>
      </c>
      <c r="BW89" s="87" t="str">
        <f>IFERROR(IF($F89="Historical", IF(F89&lt;&gt;INDEX('Historical BMP Records'!F:F, MATCH($C89, 'Historical BMP Records'!$C:$C, 0)), 1, 0), IF(F89&lt;&gt;INDEX('Planned and Progress BMPs'!F:F, MATCH($C89, 'Planned and Progress BMPs'!$C:$C, 0)), 1, 0)), "")</f>
        <v/>
      </c>
      <c r="BX89" s="87" t="str">
        <f>IFERROR(IF($F89="Historical", IF(G89&lt;&gt;INDEX('Historical BMP Records'!G:G, MATCH($C89, 'Historical BMP Records'!$C:$C, 0)), 1, 0), IF(G89&lt;&gt;INDEX('Planned and Progress BMPs'!G:G, MATCH($C89, 'Planned and Progress BMPs'!$C:$C, 0)), 1, 0)), "")</f>
        <v/>
      </c>
      <c r="BY89" s="87" t="str">
        <f>IFERROR(IF($F89="Historical", IF(H89&lt;&gt;INDEX('Historical BMP Records'!H:H, MATCH($C89, 'Historical BMP Records'!$C:$C, 0)), 1, 0), IF(H89&lt;&gt;INDEX('Planned and Progress BMPs'!H:H, MATCH($C89, 'Planned and Progress BMPs'!$C:$C, 0)), 1, 0)), "")</f>
        <v/>
      </c>
      <c r="BZ89" s="87" t="str">
        <f>IFERROR(IF($F89="Historical", IF(I89&lt;&gt;INDEX('Historical BMP Records'!I:I, MATCH($C89, 'Historical BMP Records'!$C:$C, 0)), 1, 0), IF(I89&lt;&gt;INDEX('Planned and Progress BMPs'!I:I, MATCH($C89, 'Planned and Progress BMPs'!$C:$C, 0)), 1, 0)), "")</f>
        <v/>
      </c>
      <c r="CA89" s="87" t="str">
        <f>IFERROR(IF($F89="Historical", IF(J89&lt;&gt;INDEX('Historical BMP Records'!J:J, MATCH($C89, 'Historical BMP Records'!$C:$C, 0)), 1, 0), IF(J89&lt;&gt;INDEX('Planned and Progress BMPs'!J:J, MATCH($C89, 'Planned and Progress BMPs'!$C:$C, 0)), 1, 0)), "")</f>
        <v/>
      </c>
      <c r="CB89" s="87" t="str">
        <f>IFERROR(IF($F89="Historical", IF(K89&lt;&gt;INDEX('Historical BMP Records'!K:K, MATCH($C89, 'Historical BMP Records'!$C:$C, 0)), 1, 0), IF(K89&lt;&gt;INDEX('Planned and Progress BMPs'!K:K, MATCH($C89, 'Planned and Progress BMPs'!$C:$C, 0)), 1, 0)), "")</f>
        <v/>
      </c>
      <c r="CC89" s="87" t="str">
        <f>IFERROR(IF($F89="Historical", IF(L89&lt;&gt;INDEX('Historical BMP Records'!L:L, MATCH($C89, 'Historical BMP Records'!$C:$C, 0)), 1, 0), IF(L89&lt;&gt;INDEX('Planned and Progress BMPs'!L:L, MATCH($C89, 'Planned and Progress BMPs'!$C:$C, 0)), 1, 0)), "")</f>
        <v/>
      </c>
      <c r="CD89" s="87" t="str">
        <f>IFERROR(IF($F89="Historical", IF(M89&lt;&gt;INDEX('Historical BMP Records'!M:M, MATCH($C89, 'Historical BMP Records'!$C:$C, 0)), 1, 0), IF(M89&lt;&gt;INDEX('Planned and Progress BMPs'!M:M, MATCH($C89, 'Planned and Progress BMPs'!$C:$C, 0)), 1, 0)), "")</f>
        <v/>
      </c>
      <c r="CE89" s="87" t="str">
        <f>IFERROR(IF($F89="Historical", IF(N89&lt;&gt;INDEX('Historical BMP Records'!N:N, MATCH($C89, 'Historical BMP Records'!$C:$C, 0)), 1, 0), IF(N89&lt;&gt;INDEX('Planned and Progress BMPs'!N:N, MATCH($C89, 'Planned and Progress BMPs'!$C:$C, 0)), 1, 0)), "")</f>
        <v/>
      </c>
      <c r="CF89" s="87" t="str">
        <f>IFERROR(IF($F89="Historical", IF(O89&lt;&gt;INDEX('Historical BMP Records'!O:O, MATCH($C89, 'Historical BMP Records'!$C:$C, 0)), 1, 0), IF(O89&lt;&gt;INDEX('Planned and Progress BMPs'!O:O, MATCH($C89, 'Planned and Progress BMPs'!$C:$C, 0)), 1, 0)), "")</f>
        <v/>
      </c>
      <c r="CG89" s="87" t="str">
        <f>IFERROR(IF($F89="Historical", IF(P89&lt;&gt;INDEX('Historical BMP Records'!P:P, MATCH($C89, 'Historical BMP Records'!$C:$C, 0)), 1, 0), IF(P89&lt;&gt;INDEX('Planned and Progress BMPs'!P:P, MATCH($C89, 'Planned and Progress BMPs'!$C:$C, 0)), 1, 0)), "")</f>
        <v/>
      </c>
      <c r="CH89" s="87" t="str">
        <f>IFERROR(IF($F89="Historical", IF(Q89&lt;&gt;INDEX('Historical BMP Records'!Q:Q, MATCH($C89, 'Historical BMP Records'!$C:$C, 0)), 1, 0), IF(Q89&lt;&gt;INDEX('Planned and Progress BMPs'!Q:Q, MATCH($C89, 'Planned and Progress BMPs'!$C:$C, 0)), 1, 0)), "")</f>
        <v/>
      </c>
      <c r="CI89" s="87" t="str">
        <f>IFERROR(IF($F89="Historical", IF(R89&lt;&gt;INDEX('Historical BMP Records'!R:R, MATCH($C89, 'Historical BMP Records'!$C:$C, 0)), 1, 0), IF(R89&lt;&gt;INDEX('Planned and Progress BMPs'!R:R, MATCH($C89, 'Planned and Progress BMPs'!$C:$C, 0)), 1, 0)), "")</f>
        <v/>
      </c>
      <c r="CJ89" s="87" t="str">
        <f>IFERROR(IF($F89="Historical", IF(S89&lt;&gt;INDEX('Historical BMP Records'!S:S, MATCH($C89, 'Historical BMP Records'!$C:$C, 0)), 1, 0), IF(S89&lt;&gt;INDEX('Planned and Progress BMPs'!S:S, MATCH($C89, 'Planned and Progress BMPs'!$C:$C, 0)), 1, 0)), "")</f>
        <v/>
      </c>
      <c r="CK89" s="87" t="str">
        <f>IFERROR(IF($F89="Historical", IF(T89&lt;&gt;INDEX('Historical BMP Records'!T:T, MATCH($C89, 'Historical BMP Records'!$C:$C, 0)), 1, 0), IF(T89&lt;&gt;INDEX('Planned and Progress BMPs'!T:T, MATCH($C89, 'Planned and Progress BMPs'!$C:$C, 0)), 1, 0)), "")</f>
        <v/>
      </c>
      <c r="CL89" s="87" t="str">
        <f>IFERROR(IF($F89="Historical", IF(U89&lt;&gt;INDEX('Historical BMP Records'!U:U, MATCH($C89, 'Historical BMP Records'!$C:$C, 0)), 1, 0), IF(U89&lt;&gt;INDEX('Planned and Progress BMPs'!U:U, MATCH($C89, 'Planned and Progress BMPs'!$C:$C, 0)), 1, 0)), "")</f>
        <v/>
      </c>
      <c r="CM89" s="87" t="str">
        <f>IFERROR(IF($F89="Historical", IF(V89&lt;&gt;INDEX('Historical BMP Records'!V:V, MATCH($C89, 'Historical BMP Records'!$C:$C, 0)), 1, 0), IF(V89&lt;&gt;INDEX('Planned and Progress BMPs'!V:V, MATCH($C89, 'Planned and Progress BMPs'!$C:$C, 0)), 1, 0)), "")</f>
        <v/>
      </c>
      <c r="CN89" s="87" t="str">
        <f>IFERROR(IF($F89="Historical", IF(W89&lt;&gt;INDEX('Historical BMP Records'!W:W, MATCH($C89, 'Historical BMP Records'!$C:$C, 0)), 1, 0), IF(W89&lt;&gt;INDEX('Planned and Progress BMPs'!W:W, MATCH($C89, 'Planned and Progress BMPs'!$C:$C, 0)), 1, 0)), "")</f>
        <v/>
      </c>
      <c r="CO89" s="87" t="str">
        <f>IFERROR(IF($F89="Historical", IF(X89&lt;&gt;INDEX('Historical BMP Records'!X:X, MATCH($C89, 'Historical BMP Records'!$C:$C, 0)), 1, 0), IF(X89&lt;&gt;INDEX('Planned and Progress BMPs'!X:X, MATCH($C89, 'Planned and Progress BMPs'!$C:$C, 0)), 1, 0)), "")</f>
        <v/>
      </c>
      <c r="CP89" s="87" t="str">
        <f>IFERROR(IF($F89="Historical", IF(Y89&lt;&gt;INDEX('Historical BMP Records'!Y:Y, MATCH($C89, 'Historical BMP Records'!$C:$C, 0)), 1, 0), IF(Y89&lt;&gt;INDEX('Planned and Progress BMPs'!Y:Y, MATCH($C89, 'Planned and Progress BMPs'!$C:$C, 0)), 1, 0)), "")</f>
        <v/>
      </c>
      <c r="CQ89" s="87" t="str">
        <f>IFERROR(IF($F89="Historical", IF(Z89&lt;&gt;INDEX('Historical BMP Records'!Z:Z, MATCH($C89, 'Historical BMP Records'!$C:$C, 0)), 1, 0), IF(Z89&lt;&gt;INDEX('Planned and Progress BMPs'!Z:Z, MATCH($C89, 'Planned and Progress BMPs'!$C:$C, 0)), 1, 0)), "")</f>
        <v/>
      </c>
      <c r="CR89" s="87" t="str">
        <f>IFERROR(IF($F89="Historical", IF(AA89&lt;&gt;INDEX('Historical BMP Records'!AA:AA, MATCH($C89, 'Historical BMP Records'!$C:$C, 0)), 1, 0), IF(AA89&lt;&gt;INDEX('Planned and Progress BMPs'!AA:AA, MATCH($C89, 'Planned and Progress BMPs'!$C:$C, 0)), 1, 0)), "")</f>
        <v/>
      </c>
      <c r="CS89" s="87" t="str">
        <f>IFERROR(IF($F89="Historical", IF(AB89&lt;&gt;INDEX('Historical BMP Records'!AB:AB, MATCH($C89, 'Historical BMP Records'!$C:$C, 0)), 1, 0), IF(AB89&lt;&gt;INDEX('Planned and Progress BMPs'!AB:AB, MATCH($C89, 'Planned and Progress BMPs'!$C:$C, 0)), 1, 0)), "")</f>
        <v/>
      </c>
      <c r="CT89" s="87" t="str">
        <f>IFERROR(IF($F89="Historical", IF(AC89&lt;&gt;INDEX('Historical BMP Records'!AC:AC, MATCH($C89, 'Historical BMP Records'!$C:$C, 0)), 1, 0), IF(AC89&lt;&gt;INDEX('Planned and Progress BMPs'!AC:AC, MATCH($C89, 'Planned and Progress BMPs'!$C:$C, 0)), 1, 0)), "")</f>
        <v/>
      </c>
      <c r="CU89" s="87" t="str">
        <f>IFERROR(IF($F89="Historical", IF(AD89&lt;&gt;INDEX('Historical BMP Records'!AD:AD, MATCH($C89, 'Historical BMP Records'!$C:$C, 0)), 1, 0), IF(AD89&lt;&gt;INDEX('Planned and Progress BMPs'!AD:AD, MATCH($C89, 'Planned and Progress BMPs'!$C:$C, 0)), 1, 0)), "")</f>
        <v/>
      </c>
      <c r="CV89" s="87" t="str">
        <f>IFERROR(IF($F89="Historical", IF(AE89&lt;&gt;INDEX('Historical BMP Records'!AE:AE, MATCH($C89, 'Historical BMP Records'!$C:$C, 0)), 1, 0), IF(AE89&lt;&gt;INDEX('Planned and Progress BMPs'!AE:AE, MATCH($C89, 'Planned and Progress BMPs'!$C:$C, 0)), 1, 0)), "")</f>
        <v/>
      </c>
      <c r="CW89" s="87" t="str">
        <f>IFERROR(IF($F89="Historical", IF(AF89&lt;&gt;INDEX('Historical BMP Records'!AF:AF, MATCH($C89, 'Historical BMP Records'!$C:$C, 0)), 1, 0), IF(AF89&lt;&gt;INDEX('Planned and Progress BMPs'!AF:AF, MATCH($C89, 'Planned and Progress BMPs'!$C:$C, 0)), 1, 0)), "")</f>
        <v/>
      </c>
      <c r="CX89" s="87" t="str">
        <f>IFERROR(IF($F89="Historical", IF(AG89&lt;&gt;INDEX('Historical BMP Records'!AG:AG, MATCH($C89, 'Historical BMP Records'!$C:$C, 0)), 1, 0), IF(AG89&lt;&gt;INDEX('Planned and Progress BMPs'!AG:AG, MATCH($C89, 'Planned and Progress BMPs'!$C:$C, 0)), 1, 0)), "")</f>
        <v/>
      </c>
      <c r="CY89" s="87" t="str">
        <f>IFERROR(IF($F89="Historical", IF(AH89&lt;&gt;INDEX('Historical BMP Records'!AH:AH, MATCH($C89, 'Historical BMP Records'!$C:$C, 0)), 1, 0), IF(AH89&lt;&gt;INDEX('Planned and Progress BMPs'!AH:AH, MATCH($C89, 'Planned and Progress BMPs'!$C:$C, 0)), 1, 0)), "")</f>
        <v/>
      </c>
      <c r="CZ89" s="87" t="str">
        <f>IFERROR(IF($F89="Historical", IF(AI89&lt;&gt;INDEX('Historical BMP Records'!AI:AI, MATCH($C89, 'Historical BMP Records'!$C:$C, 0)), 1, 0), IF(AI89&lt;&gt;INDEX('Planned and Progress BMPs'!AI:AI, MATCH($C89, 'Planned and Progress BMPs'!$C:$C, 0)), 1, 0)), "")</f>
        <v/>
      </c>
      <c r="DA89" s="87" t="str">
        <f>IFERROR(IF($F89="Historical", IF(AJ89&lt;&gt;INDEX('Historical BMP Records'!AJ:AJ, MATCH($C89, 'Historical BMP Records'!$C:$C, 0)), 1, 0), IF(AJ89&lt;&gt;INDEX('Planned and Progress BMPs'!AJ:AJ, MATCH($C89, 'Planned and Progress BMPs'!$C:$C, 0)), 1, 0)), "")</f>
        <v/>
      </c>
      <c r="DB89" s="87" t="str">
        <f>IFERROR(IF($F89="Historical", IF(AK89&lt;&gt;INDEX('Historical BMP Records'!AK:AK, MATCH($C89, 'Historical BMP Records'!$C:$C, 0)), 1, 0), IF(AK89&lt;&gt;INDEX('Planned and Progress BMPs'!AK:AK, MATCH($C89, 'Planned and Progress BMPs'!$C:$C, 0)), 1, 0)), "")</f>
        <v/>
      </c>
      <c r="DC89" s="87" t="str">
        <f>IFERROR(IF($F89="Historical", IF(AL89&lt;&gt;INDEX('Historical BMP Records'!AL:AL, MATCH($C89, 'Historical BMP Records'!$C:$C, 0)), 1, 0), IF(AL89&lt;&gt;INDEX('Planned and Progress BMPs'!AL:AL, MATCH($C89, 'Planned and Progress BMPs'!$C:$C, 0)), 1, 0)), "")</f>
        <v/>
      </c>
      <c r="DD89" s="87" t="str">
        <f>IFERROR(IF($F89="Historical", IF(AM89&lt;&gt;INDEX('Historical BMP Records'!AM:AM, MATCH($C89, 'Historical BMP Records'!$C:$C, 0)), 1, 0), IF(AM89&lt;&gt;INDEX('Planned and Progress BMPs'!AM:AM, MATCH($C89, 'Planned and Progress BMPs'!$C:$C, 0)), 1, 0)), "")</f>
        <v/>
      </c>
      <c r="DE89" s="87" t="str">
        <f>IFERROR(IF($F89="Historical", IF(AN89&lt;&gt;INDEX('Historical BMP Records'!AN:AN, MATCH($C89, 'Historical BMP Records'!$C:$C, 0)), 1, 0), IF(AN89&lt;&gt;INDEX('Planned and Progress BMPs'!AN:AN, MATCH($C89, 'Planned and Progress BMPs'!$C:$C, 0)), 1, 0)), "")</f>
        <v/>
      </c>
      <c r="DF89" s="87" t="str">
        <f>IFERROR(IF($F89="Historical", IF(AO89&lt;&gt;INDEX('Historical BMP Records'!AO:AO, MATCH($C89, 'Historical BMP Records'!$C:$C, 0)), 1, 0), IF(AO89&lt;&gt;INDEX('Planned and Progress BMPs'!AO:AO, MATCH($C89, 'Planned and Progress BMPs'!$C:$C, 0)), 1, 0)), "")</f>
        <v/>
      </c>
      <c r="DG89" s="87" t="str">
        <f>IFERROR(IF($F89="Historical", IF(AP89&lt;&gt;INDEX('Historical BMP Records'!AP:AP, MATCH($C89, 'Historical BMP Records'!$C:$C, 0)), 1, 0), IF(AP89&lt;&gt;INDEX('Planned and Progress BMPs'!AP:AP, MATCH($C89, 'Planned and Progress BMPs'!$C:$C, 0)), 1, 0)), "")</f>
        <v/>
      </c>
      <c r="DH89" s="87" t="str">
        <f>IFERROR(IF($F89="Historical", IF(AQ89&lt;&gt;INDEX('Historical BMP Records'!AQ:AQ, MATCH($C89, 'Historical BMP Records'!$C:$C, 0)), 1, 0), IF(AQ89&lt;&gt;INDEX('Planned and Progress BMPs'!AQ:AQ, MATCH($C89, 'Planned and Progress BMPs'!$C:$C, 0)), 1, 0)), "")</f>
        <v/>
      </c>
      <c r="DI89" s="87" t="str">
        <f>IFERROR(IF($F89="Historical", IF(AR89&lt;&gt;INDEX('Historical BMP Records'!AR:AR, MATCH($C89, 'Historical BMP Records'!$C:$C, 0)), 1, 0), IF(AR89&lt;&gt;INDEX('Planned and Progress BMPs'!AR:AR, MATCH($C89, 'Planned and Progress BMPs'!$C:$C, 0)), 1, 0)), "")</f>
        <v/>
      </c>
      <c r="DJ89" s="87" t="str">
        <f>IFERROR(IF($F89="Historical", IF(AS89&lt;&gt;INDEX('Historical BMP Records'!AS:AS, MATCH($C89, 'Historical BMP Records'!$C:$C, 0)), 1, 0), IF(AS89&lt;&gt;INDEX('Planned and Progress BMPs'!AS:AS, MATCH($C89, 'Planned and Progress BMPs'!$C:$C, 0)), 1, 0)), "")</f>
        <v/>
      </c>
      <c r="DK89" s="87" t="str">
        <f>IFERROR(IF($F89="Historical", IF(AT89&lt;&gt;INDEX('Historical BMP Records'!AT:AT, MATCH($C89, 'Historical BMP Records'!$C:$C, 0)), 1, 0), IF(AT89&lt;&gt;INDEX('Planned and Progress BMPs'!AT:AT, MATCH($C89, 'Planned and Progress BMPs'!$C:$C, 0)), 1, 0)), "")</f>
        <v/>
      </c>
      <c r="DL89" s="87" t="str">
        <f>IFERROR(IF($F89="Historical", IF(AU89&lt;&gt;INDEX('Historical BMP Records'!AU:AU, MATCH($C89, 'Historical BMP Records'!$C:$C, 0)), 1, 0), IF(AU89&lt;&gt;INDEX('Planned and Progress BMPs'!AU:AU, MATCH($C89, 'Planned and Progress BMPs'!$C:$C, 0)), 1, 0)), "")</f>
        <v/>
      </c>
      <c r="DM89" s="87" t="str">
        <f>IFERROR(IF($F89="Historical", IF(AV89&lt;&gt;INDEX('Historical BMP Records'!AV:AV, MATCH($C89, 'Historical BMP Records'!$C:$C, 0)), 1, 0), IF(AV89&lt;&gt;INDEX('Planned and Progress BMPs'!AV:AV, MATCH($C89, 'Planned and Progress BMPs'!$C:$C, 0)), 1, 0)), "")</f>
        <v/>
      </c>
      <c r="DN89" s="87" t="str">
        <f>IFERROR(IF($F89="Historical", IF(AW89&lt;&gt;INDEX('Historical BMP Records'!AW:AW, MATCH($C89, 'Historical BMP Records'!$C:$C, 0)), 1, 0), IF(AW89&lt;&gt;INDEX('Planned and Progress BMPs'!AW:AW, MATCH($C89, 'Planned and Progress BMPs'!$C:$C, 0)), 1, 0)), "")</f>
        <v/>
      </c>
      <c r="DO89" s="87" t="str">
        <f>IFERROR(IF($F89="Historical", IF(AX89&lt;&gt;INDEX('Historical BMP Records'!AX:AX, MATCH($C89, 'Historical BMP Records'!$C:$C, 0)), 1, 0), IF(AX89&lt;&gt;INDEX('Planned and Progress BMPs'!AX:AX, MATCH($C89, 'Planned and Progress BMPs'!$C:$C, 0)), 1, 0)), "")</f>
        <v/>
      </c>
      <c r="DP89" s="87" t="str">
        <f>IFERROR(IF($F89="Historical", IF(AY89&lt;&gt;INDEX('Historical BMP Records'!AY:AY, MATCH($C89, 'Historical BMP Records'!$C:$C, 0)), 1, 0), IF(AY89&lt;&gt;INDEX('Planned and Progress BMPs'!AY:AY, MATCH($C89, 'Planned and Progress BMPs'!$C:$C, 0)), 1, 0)), "")</f>
        <v/>
      </c>
      <c r="DQ89" s="87" t="str">
        <f>IFERROR(IF($F89="Historical", IF(AZ89&lt;&gt;INDEX('Historical BMP Records'!AZ:AZ, MATCH($C89, 'Historical BMP Records'!$C:$C, 0)), 1, 0), IF(AZ89&lt;&gt;INDEX('Planned and Progress BMPs'!AZ:AZ, MATCH($C89, 'Planned and Progress BMPs'!$C:$C, 0)), 1, 0)), "")</f>
        <v/>
      </c>
      <c r="DR89" s="87" t="str">
        <f>IFERROR(IF($F89="Historical", IF(BA89&lt;&gt;INDEX('Historical BMP Records'!BA:BA, MATCH($C89, 'Historical BMP Records'!$C:$C, 0)), 1, 0), IF(BA89&lt;&gt;INDEX('Planned and Progress BMPs'!BA:BA, MATCH($C89, 'Planned and Progress BMPs'!$C:$C, 0)), 1, 0)), "")</f>
        <v/>
      </c>
      <c r="DS89" s="87" t="str">
        <f>IFERROR(IF($F89="Historical", IF(BB89&lt;&gt;INDEX('Historical BMP Records'!BB:BB, MATCH($C89, 'Historical BMP Records'!$C:$C, 0)), 1, 0), IF(BB89&lt;&gt;INDEX('Planned and Progress BMPs'!BB:BB, MATCH($C89, 'Planned and Progress BMPs'!$C:$C, 0)), 1, 0)), "")</f>
        <v/>
      </c>
      <c r="DT89" s="87" t="str">
        <f>IFERROR(IF($F89="Historical", IF(BC89&lt;&gt;INDEX('Historical BMP Records'!BC:BC, MATCH($C89, 'Historical BMP Records'!$C:$C, 0)), 1, 0), IF(BC89&lt;&gt;INDEX('Planned and Progress BMPs'!BC:BC, MATCH($C89, 'Planned and Progress BMPs'!$C:$C, 0)), 1, 0)), "")</f>
        <v/>
      </c>
      <c r="DU89" s="87" t="str">
        <f>IFERROR(IF($F89="Historical", IF(BD89&lt;&gt;INDEX('Historical BMP Records'!BD:BD, MATCH($C89, 'Historical BMP Records'!$C:$C, 0)), 1, 0), IF(BD89&lt;&gt;INDEX('Planned and Progress BMPs'!BD:BD, MATCH($C89, 'Planned and Progress BMPs'!$C:$C, 0)), 1, 0)), "")</f>
        <v/>
      </c>
      <c r="DV89" s="87" t="str">
        <f>IFERROR(IF($F89="Historical", IF(BE89&lt;&gt;INDEX('Historical BMP Records'!BE:BE, MATCH($C89, 'Historical BMP Records'!$C:$C, 0)), 1, 0), IF(BE89&lt;&gt;INDEX('Planned and Progress BMPs'!BE:BE, MATCH($C89, 'Planned and Progress BMPs'!$C:$C, 0)), 1, 0)), "")</f>
        <v/>
      </c>
      <c r="DW89" s="87" t="str">
        <f>IFERROR(IF($F89="Historical", IF(BF89&lt;&gt;INDEX('Historical BMP Records'!BF:BF, MATCH($C89, 'Historical BMP Records'!$C:$C, 0)), 1, 0), IF(BF89&lt;&gt;INDEX('Planned and Progress BMPs'!BF:BF, MATCH($C89, 'Planned and Progress BMPs'!$C:$C, 0)), 1, 0)), "")</f>
        <v/>
      </c>
      <c r="DX89" s="87" t="str">
        <f>IFERROR(IF($F89="Historical", IF(BG89&lt;&gt;INDEX('Historical BMP Records'!BG:BG, MATCH($C89, 'Historical BMP Records'!$C:$C, 0)), 1, 0), IF(BG89&lt;&gt;INDEX('Planned and Progress BMPs'!BG:BG, MATCH($C89, 'Planned and Progress BMPs'!$C:$C, 0)), 1, 0)), "")</f>
        <v/>
      </c>
      <c r="DY89" s="87" t="str">
        <f>IFERROR(IF($F89="Historical", IF(BH89&lt;&gt;INDEX('Historical BMP Records'!BH:BH, MATCH($C89, 'Historical BMP Records'!$C:$C, 0)), 1, 0), IF(BH89&lt;&gt;INDEX('Planned and Progress BMPs'!BH:BH, MATCH($C89, 'Planned and Progress BMPs'!$C:$C, 0)), 1, 0)), "")</f>
        <v/>
      </c>
      <c r="DZ89" s="87" t="str">
        <f>IFERROR(IF($F89="Historical", IF(BI89&lt;&gt;INDEX('Historical BMP Records'!BI:BI, MATCH($C89, 'Historical BMP Records'!$C:$C, 0)), 1, 0), IF(BI89&lt;&gt;INDEX('Planned and Progress BMPs'!BI:BI, MATCH($C89, 'Planned and Progress BMPs'!$C:$C, 0)), 1, 0)), "")</f>
        <v/>
      </c>
      <c r="EA89" s="87" t="str">
        <f>IFERROR(IF($F89="Historical", IF(BJ89&lt;&gt;INDEX('Historical BMP Records'!BJ:BJ, MATCH($C89, 'Historical BMP Records'!$C:$C, 0)), 1, 0), IF(BJ89&lt;&gt;INDEX('Planned and Progress BMPs'!BJ:BJ, MATCH($C89, 'Planned and Progress BMPs'!$C:$C, 0)), 1, 0)), "")</f>
        <v/>
      </c>
      <c r="EB89" s="87" t="str">
        <f>IFERROR(IF($F89="Historical", IF(BK89&lt;&gt;INDEX('Historical BMP Records'!BK:BK, MATCH($C89, 'Historical BMP Records'!$C:$C, 0)), 1, 0), IF(BK89&lt;&gt;INDEX('Planned and Progress BMPs'!BK:BK, MATCH($C89, 'Planned and Progress BMPs'!$C:$C, 0)), 1, 0)), "")</f>
        <v/>
      </c>
      <c r="EC89" s="87" t="str">
        <f>IFERROR(IF($F89="Historical", IF(BL89&lt;&gt;INDEX('Historical BMP Records'!BL:BL, MATCH($C89, 'Historical BMP Records'!$C:$C, 0)), 1, 0), IF(BL89&lt;&gt;INDEX('Planned and Progress BMPs'!BL:BL, MATCH($C89, 'Planned and Progress BMPs'!$C:$C, 0)), 1, 0)), "")</f>
        <v/>
      </c>
      <c r="ED89" s="87" t="str">
        <f>IFERROR(IF($F89="Historical", IF(BM89&lt;&gt;INDEX('Historical BMP Records'!BM:BM, MATCH($C89, 'Historical BMP Records'!$C:$C, 0)), 1, 0), IF(BM89&lt;&gt;INDEX('Planned and Progress BMPs'!BM:BM, MATCH($C89, 'Planned and Progress BMPs'!$C:$C, 0)), 1, 0)), "")</f>
        <v/>
      </c>
      <c r="EE89" s="87" t="str">
        <f>IFERROR(IF($F89="Historical", IF(BN89&lt;&gt;INDEX('Historical BMP Records'!BN:BN, MATCH($C89, 'Historical BMP Records'!$C:$C, 0)), 1, 0), IF(BN89&lt;&gt;INDEX('Planned and Progress BMPs'!BN:BN, MATCH($C89, 'Planned and Progress BMPs'!$C:$C, 0)), 1, 0)), "")</f>
        <v/>
      </c>
      <c r="EF89" s="87" t="str">
        <f>IFERROR(IF($F89="Historical", IF(BO89&lt;&gt;INDEX('Historical BMP Records'!BO:BO, MATCH($C89, 'Historical BMP Records'!$C:$C, 0)), 1, 0), IF(BO89&lt;&gt;INDEX('Planned and Progress BMPs'!BO:BO, MATCH($C89, 'Planned and Progress BMPs'!$C:$C, 0)), 1, 0)), "")</f>
        <v/>
      </c>
      <c r="EG89" s="87" t="str">
        <f>IFERROR(IF($F89="Historical", IF(BP89&lt;&gt;INDEX('Historical BMP Records'!BP:BP, MATCH($C89, 'Historical BMP Records'!$C:$C, 0)), 1, 0), IF(BP89&lt;&gt;INDEX('Planned and Progress BMPs'!BP:BP, MATCH($C89, 'Planned and Progress BMPs'!$C:$C, 0)), 1, 0)), "")</f>
        <v/>
      </c>
      <c r="EH89" s="87">
        <f>SUM(DC_SW152[[#This Row],[FY17 Status Change]:[GIS ID Change]])</f>
        <v>0</v>
      </c>
    </row>
    <row r="90" spans="1:138" x14ac:dyDescent="0.25">
      <c r="A90" s="5" t="s">
        <v>388</v>
      </c>
      <c r="B90" s="5" t="s">
        <v>389</v>
      </c>
      <c r="C90" s="15" t="s">
        <v>734</v>
      </c>
      <c r="D90" s="15" t="s">
        <v>422</v>
      </c>
      <c r="E90" s="15" t="s">
        <v>194</v>
      </c>
      <c r="F90" s="33" t="s">
        <v>49</v>
      </c>
      <c r="G90" s="42"/>
      <c r="H90" s="37"/>
      <c r="I90" s="22">
        <f>INDEX(Table3[Site ID], MATCH(DC_SW152[[#This Row],[Facility Name]], Table3[Site Name], 0))</f>
        <v>2</v>
      </c>
      <c r="J90" s="22" t="s">
        <v>7</v>
      </c>
      <c r="K90" s="22" t="str">
        <f>INDEX(Table3[Site Address], MATCH(DC_SW152[[#This Row],[Facility Name]], Table3[Site Name], 0))</f>
        <v>1013 O Street SE</v>
      </c>
      <c r="L90" s="22" t="str">
        <f>INDEX(Table3[Site X Coordinate], MATCH(DC_SW152[[#This Row],[Facility Name]], Table3[Site Name], 0))</f>
        <v>400682.49</v>
      </c>
      <c r="M90" s="22" t="str">
        <f>INDEX(Table3[Site Y Coordinate], MATCH(DC_SW152[[#This Row],[Facility Name]], Table3[Site Name], 0))</f>
        <v>133916.52</v>
      </c>
      <c r="N90" s="22" t="str">
        <f>INDEX(Table3[Owner/Manager], MATCH(DC_SW152[[#This Row],[Facility Name]], Table3[Site Name], 0))</f>
        <v>Department of Defense</v>
      </c>
      <c r="O90" s="22" t="s">
        <v>699</v>
      </c>
      <c r="P90" s="22" t="s">
        <v>115</v>
      </c>
      <c r="Q90" s="22" t="s">
        <v>116</v>
      </c>
      <c r="R90" s="22" t="s">
        <v>84</v>
      </c>
      <c r="S90" s="22">
        <v>20374</v>
      </c>
      <c r="T90" s="29">
        <v>2024330415</v>
      </c>
      <c r="U90" s="22" t="s">
        <v>117</v>
      </c>
      <c r="V90" s="77">
        <v>35</v>
      </c>
      <c r="W90" s="33">
        <v>37257</v>
      </c>
      <c r="X90" s="22" t="s">
        <v>194</v>
      </c>
      <c r="Y90" s="83" t="s">
        <v>196</v>
      </c>
      <c r="Z90" s="83" t="s">
        <v>774</v>
      </c>
      <c r="AA90" s="83" t="s">
        <v>770</v>
      </c>
      <c r="AB90" s="83" t="s">
        <v>774</v>
      </c>
      <c r="AC90" s="22" t="s">
        <v>93</v>
      </c>
      <c r="AD90" s="22" t="s">
        <v>26</v>
      </c>
      <c r="AE90" s="22">
        <v>400704.45459699898</v>
      </c>
      <c r="AF90" s="22">
        <v>133892.693371</v>
      </c>
      <c r="AG90" s="22">
        <v>38.873316000000003</v>
      </c>
      <c r="AH90" s="22">
        <v>-76.997906999999998</v>
      </c>
      <c r="AI90" s="22" t="s">
        <v>197</v>
      </c>
      <c r="AJ90" s="22" t="s">
        <v>84</v>
      </c>
      <c r="AK90" s="22">
        <v>20374</v>
      </c>
      <c r="AL90" s="17" t="s">
        <v>11</v>
      </c>
      <c r="AM90" s="22" t="s">
        <v>18</v>
      </c>
      <c r="AN90" s="22" t="s">
        <v>8</v>
      </c>
      <c r="AO90" s="64"/>
      <c r="AP90" s="64"/>
      <c r="AQ90" s="64"/>
      <c r="AR90" s="64">
        <f>IF(ISBLANK(DC_SW152[[#This Row],[Urban Acres]]), "", DC_SW152[[#This Row],[Urban Acres]]-DC_SW152[[#This Row],[Impervious Acres]]-DC_SW152[[#This Row],[Natural Acres]])</f>
        <v>0</v>
      </c>
      <c r="AS90" s="64">
        <v>1.23</v>
      </c>
      <c r="AT90" s="64">
        <v>1.23</v>
      </c>
      <c r="AU90" s="64" t="str">
        <f>IF(ISBLANK(DC_SW152[[#This Row],[Natural Acres]]), "", DC_SW152[[#This Row],[Natural Acres]]*43560)</f>
        <v/>
      </c>
      <c r="AV90" s="64">
        <f>IFERROR(IF(ISBLANK(DC_SW152[[#This Row],[Compacted Acres]]), "", DC_SW152[[#This Row],[Compacted Acres]]*43560),"")</f>
        <v>0</v>
      </c>
      <c r="AW90" s="64">
        <f>IF(ISBLANK(DC_SW152[[#This Row],[Impervious Acres]]), "", DC_SW152[[#This Row],[Impervious Acres]]*43560)</f>
        <v>53578.799999999996</v>
      </c>
      <c r="AX90" s="64">
        <f>IF(ISBLANK(DC_SW152[[#This Row],[Urban Acres]]), "", DC_SW152[[#This Row],[Urban Acres]]*43560)</f>
        <v>53578.799999999996</v>
      </c>
      <c r="AY90" s="67"/>
      <c r="AZ90" s="33">
        <v>42941</v>
      </c>
      <c r="BA90" s="19">
        <v>2017</v>
      </c>
      <c r="BB90" s="19"/>
      <c r="BC90" s="19"/>
      <c r="BD90" s="19"/>
      <c r="BE90" s="19"/>
      <c r="BF90" s="19"/>
      <c r="BG90" s="19"/>
      <c r="BH90" s="18" t="s">
        <v>9</v>
      </c>
      <c r="BI90" s="18">
        <v>42927</v>
      </c>
      <c r="BJ90" s="18">
        <v>41821</v>
      </c>
      <c r="BK90" s="22" t="s">
        <v>14</v>
      </c>
      <c r="BL90" s="18">
        <v>41865</v>
      </c>
      <c r="BM90" s="72"/>
      <c r="BN90" s="22"/>
      <c r="BO90" s="17" t="s">
        <v>8</v>
      </c>
      <c r="BP90" s="17"/>
      <c r="BQ90" s="15" t="s">
        <v>536</v>
      </c>
      <c r="BR90" s="87" t="str">
        <f>IFERROR(IF($F90="Historical", IF(A90&lt;&gt;INDEX('Historical BMP Records'!A:A, MATCH($C90, 'Historical BMP Records'!$C:$C, 0)), 1, 0), IF(A90&lt;&gt;INDEX('Planned and Progress BMPs'!A:A, MATCH($C90, 'Planned and Progress BMPs'!$C:$C, 0)), 1, 0)), "")</f>
        <v/>
      </c>
      <c r="BS90" s="87" t="str">
        <f>IFERROR(IF($F90="Historical", IF(B90&lt;&gt;INDEX('Historical BMP Records'!B:B, MATCH($C90, 'Historical BMP Records'!$C:$C, 0)), 1, 0), IF(B90&lt;&gt;INDEX('Planned and Progress BMPs'!B:B, MATCH($C90, 'Planned and Progress BMPs'!$C:$C, 0)), 1, 0)), "")</f>
        <v/>
      </c>
      <c r="BT90" s="87" t="str">
        <f>IFERROR(IF($F90="Historical", IF(C90&lt;&gt;INDEX('Historical BMP Records'!C:C, MATCH($C90, 'Historical BMP Records'!$C:$C, 0)), 1, 0), IF(C90&lt;&gt;INDEX('Planned and Progress BMPs'!C:C, MATCH($C90, 'Planned and Progress BMPs'!$C:$C, 0)), 1, 0)), "")</f>
        <v/>
      </c>
      <c r="BU90" s="87" t="str">
        <f>IFERROR(IF($F90="Historical", IF(D90&lt;&gt;INDEX('Historical BMP Records'!D:D, MATCH($C90, 'Historical BMP Records'!$C:$C, 0)), 1, 0), IF(D90&lt;&gt;INDEX('Planned and Progress BMPs'!D:D, MATCH($C90, 'Planned and Progress BMPs'!$C:$C, 0)), 1, 0)), "")</f>
        <v/>
      </c>
      <c r="BV90" s="87" t="str">
        <f>IFERROR(IF($F90="Historical", IF(E90&lt;&gt;INDEX('Historical BMP Records'!E:E, MATCH($C90, 'Historical BMP Records'!$C:$C, 0)), 1, 0), IF(E90&lt;&gt;INDEX('Planned and Progress BMPs'!E:E, MATCH($C90, 'Planned and Progress BMPs'!$C:$C, 0)), 1, 0)), "")</f>
        <v/>
      </c>
      <c r="BW90" s="87" t="str">
        <f>IFERROR(IF($F90="Historical", IF(F90&lt;&gt;INDEX('Historical BMP Records'!F:F, MATCH($C90, 'Historical BMP Records'!$C:$C, 0)), 1, 0), IF(F90&lt;&gt;INDEX('Planned and Progress BMPs'!F:F, MATCH($C90, 'Planned and Progress BMPs'!$C:$C, 0)), 1, 0)), "")</f>
        <v/>
      </c>
      <c r="BX90" s="87" t="str">
        <f>IFERROR(IF($F90="Historical", IF(G90&lt;&gt;INDEX('Historical BMP Records'!G:G, MATCH($C90, 'Historical BMP Records'!$C:$C, 0)), 1, 0), IF(G90&lt;&gt;INDEX('Planned and Progress BMPs'!G:G, MATCH($C90, 'Planned and Progress BMPs'!$C:$C, 0)), 1, 0)), "")</f>
        <v/>
      </c>
      <c r="BY90" s="87" t="str">
        <f>IFERROR(IF($F90="Historical", IF(H90&lt;&gt;INDEX('Historical BMP Records'!H:H, MATCH($C90, 'Historical BMP Records'!$C:$C, 0)), 1, 0), IF(H90&lt;&gt;INDEX('Planned and Progress BMPs'!H:H, MATCH($C90, 'Planned and Progress BMPs'!$C:$C, 0)), 1, 0)), "")</f>
        <v/>
      </c>
      <c r="BZ90" s="87" t="str">
        <f>IFERROR(IF($F90="Historical", IF(I90&lt;&gt;INDEX('Historical BMP Records'!I:I, MATCH($C90, 'Historical BMP Records'!$C:$C, 0)), 1, 0), IF(I90&lt;&gt;INDEX('Planned and Progress BMPs'!I:I, MATCH($C90, 'Planned and Progress BMPs'!$C:$C, 0)), 1, 0)), "")</f>
        <v/>
      </c>
      <c r="CA90" s="87" t="str">
        <f>IFERROR(IF($F90="Historical", IF(J90&lt;&gt;INDEX('Historical BMP Records'!J:J, MATCH($C90, 'Historical BMP Records'!$C:$C, 0)), 1, 0), IF(J90&lt;&gt;INDEX('Planned and Progress BMPs'!J:J, MATCH($C90, 'Planned and Progress BMPs'!$C:$C, 0)), 1, 0)), "")</f>
        <v/>
      </c>
      <c r="CB90" s="87" t="str">
        <f>IFERROR(IF($F90="Historical", IF(K90&lt;&gt;INDEX('Historical BMP Records'!K:K, MATCH($C90, 'Historical BMP Records'!$C:$C, 0)), 1, 0), IF(K90&lt;&gt;INDEX('Planned and Progress BMPs'!K:K, MATCH($C90, 'Planned and Progress BMPs'!$C:$C, 0)), 1, 0)), "")</f>
        <v/>
      </c>
      <c r="CC90" s="87" t="str">
        <f>IFERROR(IF($F90="Historical", IF(L90&lt;&gt;INDEX('Historical BMP Records'!L:L, MATCH($C90, 'Historical BMP Records'!$C:$C, 0)), 1, 0), IF(L90&lt;&gt;INDEX('Planned and Progress BMPs'!L:L, MATCH($C90, 'Planned and Progress BMPs'!$C:$C, 0)), 1, 0)), "")</f>
        <v/>
      </c>
      <c r="CD90" s="87" t="str">
        <f>IFERROR(IF($F90="Historical", IF(M90&lt;&gt;INDEX('Historical BMP Records'!M:M, MATCH($C90, 'Historical BMP Records'!$C:$C, 0)), 1, 0), IF(M90&lt;&gt;INDEX('Planned and Progress BMPs'!M:M, MATCH($C90, 'Planned and Progress BMPs'!$C:$C, 0)), 1, 0)), "")</f>
        <v/>
      </c>
      <c r="CE90" s="87" t="str">
        <f>IFERROR(IF($F90="Historical", IF(N90&lt;&gt;INDEX('Historical BMP Records'!N:N, MATCH($C90, 'Historical BMP Records'!$C:$C, 0)), 1, 0), IF(N90&lt;&gt;INDEX('Planned and Progress BMPs'!N:N, MATCH($C90, 'Planned and Progress BMPs'!$C:$C, 0)), 1, 0)), "")</f>
        <v/>
      </c>
      <c r="CF90" s="87" t="str">
        <f>IFERROR(IF($F90="Historical", IF(O90&lt;&gt;INDEX('Historical BMP Records'!O:O, MATCH($C90, 'Historical BMP Records'!$C:$C, 0)), 1, 0), IF(O90&lt;&gt;INDEX('Planned and Progress BMPs'!O:O, MATCH($C90, 'Planned and Progress BMPs'!$C:$C, 0)), 1, 0)), "")</f>
        <v/>
      </c>
      <c r="CG90" s="87" t="str">
        <f>IFERROR(IF($F90="Historical", IF(P90&lt;&gt;INDEX('Historical BMP Records'!P:P, MATCH($C90, 'Historical BMP Records'!$C:$C, 0)), 1, 0), IF(P90&lt;&gt;INDEX('Planned and Progress BMPs'!P:P, MATCH($C90, 'Planned and Progress BMPs'!$C:$C, 0)), 1, 0)), "")</f>
        <v/>
      </c>
      <c r="CH90" s="87" t="str">
        <f>IFERROR(IF($F90="Historical", IF(Q90&lt;&gt;INDEX('Historical BMP Records'!Q:Q, MATCH($C90, 'Historical BMP Records'!$C:$C, 0)), 1, 0), IF(Q90&lt;&gt;INDEX('Planned and Progress BMPs'!Q:Q, MATCH($C90, 'Planned and Progress BMPs'!$C:$C, 0)), 1, 0)), "")</f>
        <v/>
      </c>
      <c r="CI90" s="87" t="str">
        <f>IFERROR(IF($F90="Historical", IF(R90&lt;&gt;INDEX('Historical BMP Records'!R:R, MATCH($C90, 'Historical BMP Records'!$C:$C, 0)), 1, 0), IF(R90&lt;&gt;INDEX('Planned and Progress BMPs'!R:R, MATCH($C90, 'Planned and Progress BMPs'!$C:$C, 0)), 1, 0)), "")</f>
        <v/>
      </c>
      <c r="CJ90" s="87" t="str">
        <f>IFERROR(IF($F90="Historical", IF(S90&lt;&gt;INDEX('Historical BMP Records'!S:S, MATCH($C90, 'Historical BMP Records'!$C:$C, 0)), 1, 0), IF(S90&lt;&gt;INDEX('Planned and Progress BMPs'!S:S, MATCH($C90, 'Planned and Progress BMPs'!$C:$C, 0)), 1, 0)), "")</f>
        <v/>
      </c>
      <c r="CK90" s="87" t="str">
        <f>IFERROR(IF($F90="Historical", IF(T90&lt;&gt;INDEX('Historical BMP Records'!T:T, MATCH($C90, 'Historical BMP Records'!$C:$C, 0)), 1, 0), IF(T90&lt;&gt;INDEX('Planned and Progress BMPs'!T:T, MATCH($C90, 'Planned and Progress BMPs'!$C:$C, 0)), 1, 0)), "")</f>
        <v/>
      </c>
      <c r="CL90" s="87" t="str">
        <f>IFERROR(IF($F90="Historical", IF(U90&lt;&gt;INDEX('Historical BMP Records'!U:U, MATCH($C90, 'Historical BMP Records'!$C:$C, 0)), 1, 0), IF(U90&lt;&gt;INDEX('Planned and Progress BMPs'!U:U, MATCH($C90, 'Planned and Progress BMPs'!$C:$C, 0)), 1, 0)), "")</f>
        <v/>
      </c>
      <c r="CM90" s="87" t="str">
        <f>IFERROR(IF($F90="Historical", IF(V90&lt;&gt;INDEX('Historical BMP Records'!V:V, MATCH($C90, 'Historical BMP Records'!$C:$C, 0)), 1, 0), IF(V90&lt;&gt;INDEX('Planned and Progress BMPs'!V:V, MATCH($C90, 'Planned and Progress BMPs'!$C:$C, 0)), 1, 0)), "")</f>
        <v/>
      </c>
      <c r="CN90" s="87" t="str">
        <f>IFERROR(IF($F90="Historical", IF(W90&lt;&gt;INDEX('Historical BMP Records'!W:W, MATCH($C90, 'Historical BMP Records'!$C:$C, 0)), 1, 0), IF(W90&lt;&gt;INDEX('Planned and Progress BMPs'!W:W, MATCH($C90, 'Planned and Progress BMPs'!$C:$C, 0)), 1, 0)), "")</f>
        <v/>
      </c>
      <c r="CO90" s="87" t="str">
        <f>IFERROR(IF($F90="Historical", IF(X90&lt;&gt;INDEX('Historical BMP Records'!X:X, MATCH($C90, 'Historical BMP Records'!$C:$C, 0)), 1, 0), IF(X90&lt;&gt;INDEX('Planned and Progress BMPs'!X:X, MATCH($C90, 'Planned and Progress BMPs'!$C:$C, 0)), 1, 0)), "")</f>
        <v/>
      </c>
      <c r="CP90" s="87" t="str">
        <f>IFERROR(IF($F90="Historical", IF(Y90&lt;&gt;INDEX('Historical BMP Records'!Y:Y, MATCH($C90, 'Historical BMP Records'!$C:$C, 0)), 1, 0), IF(Y90&lt;&gt;INDEX('Planned and Progress BMPs'!Y:Y, MATCH($C90, 'Planned and Progress BMPs'!$C:$C, 0)), 1, 0)), "")</f>
        <v/>
      </c>
      <c r="CQ90" s="87" t="str">
        <f>IFERROR(IF($F90="Historical", IF(Z90&lt;&gt;INDEX('Historical BMP Records'!Z:Z, MATCH($C90, 'Historical BMP Records'!$C:$C, 0)), 1, 0), IF(Z90&lt;&gt;INDEX('Planned and Progress BMPs'!Z:Z, MATCH($C90, 'Planned and Progress BMPs'!$C:$C, 0)), 1, 0)), "")</f>
        <v/>
      </c>
      <c r="CR90" s="87" t="str">
        <f>IFERROR(IF($F90="Historical", IF(AA90&lt;&gt;INDEX('Historical BMP Records'!AA:AA, MATCH($C90, 'Historical BMP Records'!$C:$C, 0)), 1, 0), IF(AA90&lt;&gt;INDEX('Planned and Progress BMPs'!AA:AA, MATCH($C90, 'Planned and Progress BMPs'!$C:$C, 0)), 1, 0)), "")</f>
        <v/>
      </c>
      <c r="CS90" s="87" t="str">
        <f>IFERROR(IF($F90="Historical", IF(AB90&lt;&gt;INDEX('Historical BMP Records'!AB:AB, MATCH($C90, 'Historical BMP Records'!$C:$C, 0)), 1, 0), IF(AB90&lt;&gt;INDEX('Planned and Progress BMPs'!AB:AB, MATCH($C90, 'Planned and Progress BMPs'!$C:$C, 0)), 1, 0)), "")</f>
        <v/>
      </c>
      <c r="CT90" s="87" t="str">
        <f>IFERROR(IF($F90="Historical", IF(AC90&lt;&gt;INDEX('Historical BMP Records'!AC:AC, MATCH($C90, 'Historical BMP Records'!$C:$C, 0)), 1, 0), IF(AC90&lt;&gt;INDEX('Planned and Progress BMPs'!AC:AC, MATCH($C90, 'Planned and Progress BMPs'!$C:$C, 0)), 1, 0)), "")</f>
        <v/>
      </c>
      <c r="CU90" s="87" t="str">
        <f>IFERROR(IF($F90="Historical", IF(AD90&lt;&gt;INDEX('Historical BMP Records'!AD:AD, MATCH($C90, 'Historical BMP Records'!$C:$C, 0)), 1, 0), IF(AD90&lt;&gt;INDEX('Planned and Progress BMPs'!AD:AD, MATCH($C90, 'Planned and Progress BMPs'!$C:$C, 0)), 1, 0)), "")</f>
        <v/>
      </c>
      <c r="CV90" s="87" t="str">
        <f>IFERROR(IF($F90="Historical", IF(AE90&lt;&gt;INDEX('Historical BMP Records'!AE:AE, MATCH($C90, 'Historical BMP Records'!$C:$C, 0)), 1, 0), IF(AE90&lt;&gt;INDEX('Planned and Progress BMPs'!AE:AE, MATCH($C90, 'Planned and Progress BMPs'!$C:$C, 0)), 1, 0)), "")</f>
        <v/>
      </c>
      <c r="CW90" s="87" t="str">
        <f>IFERROR(IF($F90="Historical", IF(AF90&lt;&gt;INDEX('Historical BMP Records'!AF:AF, MATCH($C90, 'Historical BMP Records'!$C:$C, 0)), 1, 0), IF(AF90&lt;&gt;INDEX('Planned and Progress BMPs'!AF:AF, MATCH($C90, 'Planned and Progress BMPs'!$C:$C, 0)), 1, 0)), "")</f>
        <v/>
      </c>
      <c r="CX90" s="87" t="str">
        <f>IFERROR(IF($F90="Historical", IF(AG90&lt;&gt;INDEX('Historical BMP Records'!AG:AG, MATCH($C90, 'Historical BMP Records'!$C:$C, 0)), 1, 0), IF(AG90&lt;&gt;INDEX('Planned and Progress BMPs'!AG:AG, MATCH($C90, 'Planned and Progress BMPs'!$C:$C, 0)), 1, 0)), "")</f>
        <v/>
      </c>
      <c r="CY90" s="87" t="str">
        <f>IFERROR(IF($F90="Historical", IF(AH90&lt;&gt;INDEX('Historical BMP Records'!AH:AH, MATCH($C90, 'Historical BMP Records'!$C:$C, 0)), 1, 0), IF(AH90&lt;&gt;INDEX('Planned and Progress BMPs'!AH:AH, MATCH($C90, 'Planned and Progress BMPs'!$C:$C, 0)), 1, 0)), "")</f>
        <v/>
      </c>
      <c r="CZ90" s="87" t="str">
        <f>IFERROR(IF($F90="Historical", IF(AI90&lt;&gt;INDEX('Historical BMP Records'!AI:AI, MATCH($C90, 'Historical BMP Records'!$C:$C, 0)), 1, 0), IF(AI90&lt;&gt;INDEX('Planned and Progress BMPs'!AI:AI, MATCH($C90, 'Planned and Progress BMPs'!$C:$C, 0)), 1, 0)), "")</f>
        <v/>
      </c>
      <c r="DA90" s="87" t="str">
        <f>IFERROR(IF($F90="Historical", IF(AJ90&lt;&gt;INDEX('Historical BMP Records'!AJ:AJ, MATCH($C90, 'Historical BMP Records'!$C:$C, 0)), 1, 0), IF(AJ90&lt;&gt;INDEX('Planned and Progress BMPs'!AJ:AJ, MATCH($C90, 'Planned and Progress BMPs'!$C:$C, 0)), 1, 0)), "")</f>
        <v/>
      </c>
      <c r="DB90" s="87" t="str">
        <f>IFERROR(IF($F90="Historical", IF(AK90&lt;&gt;INDEX('Historical BMP Records'!AK:AK, MATCH($C90, 'Historical BMP Records'!$C:$C, 0)), 1, 0), IF(AK90&lt;&gt;INDEX('Planned and Progress BMPs'!AK:AK, MATCH($C90, 'Planned and Progress BMPs'!$C:$C, 0)), 1, 0)), "")</f>
        <v/>
      </c>
      <c r="DC90" s="87" t="str">
        <f>IFERROR(IF($F90="Historical", IF(AL90&lt;&gt;INDEX('Historical BMP Records'!AL:AL, MATCH($C90, 'Historical BMP Records'!$C:$C, 0)), 1, 0), IF(AL90&lt;&gt;INDEX('Planned and Progress BMPs'!AL:AL, MATCH($C90, 'Planned and Progress BMPs'!$C:$C, 0)), 1, 0)), "")</f>
        <v/>
      </c>
      <c r="DD90" s="87" t="str">
        <f>IFERROR(IF($F90="Historical", IF(AM90&lt;&gt;INDEX('Historical BMP Records'!AM:AM, MATCH($C90, 'Historical BMP Records'!$C:$C, 0)), 1, 0), IF(AM90&lt;&gt;INDEX('Planned and Progress BMPs'!AM:AM, MATCH($C90, 'Planned and Progress BMPs'!$C:$C, 0)), 1, 0)), "")</f>
        <v/>
      </c>
      <c r="DE90" s="87" t="str">
        <f>IFERROR(IF($F90="Historical", IF(AN90&lt;&gt;INDEX('Historical BMP Records'!AN:AN, MATCH($C90, 'Historical BMP Records'!$C:$C, 0)), 1, 0), IF(AN90&lt;&gt;INDEX('Planned and Progress BMPs'!AN:AN, MATCH($C90, 'Planned and Progress BMPs'!$C:$C, 0)), 1, 0)), "")</f>
        <v/>
      </c>
      <c r="DF90" s="87" t="str">
        <f>IFERROR(IF($F90="Historical", IF(AO90&lt;&gt;INDEX('Historical BMP Records'!AO:AO, MATCH($C90, 'Historical BMP Records'!$C:$C, 0)), 1, 0), IF(AO90&lt;&gt;INDEX('Planned and Progress BMPs'!AO:AO, MATCH($C90, 'Planned and Progress BMPs'!$C:$C, 0)), 1, 0)), "")</f>
        <v/>
      </c>
      <c r="DG90" s="87" t="str">
        <f>IFERROR(IF($F90="Historical", IF(AP90&lt;&gt;INDEX('Historical BMP Records'!AP:AP, MATCH($C90, 'Historical BMP Records'!$C:$C, 0)), 1, 0), IF(AP90&lt;&gt;INDEX('Planned and Progress BMPs'!AP:AP, MATCH($C90, 'Planned and Progress BMPs'!$C:$C, 0)), 1, 0)), "")</f>
        <v/>
      </c>
      <c r="DH90" s="87" t="str">
        <f>IFERROR(IF($F90="Historical", IF(AQ90&lt;&gt;INDEX('Historical BMP Records'!AQ:AQ, MATCH($C90, 'Historical BMP Records'!$C:$C, 0)), 1, 0), IF(AQ90&lt;&gt;INDEX('Planned and Progress BMPs'!AQ:AQ, MATCH($C90, 'Planned and Progress BMPs'!$C:$C, 0)), 1, 0)), "")</f>
        <v/>
      </c>
      <c r="DI90" s="87" t="str">
        <f>IFERROR(IF($F90="Historical", IF(AR90&lt;&gt;INDEX('Historical BMP Records'!AR:AR, MATCH($C90, 'Historical BMP Records'!$C:$C, 0)), 1, 0), IF(AR90&lt;&gt;INDEX('Planned and Progress BMPs'!AR:AR, MATCH($C90, 'Planned and Progress BMPs'!$C:$C, 0)), 1, 0)), "")</f>
        <v/>
      </c>
      <c r="DJ90" s="87" t="str">
        <f>IFERROR(IF($F90="Historical", IF(AS90&lt;&gt;INDEX('Historical BMP Records'!AS:AS, MATCH($C90, 'Historical BMP Records'!$C:$C, 0)), 1, 0), IF(AS90&lt;&gt;INDEX('Planned and Progress BMPs'!AS:AS, MATCH($C90, 'Planned and Progress BMPs'!$C:$C, 0)), 1, 0)), "")</f>
        <v/>
      </c>
      <c r="DK90" s="87" t="str">
        <f>IFERROR(IF($F90="Historical", IF(AT90&lt;&gt;INDEX('Historical BMP Records'!AT:AT, MATCH($C90, 'Historical BMP Records'!$C:$C, 0)), 1, 0), IF(AT90&lt;&gt;INDEX('Planned and Progress BMPs'!AT:AT, MATCH($C90, 'Planned and Progress BMPs'!$C:$C, 0)), 1, 0)), "")</f>
        <v/>
      </c>
      <c r="DL90" s="87" t="str">
        <f>IFERROR(IF($F90="Historical", IF(AU90&lt;&gt;INDEX('Historical BMP Records'!AU:AU, MATCH($C90, 'Historical BMP Records'!$C:$C, 0)), 1, 0), IF(AU90&lt;&gt;INDEX('Planned and Progress BMPs'!AU:AU, MATCH($C90, 'Planned and Progress BMPs'!$C:$C, 0)), 1, 0)), "")</f>
        <v/>
      </c>
      <c r="DM90" s="87" t="str">
        <f>IFERROR(IF($F90="Historical", IF(AV90&lt;&gt;INDEX('Historical BMP Records'!AV:AV, MATCH($C90, 'Historical BMP Records'!$C:$C, 0)), 1, 0), IF(AV90&lt;&gt;INDEX('Planned and Progress BMPs'!AV:AV, MATCH($C90, 'Planned and Progress BMPs'!$C:$C, 0)), 1, 0)), "")</f>
        <v/>
      </c>
      <c r="DN90" s="87" t="str">
        <f>IFERROR(IF($F90="Historical", IF(AW90&lt;&gt;INDEX('Historical BMP Records'!AW:AW, MATCH($C90, 'Historical BMP Records'!$C:$C, 0)), 1, 0), IF(AW90&lt;&gt;INDEX('Planned and Progress BMPs'!AW:AW, MATCH($C90, 'Planned and Progress BMPs'!$C:$C, 0)), 1, 0)), "")</f>
        <v/>
      </c>
      <c r="DO90" s="87" t="str">
        <f>IFERROR(IF($F90="Historical", IF(AX90&lt;&gt;INDEX('Historical BMP Records'!AX:AX, MATCH($C90, 'Historical BMP Records'!$C:$C, 0)), 1, 0), IF(AX90&lt;&gt;INDEX('Planned and Progress BMPs'!AX:AX, MATCH($C90, 'Planned and Progress BMPs'!$C:$C, 0)), 1, 0)), "")</f>
        <v/>
      </c>
      <c r="DP90" s="87" t="str">
        <f>IFERROR(IF($F90="Historical", IF(AY90&lt;&gt;INDEX('Historical BMP Records'!AY:AY, MATCH($C90, 'Historical BMP Records'!$C:$C, 0)), 1, 0), IF(AY90&lt;&gt;INDEX('Planned and Progress BMPs'!AY:AY, MATCH($C90, 'Planned and Progress BMPs'!$C:$C, 0)), 1, 0)), "")</f>
        <v/>
      </c>
      <c r="DQ90" s="87" t="str">
        <f>IFERROR(IF($F90="Historical", IF(AZ90&lt;&gt;INDEX('Historical BMP Records'!AZ:AZ, MATCH($C90, 'Historical BMP Records'!$C:$C, 0)), 1, 0), IF(AZ90&lt;&gt;INDEX('Planned and Progress BMPs'!AZ:AZ, MATCH($C90, 'Planned and Progress BMPs'!$C:$C, 0)), 1, 0)), "")</f>
        <v/>
      </c>
      <c r="DR90" s="87" t="str">
        <f>IFERROR(IF($F90="Historical", IF(BA90&lt;&gt;INDEX('Historical BMP Records'!BA:BA, MATCH($C90, 'Historical BMP Records'!$C:$C, 0)), 1, 0), IF(BA90&lt;&gt;INDEX('Planned and Progress BMPs'!BA:BA, MATCH($C90, 'Planned and Progress BMPs'!$C:$C, 0)), 1, 0)), "")</f>
        <v/>
      </c>
      <c r="DS90" s="87" t="str">
        <f>IFERROR(IF($F90="Historical", IF(BB90&lt;&gt;INDEX('Historical BMP Records'!BB:BB, MATCH($C90, 'Historical BMP Records'!$C:$C, 0)), 1, 0), IF(BB90&lt;&gt;INDEX('Planned and Progress BMPs'!BB:BB, MATCH($C90, 'Planned and Progress BMPs'!$C:$C, 0)), 1, 0)), "")</f>
        <v/>
      </c>
      <c r="DT90" s="87" t="str">
        <f>IFERROR(IF($F90="Historical", IF(BC90&lt;&gt;INDEX('Historical BMP Records'!BC:BC, MATCH($C90, 'Historical BMP Records'!$C:$C, 0)), 1, 0), IF(BC90&lt;&gt;INDEX('Planned and Progress BMPs'!BC:BC, MATCH($C90, 'Planned and Progress BMPs'!$C:$C, 0)), 1, 0)), "")</f>
        <v/>
      </c>
      <c r="DU90" s="87" t="str">
        <f>IFERROR(IF($F90="Historical", IF(BD90&lt;&gt;INDEX('Historical BMP Records'!BD:BD, MATCH($C90, 'Historical BMP Records'!$C:$C, 0)), 1, 0), IF(BD90&lt;&gt;INDEX('Planned and Progress BMPs'!BD:BD, MATCH($C90, 'Planned and Progress BMPs'!$C:$C, 0)), 1, 0)), "")</f>
        <v/>
      </c>
      <c r="DV90" s="87" t="str">
        <f>IFERROR(IF($F90="Historical", IF(BE90&lt;&gt;INDEX('Historical BMP Records'!BE:BE, MATCH($C90, 'Historical BMP Records'!$C:$C, 0)), 1, 0), IF(BE90&lt;&gt;INDEX('Planned and Progress BMPs'!BE:BE, MATCH($C90, 'Planned and Progress BMPs'!$C:$C, 0)), 1, 0)), "")</f>
        <v/>
      </c>
      <c r="DW90" s="87" t="str">
        <f>IFERROR(IF($F90="Historical", IF(BF90&lt;&gt;INDEX('Historical BMP Records'!BF:BF, MATCH($C90, 'Historical BMP Records'!$C:$C, 0)), 1, 0), IF(BF90&lt;&gt;INDEX('Planned and Progress BMPs'!BF:BF, MATCH($C90, 'Planned and Progress BMPs'!$C:$C, 0)), 1, 0)), "")</f>
        <v/>
      </c>
      <c r="DX90" s="87" t="str">
        <f>IFERROR(IF($F90="Historical", IF(BG90&lt;&gt;INDEX('Historical BMP Records'!BG:BG, MATCH($C90, 'Historical BMP Records'!$C:$C, 0)), 1, 0), IF(BG90&lt;&gt;INDEX('Planned and Progress BMPs'!BG:BG, MATCH($C90, 'Planned and Progress BMPs'!$C:$C, 0)), 1, 0)), "")</f>
        <v/>
      </c>
      <c r="DY90" s="87" t="str">
        <f>IFERROR(IF($F90="Historical", IF(BH90&lt;&gt;INDEX('Historical BMP Records'!BH:BH, MATCH($C90, 'Historical BMP Records'!$C:$C, 0)), 1, 0), IF(BH90&lt;&gt;INDEX('Planned and Progress BMPs'!BH:BH, MATCH($C90, 'Planned and Progress BMPs'!$C:$C, 0)), 1, 0)), "")</f>
        <v/>
      </c>
      <c r="DZ90" s="87" t="str">
        <f>IFERROR(IF($F90="Historical", IF(BI90&lt;&gt;INDEX('Historical BMP Records'!BI:BI, MATCH($C90, 'Historical BMP Records'!$C:$C, 0)), 1, 0), IF(BI90&lt;&gt;INDEX('Planned and Progress BMPs'!BI:BI, MATCH($C90, 'Planned and Progress BMPs'!$C:$C, 0)), 1, 0)), "")</f>
        <v/>
      </c>
      <c r="EA90" s="87" t="str">
        <f>IFERROR(IF($F90="Historical", IF(BJ90&lt;&gt;INDEX('Historical BMP Records'!BJ:BJ, MATCH($C90, 'Historical BMP Records'!$C:$C, 0)), 1, 0), IF(BJ90&lt;&gt;INDEX('Planned and Progress BMPs'!BJ:BJ, MATCH($C90, 'Planned and Progress BMPs'!$C:$C, 0)), 1, 0)), "")</f>
        <v/>
      </c>
      <c r="EB90" s="87" t="str">
        <f>IFERROR(IF($F90="Historical", IF(BK90&lt;&gt;INDEX('Historical BMP Records'!BK:BK, MATCH($C90, 'Historical BMP Records'!$C:$C, 0)), 1, 0), IF(BK90&lt;&gt;INDEX('Planned and Progress BMPs'!BK:BK, MATCH($C90, 'Planned and Progress BMPs'!$C:$C, 0)), 1, 0)), "")</f>
        <v/>
      </c>
      <c r="EC90" s="87" t="str">
        <f>IFERROR(IF($F90="Historical", IF(BL90&lt;&gt;INDEX('Historical BMP Records'!BL:BL, MATCH($C90, 'Historical BMP Records'!$C:$C, 0)), 1, 0), IF(BL90&lt;&gt;INDEX('Planned and Progress BMPs'!BL:BL, MATCH($C90, 'Planned and Progress BMPs'!$C:$C, 0)), 1, 0)), "")</f>
        <v/>
      </c>
      <c r="ED90" s="87" t="str">
        <f>IFERROR(IF($F90="Historical", IF(BM90&lt;&gt;INDEX('Historical BMP Records'!BM:BM, MATCH($C90, 'Historical BMP Records'!$C:$C, 0)), 1, 0), IF(BM90&lt;&gt;INDEX('Planned and Progress BMPs'!BM:BM, MATCH($C90, 'Planned and Progress BMPs'!$C:$C, 0)), 1, 0)), "")</f>
        <v/>
      </c>
      <c r="EE90" s="87" t="str">
        <f>IFERROR(IF($F90="Historical", IF(BN90&lt;&gt;INDEX('Historical BMP Records'!BN:BN, MATCH($C90, 'Historical BMP Records'!$C:$C, 0)), 1, 0), IF(BN90&lt;&gt;INDEX('Planned and Progress BMPs'!BN:BN, MATCH($C90, 'Planned and Progress BMPs'!$C:$C, 0)), 1, 0)), "")</f>
        <v/>
      </c>
      <c r="EF90" s="87" t="str">
        <f>IFERROR(IF($F90="Historical", IF(BO90&lt;&gt;INDEX('Historical BMP Records'!BO:BO, MATCH($C90, 'Historical BMP Records'!$C:$C, 0)), 1, 0), IF(BO90&lt;&gt;INDEX('Planned and Progress BMPs'!BO:BO, MATCH($C90, 'Planned and Progress BMPs'!$C:$C, 0)), 1, 0)), "")</f>
        <v/>
      </c>
      <c r="EG90" s="87" t="str">
        <f>IFERROR(IF($F90="Historical", IF(BP90&lt;&gt;INDEX('Historical BMP Records'!BP:BP, MATCH($C90, 'Historical BMP Records'!$C:$C, 0)), 1, 0), IF(BP90&lt;&gt;INDEX('Planned and Progress BMPs'!BP:BP, MATCH($C90, 'Planned and Progress BMPs'!$C:$C, 0)), 1, 0)), "")</f>
        <v/>
      </c>
      <c r="EH90" s="87">
        <f>SUM(DC_SW152[[#This Row],[FY17 Status Change]:[GIS ID Change]])</f>
        <v>0</v>
      </c>
    </row>
    <row r="91" spans="1:138" x14ac:dyDescent="0.25">
      <c r="A91" s="5" t="s">
        <v>388</v>
      </c>
      <c r="B91" s="5" t="s">
        <v>389</v>
      </c>
      <c r="C91" s="15" t="s">
        <v>735</v>
      </c>
      <c r="D91" s="15" t="s">
        <v>483</v>
      </c>
      <c r="E91" s="15" t="s">
        <v>196</v>
      </c>
      <c r="F91" s="33" t="s">
        <v>49</v>
      </c>
      <c r="G91" s="42"/>
      <c r="H91" s="37"/>
      <c r="I91" s="22">
        <f>INDEX(Table3[Site ID], MATCH(DC_SW152[[#This Row],[Facility Name]], Table3[Site Name], 0))</f>
        <v>2</v>
      </c>
      <c r="J91" s="22" t="s">
        <v>7</v>
      </c>
      <c r="K91" s="22" t="str">
        <f>INDEX(Table3[Site Address], MATCH(DC_SW152[[#This Row],[Facility Name]], Table3[Site Name], 0))</f>
        <v>1013 O Street SE</v>
      </c>
      <c r="L91" s="22" t="str">
        <f>INDEX(Table3[Site X Coordinate], MATCH(DC_SW152[[#This Row],[Facility Name]], Table3[Site Name], 0))</f>
        <v>400682.49</v>
      </c>
      <c r="M91" s="22" t="str">
        <f>INDEX(Table3[Site Y Coordinate], MATCH(DC_SW152[[#This Row],[Facility Name]], Table3[Site Name], 0))</f>
        <v>133916.52</v>
      </c>
      <c r="N91" s="22" t="str">
        <f>INDEX(Table3[Owner/Manager], MATCH(DC_SW152[[#This Row],[Facility Name]], Table3[Site Name], 0))</f>
        <v>Department of Defense</v>
      </c>
      <c r="O91" s="22" t="s">
        <v>699</v>
      </c>
      <c r="P91" s="22" t="s">
        <v>115</v>
      </c>
      <c r="Q91" s="22" t="s">
        <v>116</v>
      </c>
      <c r="R91" s="22" t="s">
        <v>84</v>
      </c>
      <c r="S91" s="22">
        <v>20374</v>
      </c>
      <c r="T91" s="29">
        <v>2024330415</v>
      </c>
      <c r="U91" s="22" t="s">
        <v>117</v>
      </c>
      <c r="V91" s="77">
        <v>36</v>
      </c>
      <c r="W91" s="33">
        <v>37257</v>
      </c>
      <c r="X91" s="22" t="s">
        <v>196</v>
      </c>
      <c r="Y91" s="83" t="s">
        <v>198</v>
      </c>
      <c r="Z91" s="83" t="s">
        <v>777</v>
      </c>
      <c r="AA91" s="83" t="s">
        <v>778</v>
      </c>
      <c r="AB91" s="83" t="s">
        <v>10</v>
      </c>
      <c r="AC91" s="22" t="s">
        <v>94</v>
      </c>
      <c r="AD91" s="22" t="s">
        <v>75</v>
      </c>
      <c r="AE91" s="22">
        <v>400181.62282300001</v>
      </c>
      <c r="AF91" s="22">
        <v>133943.17254</v>
      </c>
      <c r="AG91" s="22">
        <v>38.872050999999999</v>
      </c>
      <c r="AH91" s="22">
        <v>-76.994649999999993</v>
      </c>
      <c r="AI91" s="22" t="s">
        <v>199</v>
      </c>
      <c r="AJ91" s="22" t="s">
        <v>84</v>
      </c>
      <c r="AK91" s="22">
        <v>20374</v>
      </c>
      <c r="AL91" s="17" t="s">
        <v>11</v>
      </c>
      <c r="AM91" s="22" t="s">
        <v>21</v>
      </c>
      <c r="AN91" s="22" t="s">
        <v>8</v>
      </c>
      <c r="AO91" s="64"/>
      <c r="AP91" s="64"/>
      <c r="AQ91" s="64"/>
      <c r="AR91" s="64">
        <f>IF(ISBLANK(DC_SW152[[#This Row],[Urban Acres]]), "", DC_SW152[[#This Row],[Urban Acres]]-DC_SW152[[#This Row],[Impervious Acres]]-DC_SW152[[#This Row],[Natural Acres]])</f>
        <v>0</v>
      </c>
      <c r="AS91" s="64">
        <v>0.25</v>
      </c>
      <c r="AT91" s="64">
        <v>0.25</v>
      </c>
      <c r="AU91" s="64" t="str">
        <f>IF(ISBLANK(DC_SW152[[#This Row],[Natural Acres]]), "", DC_SW152[[#This Row],[Natural Acres]]*43560)</f>
        <v/>
      </c>
      <c r="AV91" s="64">
        <f>IFERROR(IF(ISBLANK(DC_SW152[[#This Row],[Compacted Acres]]), "", DC_SW152[[#This Row],[Compacted Acres]]*43560),"")</f>
        <v>0</v>
      </c>
      <c r="AW91" s="64">
        <f>IF(ISBLANK(DC_SW152[[#This Row],[Impervious Acres]]), "", DC_SW152[[#This Row],[Impervious Acres]]*43560)</f>
        <v>10890</v>
      </c>
      <c r="AX91" s="64">
        <f>IF(ISBLANK(DC_SW152[[#This Row],[Urban Acres]]), "", DC_SW152[[#This Row],[Urban Acres]]*43560)</f>
        <v>10890</v>
      </c>
      <c r="AY91" s="67"/>
      <c r="AZ91" s="33">
        <v>42941</v>
      </c>
      <c r="BA91" s="19">
        <v>2017</v>
      </c>
      <c r="BB91" s="19"/>
      <c r="BC91" s="19"/>
      <c r="BD91" s="19"/>
      <c r="BE91" s="19"/>
      <c r="BF91" s="19"/>
      <c r="BG91" s="19"/>
      <c r="BH91" s="18" t="s">
        <v>9</v>
      </c>
      <c r="BI91" s="18">
        <v>42927</v>
      </c>
      <c r="BJ91" s="18"/>
      <c r="BK91" s="22" t="s">
        <v>8</v>
      </c>
      <c r="BL91" s="18"/>
      <c r="BM91" s="72"/>
      <c r="BN91" s="22"/>
      <c r="BO91" s="17" t="s">
        <v>8</v>
      </c>
      <c r="BP91" s="17" t="s">
        <v>200</v>
      </c>
      <c r="BQ91" s="15" t="s">
        <v>536</v>
      </c>
      <c r="BR91" s="87" t="str">
        <f>IFERROR(IF($F91="Historical", IF(A91&lt;&gt;INDEX('Historical BMP Records'!A:A, MATCH($C91, 'Historical BMP Records'!$C:$C, 0)), 1, 0), IF(A91&lt;&gt;INDEX('Planned and Progress BMPs'!A:A, MATCH($C91, 'Planned and Progress BMPs'!$C:$C, 0)), 1, 0)), "")</f>
        <v/>
      </c>
      <c r="BS91" s="87" t="str">
        <f>IFERROR(IF($F91="Historical", IF(B91&lt;&gt;INDEX('Historical BMP Records'!B:B, MATCH($C91, 'Historical BMP Records'!$C:$C, 0)), 1, 0), IF(B91&lt;&gt;INDEX('Planned and Progress BMPs'!B:B, MATCH($C91, 'Planned and Progress BMPs'!$C:$C, 0)), 1, 0)), "")</f>
        <v/>
      </c>
      <c r="BT91" s="87" t="str">
        <f>IFERROR(IF($F91="Historical", IF(C91&lt;&gt;INDEX('Historical BMP Records'!C:C, MATCH($C91, 'Historical BMP Records'!$C:$C, 0)), 1, 0), IF(C91&lt;&gt;INDEX('Planned and Progress BMPs'!C:C, MATCH($C91, 'Planned and Progress BMPs'!$C:$C, 0)), 1, 0)), "")</f>
        <v/>
      </c>
      <c r="BU91" s="87" t="str">
        <f>IFERROR(IF($F91="Historical", IF(D91&lt;&gt;INDEX('Historical BMP Records'!D:D, MATCH($C91, 'Historical BMP Records'!$C:$C, 0)), 1, 0), IF(D91&lt;&gt;INDEX('Planned and Progress BMPs'!D:D, MATCH($C91, 'Planned and Progress BMPs'!$C:$C, 0)), 1, 0)), "")</f>
        <v/>
      </c>
      <c r="BV91" s="87" t="str">
        <f>IFERROR(IF($F91="Historical", IF(E91&lt;&gt;INDEX('Historical BMP Records'!E:E, MATCH($C91, 'Historical BMP Records'!$C:$C, 0)), 1, 0), IF(E91&lt;&gt;INDEX('Planned and Progress BMPs'!E:E, MATCH($C91, 'Planned and Progress BMPs'!$C:$C, 0)), 1, 0)), "")</f>
        <v/>
      </c>
      <c r="BW91" s="87" t="str">
        <f>IFERROR(IF($F91="Historical", IF(F91&lt;&gt;INDEX('Historical BMP Records'!F:F, MATCH($C91, 'Historical BMP Records'!$C:$C, 0)), 1, 0), IF(F91&lt;&gt;INDEX('Planned and Progress BMPs'!F:F, MATCH($C91, 'Planned and Progress BMPs'!$C:$C, 0)), 1, 0)), "")</f>
        <v/>
      </c>
      <c r="BX91" s="87" t="str">
        <f>IFERROR(IF($F91="Historical", IF(G91&lt;&gt;INDEX('Historical BMP Records'!G:G, MATCH($C91, 'Historical BMP Records'!$C:$C, 0)), 1, 0), IF(G91&lt;&gt;INDEX('Planned and Progress BMPs'!G:G, MATCH($C91, 'Planned and Progress BMPs'!$C:$C, 0)), 1, 0)), "")</f>
        <v/>
      </c>
      <c r="BY91" s="87" t="str">
        <f>IFERROR(IF($F91="Historical", IF(H91&lt;&gt;INDEX('Historical BMP Records'!H:H, MATCH($C91, 'Historical BMP Records'!$C:$C, 0)), 1, 0), IF(H91&lt;&gt;INDEX('Planned and Progress BMPs'!H:H, MATCH($C91, 'Planned and Progress BMPs'!$C:$C, 0)), 1, 0)), "")</f>
        <v/>
      </c>
      <c r="BZ91" s="87" t="str">
        <f>IFERROR(IF($F91="Historical", IF(I91&lt;&gt;INDEX('Historical BMP Records'!I:I, MATCH($C91, 'Historical BMP Records'!$C:$C, 0)), 1, 0), IF(I91&lt;&gt;INDEX('Planned and Progress BMPs'!I:I, MATCH($C91, 'Planned and Progress BMPs'!$C:$C, 0)), 1, 0)), "")</f>
        <v/>
      </c>
      <c r="CA91" s="87" t="str">
        <f>IFERROR(IF($F91="Historical", IF(J91&lt;&gt;INDEX('Historical BMP Records'!J:J, MATCH($C91, 'Historical BMP Records'!$C:$C, 0)), 1, 0), IF(J91&lt;&gt;INDEX('Planned and Progress BMPs'!J:J, MATCH($C91, 'Planned and Progress BMPs'!$C:$C, 0)), 1, 0)), "")</f>
        <v/>
      </c>
      <c r="CB91" s="87" t="str">
        <f>IFERROR(IF($F91="Historical", IF(K91&lt;&gt;INDEX('Historical BMP Records'!K:K, MATCH($C91, 'Historical BMP Records'!$C:$C, 0)), 1, 0), IF(K91&lt;&gt;INDEX('Planned and Progress BMPs'!K:K, MATCH($C91, 'Planned and Progress BMPs'!$C:$C, 0)), 1, 0)), "")</f>
        <v/>
      </c>
      <c r="CC91" s="87" t="str">
        <f>IFERROR(IF($F91="Historical", IF(L91&lt;&gt;INDEX('Historical BMP Records'!L:L, MATCH($C91, 'Historical BMP Records'!$C:$C, 0)), 1, 0), IF(L91&lt;&gt;INDEX('Planned and Progress BMPs'!L:L, MATCH($C91, 'Planned and Progress BMPs'!$C:$C, 0)), 1, 0)), "")</f>
        <v/>
      </c>
      <c r="CD91" s="87" t="str">
        <f>IFERROR(IF($F91="Historical", IF(M91&lt;&gt;INDEX('Historical BMP Records'!M:M, MATCH($C91, 'Historical BMP Records'!$C:$C, 0)), 1, 0), IF(M91&lt;&gt;INDEX('Planned and Progress BMPs'!M:M, MATCH($C91, 'Planned and Progress BMPs'!$C:$C, 0)), 1, 0)), "")</f>
        <v/>
      </c>
      <c r="CE91" s="87" t="str">
        <f>IFERROR(IF($F91="Historical", IF(N91&lt;&gt;INDEX('Historical BMP Records'!N:N, MATCH($C91, 'Historical BMP Records'!$C:$C, 0)), 1, 0), IF(N91&lt;&gt;INDEX('Planned and Progress BMPs'!N:N, MATCH($C91, 'Planned and Progress BMPs'!$C:$C, 0)), 1, 0)), "")</f>
        <v/>
      </c>
      <c r="CF91" s="87" t="str">
        <f>IFERROR(IF($F91="Historical", IF(O91&lt;&gt;INDEX('Historical BMP Records'!O:O, MATCH($C91, 'Historical BMP Records'!$C:$C, 0)), 1, 0), IF(O91&lt;&gt;INDEX('Planned and Progress BMPs'!O:O, MATCH($C91, 'Planned and Progress BMPs'!$C:$C, 0)), 1, 0)), "")</f>
        <v/>
      </c>
      <c r="CG91" s="87" t="str">
        <f>IFERROR(IF($F91="Historical", IF(P91&lt;&gt;INDEX('Historical BMP Records'!P:P, MATCH($C91, 'Historical BMP Records'!$C:$C, 0)), 1, 0), IF(P91&lt;&gt;INDEX('Planned and Progress BMPs'!P:P, MATCH($C91, 'Planned and Progress BMPs'!$C:$C, 0)), 1, 0)), "")</f>
        <v/>
      </c>
      <c r="CH91" s="87" t="str">
        <f>IFERROR(IF($F91="Historical", IF(Q91&lt;&gt;INDEX('Historical BMP Records'!Q:Q, MATCH($C91, 'Historical BMP Records'!$C:$C, 0)), 1, 0), IF(Q91&lt;&gt;INDEX('Planned and Progress BMPs'!Q:Q, MATCH($C91, 'Planned and Progress BMPs'!$C:$C, 0)), 1, 0)), "")</f>
        <v/>
      </c>
      <c r="CI91" s="87" t="str">
        <f>IFERROR(IF($F91="Historical", IF(R91&lt;&gt;INDEX('Historical BMP Records'!R:R, MATCH($C91, 'Historical BMP Records'!$C:$C, 0)), 1, 0), IF(R91&lt;&gt;INDEX('Planned and Progress BMPs'!R:R, MATCH($C91, 'Planned and Progress BMPs'!$C:$C, 0)), 1, 0)), "")</f>
        <v/>
      </c>
      <c r="CJ91" s="87" t="str">
        <f>IFERROR(IF($F91="Historical", IF(S91&lt;&gt;INDEX('Historical BMP Records'!S:S, MATCH($C91, 'Historical BMP Records'!$C:$C, 0)), 1, 0), IF(S91&lt;&gt;INDEX('Planned and Progress BMPs'!S:S, MATCH($C91, 'Planned and Progress BMPs'!$C:$C, 0)), 1, 0)), "")</f>
        <v/>
      </c>
      <c r="CK91" s="87" t="str">
        <f>IFERROR(IF($F91="Historical", IF(T91&lt;&gt;INDEX('Historical BMP Records'!T:T, MATCH($C91, 'Historical BMP Records'!$C:$C, 0)), 1, 0), IF(T91&lt;&gt;INDEX('Planned and Progress BMPs'!T:T, MATCH($C91, 'Planned and Progress BMPs'!$C:$C, 0)), 1, 0)), "")</f>
        <v/>
      </c>
      <c r="CL91" s="87" t="str">
        <f>IFERROR(IF($F91="Historical", IF(U91&lt;&gt;INDEX('Historical BMP Records'!U:U, MATCH($C91, 'Historical BMP Records'!$C:$C, 0)), 1, 0), IF(U91&lt;&gt;INDEX('Planned and Progress BMPs'!U:U, MATCH($C91, 'Planned and Progress BMPs'!$C:$C, 0)), 1, 0)), "")</f>
        <v/>
      </c>
      <c r="CM91" s="87" t="str">
        <f>IFERROR(IF($F91="Historical", IF(V91&lt;&gt;INDEX('Historical BMP Records'!V:V, MATCH($C91, 'Historical BMP Records'!$C:$C, 0)), 1, 0), IF(V91&lt;&gt;INDEX('Planned and Progress BMPs'!V:V, MATCH($C91, 'Planned and Progress BMPs'!$C:$C, 0)), 1, 0)), "")</f>
        <v/>
      </c>
      <c r="CN91" s="87" t="str">
        <f>IFERROR(IF($F91="Historical", IF(W91&lt;&gt;INDEX('Historical BMP Records'!W:W, MATCH($C91, 'Historical BMP Records'!$C:$C, 0)), 1, 0), IF(W91&lt;&gt;INDEX('Planned and Progress BMPs'!W:W, MATCH($C91, 'Planned and Progress BMPs'!$C:$C, 0)), 1, 0)), "")</f>
        <v/>
      </c>
      <c r="CO91" s="87" t="str">
        <f>IFERROR(IF($F91="Historical", IF(X91&lt;&gt;INDEX('Historical BMP Records'!X:X, MATCH($C91, 'Historical BMP Records'!$C:$C, 0)), 1, 0), IF(X91&lt;&gt;INDEX('Planned and Progress BMPs'!X:X, MATCH($C91, 'Planned and Progress BMPs'!$C:$C, 0)), 1, 0)), "")</f>
        <v/>
      </c>
      <c r="CP91" s="87" t="str">
        <f>IFERROR(IF($F91="Historical", IF(Y91&lt;&gt;INDEX('Historical BMP Records'!Y:Y, MATCH($C91, 'Historical BMP Records'!$C:$C, 0)), 1, 0), IF(Y91&lt;&gt;INDEX('Planned and Progress BMPs'!Y:Y, MATCH($C91, 'Planned and Progress BMPs'!$C:$C, 0)), 1, 0)), "")</f>
        <v/>
      </c>
      <c r="CQ91" s="87" t="str">
        <f>IFERROR(IF($F91="Historical", IF(Z91&lt;&gt;INDEX('Historical BMP Records'!Z:Z, MATCH($C91, 'Historical BMP Records'!$C:$C, 0)), 1, 0), IF(Z91&lt;&gt;INDEX('Planned and Progress BMPs'!Z:Z, MATCH($C91, 'Planned and Progress BMPs'!$C:$C, 0)), 1, 0)), "")</f>
        <v/>
      </c>
      <c r="CR91" s="87" t="str">
        <f>IFERROR(IF($F91="Historical", IF(AA91&lt;&gt;INDEX('Historical BMP Records'!AA:AA, MATCH($C91, 'Historical BMP Records'!$C:$C, 0)), 1, 0), IF(AA91&lt;&gt;INDEX('Planned and Progress BMPs'!AA:AA, MATCH($C91, 'Planned and Progress BMPs'!$C:$C, 0)), 1, 0)), "")</f>
        <v/>
      </c>
      <c r="CS91" s="87" t="str">
        <f>IFERROR(IF($F91="Historical", IF(AB91&lt;&gt;INDEX('Historical BMP Records'!AB:AB, MATCH($C91, 'Historical BMP Records'!$C:$C, 0)), 1, 0), IF(AB91&lt;&gt;INDEX('Planned and Progress BMPs'!AB:AB, MATCH($C91, 'Planned and Progress BMPs'!$C:$C, 0)), 1, 0)), "")</f>
        <v/>
      </c>
      <c r="CT91" s="87" t="str">
        <f>IFERROR(IF($F91="Historical", IF(AC91&lt;&gt;INDEX('Historical BMP Records'!AC:AC, MATCH($C91, 'Historical BMP Records'!$C:$C, 0)), 1, 0), IF(AC91&lt;&gt;INDEX('Planned and Progress BMPs'!AC:AC, MATCH($C91, 'Planned and Progress BMPs'!$C:$C, 0)), 1, 0)), "")</f>
        <v/>
      </c>
      <c r="CU91" s="87" t="str">
        <f>IFERROR(IF($F91="Historical", IF(AD91&lt;&gt;INDEX('Historical BMP Records'!AD:AD, MATCH($C91, 'Historical BMP Records'!$C:$C, 0)), 1, 0), IF(AD91&lt;&gt;INDEX('Planned and Progress BMPs'!AD:AD, MATCH($C91, 'Planned and Progress BMPs'!$C:$C, 0)), 1, 0)), "")</f>
        <v/>
      </c>
      <c r="CV91" s="87" t="str">
        <f>IFERROR(IF($F91="Historical", IF(AE91&lt;&gt;INDEX('Historical BMP Records'!AE:AE, MATCH($C91, 'Historical BMP Records'!$C:$C, 0)), 1, 0), IF(AE91&lt;&gt;INDEX('Planned and Progress BMPs'!AE:AE, MATCH($C91, 'Planned and Progress BMPs'!$C:$C, 0)), 1, 0)), "")</f>
        <v/>
      </c>
      <c r="CW91" s="87" t="str">
        <f>IFERROR(IF($F91="Historical", IF(AF91&lt;&gt;INDEX('Historical BMP Records'!AF:AF, MATCH($C91, 'Historical BMP Records'!$C:$C, 0)), 1, 0), IF(AF91&lt;&gt;INDEX('Planned and Progress BMPs'!AF:AF, MATCH($C91, 'Planned and Progress BMPs'!$C:$C, 0)), 1, 0)), "")</f>
        <v/>
      </c>
      <c r="CX91" s="87" t="str">
        <f>IFERROR(IF($F91="Historical", IF(AG91&lt;&gt;INDEX('Historical BMP Records'!AG:AG, MATCH($C91, 'Historical BMP Records'!$C:$C, 0)), 1, 0), IF(AG91&lt;&gt;INDEX('Planned and Progress BMPs'!AG:AG, MATCH($C91, 'Planned and Progress BMPs'!$C:$C, 0)), 1, 0)), "")</f>
        <v/>
      </c>
      <c r="CY91" s="87" t="str">
        <f>IFERROR(IF($F91="Historical", IF(AH91&lt;&gt;INDEX('Historical BMP Records'!AH:AH, MATCH($C91, 'Historical BMP Records'!$C:$C, 0)), 1, 0), IF(AH91&lt;&gt;INDEX('Planned and Progress BMPs'!AH:AH, MATCH($C91, 'Planned and Progress BMPs'!$C:$C, 0)), 1, 0)), "")</f>
        <v/>
      </c>
      <c r="CZ91" s="87" t="str">
        <f>IFERROR(IF($F91="Historical", IF(AI91&lt;&gt;INDEX('Historical BMP Records'!AI:AI, MATCH($C91, 'Historical BMP Records'!$C:$C, 0)), 1, 0), IF(AI91&lt;&gt;INDEX('Planned and Progress BMPs'!AI:AI, MATCH($C91, 'Planned and Progress BMPs'!$C:$C, 0)), 1, 0)), "")</f>
        <v/>
      </c>
      <c r="DA91" s="87" t="str">
        <f>IFERROR(IF($F91="Historical", IF(AJ91&lt;&gt;INDEX('Historical BMP Records'!AJ:AJ, MATCH($C91, 'Historical BMP Records'!$C:$C, 0)), 1, 0), IF(AJ91&lt;&gt;INDEX('Planned and Progress BMPs'!AJ:AJ, MATCH($C91, 'Planned and Progress BMPs'!$C:$C, 0)), 1, 0)), "")</f>
        <v/>
      </c>
      <c r="DB91" s="87" t="str">
        <f>IFERROR(IF($F91="Historical", IF(AK91&lt;&gt;INDEX('Historical BMP Records'!AK:AK, MATCH($C91, 'Historical BMP Records'!$C:$C, 0)), 1, 0), IF(AK91&lt;&gt;INDEX('Planned and Progress BMPs'!AK:AK, MATCH($C91, 'Planned and Progress BMPs'!$C:$C, 0)), 1, 0)), "")</f>
        <v/>
      </c>
      <c r="DC91" s="87" t="str">
        <f>IFERROR(IF($F91="Historical", IF(AL91&lt;&gt;INDEX('Historical BMP Records'!AL:AL, MATCH($C91, 'Historical BMP Records'!$C:$C, 0)), 1, 0), IF(AL91&lt;&gt;INDEX('Planned and Progress BMPs'!AL:AL, MATCH($C91, 'Planned and Progress BMPs'!$C:$C, 0)), 1, 0)), "")</f>
        <v/>
      </c>
      <c r="DD91" s="87" t="str">
        <f>IFERROR(IF($F91="Historical", IF(AM91&lt;&gt;INDEX('Historical BMP Records'!AM:AM, MATCH($C91, 'Historical BMP Records'!$C:$C, 0)), 1, 0), IF(AM91&lt;&gt;INDEX('Planned and Progress BMPs'!AM:AM, MATCH($C91, 'Planned and Progress BMPs'!$C:$C, 0)), 1, 0)), "")</f>
        <v/>
      </c>
      <c r="DE91" s="87" t="str">
        <f>IFERROR(IF($F91="Historical", IF(AN91&lt;&gt;INDEX('Historical BMP Records'!AN:AN, MATCH($C91, 'Historical BMP Records'!$C:$C, 0)), 1, 0), IF(AN91&lt;&gt;INDEX('Planned and Progress BMPs'!AN:AN, MATCH($C91, 'Planned and Progress BMPs'!$C:$C, 0)), 1, 0)), "")</f>
        <v/>
      </c>
      <c r="DF91" s="87" t="str">
        <f>IFERROR(IF($F91="Historical", IF(AO91&lt;&gt;INDEX('Historical BMP Records'!AO:AO, MATCH($C91, 'Historical BMP Records'!$C:$C, 0)), 1, 0), IF(AO91&lt;&gt;INDEX('Planned and Progress BMPs'!AO:AO, MATCH($C91, 'Planned and Progress BMPs'!$C:$C, 0)), 1, 0)), "")</f>
        <v/>
      </c>
      <c r="DG91" s="87" t="str">
        <f>IFERROR(IF($F91="Historical", IF(AP91&lt;&gt;INDEX('Historical BMP Records'!AP:AP, MATCH($C91, 'Historical BMP Records'!$C:$C, 0)), 1, 0), IF(AP91&lt;&gt;INDEX('Planned and Progress BMPs'!AP:AP, MATCH($C91, 'Planned and Progress BMPs'!$C:$C, 0)), 1, 0)), "")</f>
        <v/>
      </c>
      <c r="DH91" s="87" t="str">
        <f>IFERROR(IF($F91="Historical", IF(AQ91&lt;&gt;INDEX('Historical BMP Records'!AQ:AQ, MATCH($C91, 'Historical BMP Records'!$C:$C, 0)), 1, 0), IF(AQ91&lt;&gt;INDEX('Planned and Progress BMPs'!AQ:AQ, MATCH($C91, 'Planned and Progress BMPs'!$C:$C, 0)), 1, 0)), "")</f>
        <v/>
      </c>
      <c r="DI91" s="87" t="str">
        <f>IFERROR(IF($F91="Historical", IF(AR91&lt;&gt;INDEX('Historical BMP Records'!AR:AR, MATCH($C91, 'Historical BMP Records'!$C:$C, 0)), 1, 0), IF(AR91&lt;&gt;INDEX('Planned and Progress BMPs'!AR:AR, MATCH($C91, 'Planned and Progress BMPs'!$C:$C, 0)), 1, 0)), "")</f>
        <v/>
      </c>
      <c r="DJ91" s="87" t="str">
        <f>IFERROR(IF($F91="Historical", IF(AS91&lt;&gt;INDEX('Historical BMP Records'!AS:AS, MATCH($C91, 'Historical BMP Records'!$C:$C, 0)), 1, 0), IF(AS91&lt;&gt;INDEX('Planned and Progress BMPs'!AS:AS, MATCH($C91, 'Planned and Progress BMPs'!$C:$C, 0)), 1, 0)), "")</f>
        <v/>
      </c>
      <c r="DK91" s="87" t="str">
        <f>IFERROR(IF($F91="Historical", IF(AT91&lt;&gt;INDEX('Historical BMP Records'!AT:AT, MATCH($C91, 'Historical BMP Records'!$C:$C, 0)), 1, 0), IF(AT91&lt;&gt;INDEX('Planned and Progress BMPs'!AT:AT, MATCH($C91, 'Planned and Progress BMPs'!$C:$C, 0)), 1, 0)), "")</f>
        <v/>
      </c>
      <c r="DL91" s="87" t="str">
        <f>IFERROR(IF($F91="Historical", IF(AU91&lt;&gt;INDEX('Historical BMP Records'!AU:AU, MATCH($C91, 'Historical BMP Records'!$C:$C, 0)), 1, 0), IF(AU91&lt;&gt;INDEX('Planned and Progress BMPs'!AU:AU, MATCH($C91, 'Planned and Progress BMPs'!$C:$C, 0)), 1, 0)), "")</f>
        <v/>
      </c>
      <c r="DM91" s="87" t="str">
        <f>IFERROR(IF($F91="Historical", IF(AV91&lt;&gt;INDEX('Historical BMP Records'!AV:AV, MATCH($C91, 'Historical BMP Records'!$C:$C, 0)), 1, 0), IF(AV91&lt;&gt;INDEX('Planned and Progress BMPs'!AV:AV, MATCH($C91, 'Planned and Progress BMPs'!$C:$C, 0)), 1, 0)), "")</f>
        <v/>
      </c>
      <c r="DN91" s="87" t="str">
        <f>IFERROR(IF($F91="Historical", IF(AW91&lt;&gt;INDEX('Historical BMP Records'!AW:AW, MATCH($C91, 'Historical BMP Records'!$C:$C, 0)), 1, 0), IF(AW91&lt;&gt;INDEX('Planned and Progress BMPs'!AW:AW, MATCH($C91, 'Planned and Progress BMPs'!$C:$C, 0)), 1, 0)), "")</f>
        <v/>
      </c>
      <c r="DO91" s="87" t="str">
        <f>IFERROR(IF($F91="Historical", IF(AX91&lt;&gt;INDEX('Historical BMP Records'!AX:AX, MATCH($C91, 'Historical BMP Records'!$C:$C, 0)), 1, 0), IF(AX91&lt;&gt;INDEX('Planned and Progress BMPs'!AX:AX, MATCH($C91, 'Planned and Progress BMPs'!$C:$C, 0)), 1, 0)), "")</f>
        <v/>
      </c>
      <c r="DP91" s="87" t="str">
        <f>IFERROR(IF($F91="Historical", IF(AY91&lt;&gt;INDEX('Historical BMP Records'!AY:AY, MATCH($C91, 'Historical BMP Records'!$C:$C, 0)), 1, 0), IF(AY91&lt;&gt;INDEX('Planned and Progress BMPs'!AY:AY, MATCH($C91, 'Planned and Progress BMPs'!$C:$C, 0)), 1, 0)), "")</f>
        <v/>
      </c>
      <c r="DQ91" s="87" t="str">
        <f>IFERROR(IF($F91="Historical", IF(AZ91&lt;&gt;INDEX('Historical BMP Records'!AZ:AZ, MATCH($C91, 'Historical BMP Records'!$C:$C, 0)), 1, 0), IF(AZ91&lt;&gt;INDEX('Planned and Progress BMPs'!AZ:AZ, MATCH($C91, 'Planned and Progress BMPs'!$C:$C, 0)), 1, 0)), "")</f>
        <v/>
      </c>
      <c r="DR91" s="87" t="str">
        <f>IFERROR(IF($F91="Historical", IF(BA91&lt;&gt;INDEX('Historical BMP Records'!BA:BA, MATCH($C91, 'Historical BMP Records'!$C:$C, 0)), 1, 0), IF(BA91&lt;&gt;INDEX('Planned and Progress BMPs'!BA:BA, MATCH($C91, 'Planned and Progress BMPs'!$C:$C, 0)), 1, 0)), "")</f>
        <v/>
      </c>
      <c r="DS91" s="87" t="str">
        <f>IFERROR(IF($F91="Historical", IF(BB91&lt;&gt;INDEX('Historical BMP Records'!BB:BB, MATCH($C91, 'Historical BMP Records'!$C:$C, 0)), 1, 0), IF(BB91&lt;&gt;INDEX('Planned and Progress BMPs'!BB:BB, MATCH($C91, 'Planned and Progress BMPs'!$C:$C, 0)), 1, 0)), "")</f>
        <v/>
      </c>
      <c r="DT91" s="87" t="str">
        <f>IFERROR(IF($F91="Historical", IF(BC91&lt;&gt;INDEX('Historical BMP Records'!BC:BC, MATCH($C91, 'Historical BMP Records'!$C:$C, 0)), 1, 0), IF(BC91&lt;&gt;INDEX('Planned and Progress BMPs'!BC:BC, MATCH($C91, 'Planned and Progress BMPs'!$C:$C, 0)), 1, 0)), "")</f>
        <v/>
      </c>
      <c r="DU91" s="87" t="str">
        <f>IFERROR(IF($F91="Historical", IF(BD91&lt;&gt;INDEX('Historical BMP Records'!BD:BD, MATCH($C91, 'Historical BMP Records'!$C:$C, 0)), 1, 0), IF(BD91&lt;&gt;INDEX('Planned and Progress BMPs'!BD:BD, MATCH($C91, 'Planned and Progress BMPs'!$C:$C, 0)), 1, 0)), "")</f>
        <v/>
      </c>
      <c r="DV91" s="87" t="str">
        <f>IFERROR(IF($F91="Historical", IF(BE91&lt;&gt;INDEX('Historical BMP Records'!BE:BE, MATCH($C91, 'Historical BMP Records'!$C:$C, 0)), 1, 0), IF(BE91&lt;&gt;INDEX('Planned and Progress BMPs'!BE:BE, MATCH($C91, 'Planned and Progress BMPs'!$C:$C, 0)), 1, 0)), "")</f>
        <v/>
      </c>
      <c r="DW91" s="87" t="str">
        <f>IFERROR(IF($F91="Historical", IF(BF91&lt;&gt;INDEX('Historical BMP Records'!BF:BF, MATCH($C91, 'Historical BMP Records'!$C:$C, 0)), 1, 0), IF(BF91&lt;&gt;INDEX('Planned and Progress BMPs'!BF:BF, MATCH($C91, 'Planned and Progress BMPs'!$C:$C, 0)), 1, 0)), "")</f>
        <v/>
      </c>
      <c r="DX91" s="87" t="str">
        <f>IFERROR(IF($F91="Historical", IF(BG91&lt;&gt;INDEX('Historical BMP Records'!BG:BG, MATCH($C91, 'Historical BMP Records'!$C:$C, 0)), 1, 0), IF(BG91&lt;&gt;INDEX('Planned and Progress BMPs'!BG:BG, MATCH($C91, 'Planned and Progress BMPs'!$C:$C, 0)), 1, 0)), "")</f>
        <v/>
      </c>
      <c r="DY91" s="87" t="str">
        <f>IFERROR(IF($F91="Historical", IF(BH91&lt;&gt;INDEX('Historical BMP Records'!BH:BH, MATCH($C91, 'Historical BMP Records'!$C:$C, 0)), 1, 0), IF(BH91&lt;&gt;INDEX('Planned and Progress BMPs'!BH:BH, MATCH($C91, 'Planned and Progress BMPs'!$C:$C, 0)), 1, 0)), "")</f>
        <v/>
      </c>
      <c r="DZ91" s="87" t="str">
        <f>IFERROR(IF($F91="Historical", IF(BI91&lt;&gt;INDEX('Historical BMP Records'!BI:BI, MATCH($C91, 'Historical BMP Records'!$C:$C, 0)), 1, 0), IF(BI91&lt;&gt;INDEX('Planned and Progress BMPs'!BI:BI, MATCH($C91, 'Planned and Progress BMPs'!$C:$C, 0)), 1, 0)), "")</f>
        <v/>
      </c>
      <c r="EA91" s="87" t="str">
        <f>IFERROR(IF($F91="Historical", IF(BJ91&lt;&gt;INDEX('Historical BMP Records'!BJ:BJ, MATCH($C91, 'Historical BMP Records'!$C:$C, 0)), 1, 0), IF(BJ91&lt;&gt;INDEX('Planned and Progress BMPs'!BJ:BJ, MATCH($C91, 'Planned and Progress BMPs'!$C:$C, 0)), 1, 0)), "")</f>
        <v/>
      </c>
      <c r="EB91" s="87" t="str">
        <f>IFERROR(IF($F91="Historical", IF(BK91&lt;&gt;INDEX('Historical BMP Records'!BK:BK, MATCH($C91, 'Historical BMP Records'!$C:$C, 0)), 1, 0), IF(BK91&lt;&gt;INDEX('Planned and Progress BMPs'!BK:BK, MATCH($C91, 'Planned and Progress BMPs'!$C:$C, 0)), 1, 0)), "")</f>
        <v/>
      </c>
      <c r="EC91" s="87" t="str">
        <f>IFERROR(IF($F91="Historical", IF(BL91&lt;&gt;INDEX('Historical BMP Records'!BL:BL, MATCH($C91, 'Historical BMP Records'!$C:$C, 0)), 1, 0), IF(BL91&lt;&gt;INDEX('Planned and Progress BMPs'!BL:BL, MATCH($C91, 'Planned and Progress BMPs'!$C:$C, 0)), 1, 0)), "")</f>
        <v/>
      </c>
      <c r="ED91" s="87" t="str">
        <f>IFERROR(IF($F91="Historical", IF(BM91&lt;&gt;INDEX('Historical BMP Records'!BM:BM, MATCH($C91, 'Historical BMP Records'!$C:$C, 0)), 1, 0), IF(BM91&lt;&gt;INDEX('Planned and Progress BMPs'!BM:BM, MATCH($C91, 'Planned and Progress BMPs'!$C:$C, 0)), 1, 0)), "")</f>
        <v/>
      </c>
      <c r="EE91" s="87" t="str">
        <f>IFERROR(IF($F91="Historical", IF(BN91&lt;&gt;INDEX('Historical BMP Records'!BN:BN, MATCH($C91, 'Historical BMP Records'!$C:$C, 0)), 1, 0), IF(BN91&lt;&gt;INDEX('Planned and Progress BMPs'!BN:BN, MATCH($C91, 'Planned and Progress BMPs'!$C:$C, 0)), 1, 0)), "")</f>
        <v/>
      </c>
      <c r="EF91" s="87" t="str">
        <f>IFERROR(IF($F91="Historical", IF(BO91&lt;&gt;INDEX('Historical BMP Records'!BO:BO, MATCH($C91, 'Historical BMP Records'!$C:$C, 0)), 1, 0), IF(BO91&lt;&gt;INDEX('Planned and Progress BMPs'!BO:BO, MATCH($C91, 'Planned and Progress BMPs'!$C:$C, 0)), 1, 0)), "")</f>
        <v/>
      </c>
      <c r="EG91" s="87" t="str">
        <f>IFERROR(IF($F91="Historical", IF(BP91&lt;&gt;INDEX('Historical BMP Records'!BP:BP, MATCH($C91, 'Historical BMP Records'!$C:$C, 0)), 1, 0), IF(BP91&lt;&gt;INDEX('Planned and Progress BMPs'!BP:BP, MATCH($C91, 'Planned and Progress BMPs'!$C:$C, 0)), 1, 0)), "")</f>
        <v/>
      </c>
      <c r="EH91" s="87">
        <f>SUM(DC_SW152[[#This Row],[FY17 Status Change]:[GIS ID Change]])</f>
        <v>0</v>
      </c>
    </row>
    <row r="92" spans="1:138" x14ac:dyDescent="0.25">
      <c r="A92" s="5" t="s">
        <v>388</v>
      </c>
      <c r="B92" s="5" t="s">
        <v>389</v>
      </c>
      <c r="C92" s="15" t="s">
        <v>736</v>
      </c>
      <c r="D92" s="15" t="s">
        <v>423</v>
      </c>
      <c r="E92" s="15" t="s">
        <v>198</v>
      </c>
      <c r="F92" s="33" t="s">
        <v>49</v>
      </c>
      <c r="G92" s="42"/>
      <c r="H92" s="37"/>
      <c r="I92" s="22">
        <f>INDEX(Table3[Site ID], MATCH(DC_SW152[[#This Row],[Facility Name]], Table3[Site Name], 0))</f>
        <v>2</v>
      </c>
      <c r="J92" s="22" t="s">
        <v>7</v>
      </c>
      <c r="K92" s="22" t="str">
        <f>INDEX(Table3[Site Address], MATCH(DC_SW152[[#This Row],[Facility Name]], Table3[Site Name], 0))</f>
        <v>1013 O Street SE</v>
      </c>
      <c r="L92" s="22" t="str">
        <f>INDEX(Table3[Site X Coordinate], MATCH(DC_SW152[[#This Row],[Facility Name]], Table3[Site Name], 0))</f>
        <v>400682.49</v>
      </c>
      <c r="M92" s="22" t="str">
        <f>INDEX(Table3[Site Y Coordinate], MATCH(DC_SW152[[#This Row],[Facility Name]], Table3[Site Name], 0))</f>
        <v>133916.52</v>
      </c>
      <c r="N92" s="22" t="str">
        <f>INDEX(Table3[Owner/Manager], MATCH(DC_SW152[[#This Row],[Facility Name]], Table3[Site Name], 0))</f>
        <v>Department of Defense</v>
      </c>
      <c r="O92" s="22" t="s">
        <v>699</v>
      </c>
      <c r="P92" s="22" t="s">
        <v>115</v>
      </c>
      <c r="Q92" s="22" t="s">
        <v>116</v>
      </c>
      <c r="R92" s="22" t="s">
        <v>84</v>
      </c>
      <c r="S92" s="22">
        <v>20374</v>
      </c>
      <c r="T92" s="29">
        <v>2024330415</v>
      </c>
      <c r="U92" s="22" t="s">
        <v>117</v>
      </c>
      <c r="V92" s="77">
        <v>37</v>
      </c>
      <c r="W92" s="33">
        <v>37257</v>
      </c>
      <c r="X92" s="22" t="s">
        <v>198</v>
      </c>
      <c r="Y92" s="83" t="s">
        <v>201</v>
      </c>
      <c r="Z92" s="83" t="s">
        <v>774</v>
      </c>
      <c r="AA92" s="83" t="s">
        <v>770</v>
      </c>
      <c r="AB92" s="83" t="s">
        <v>774</v>
      </c>
      <c r="AC92" s="22" t="s">
        <v>93</v>
      </c>
      <c r="AD92" s="22" t="s">
        <v>10</v>
      </c>
      <c r="AE92" s="22">
        <v>400464.261502999</v>
      </c>
      <c r="AF92" s="22">
        <v>133802.759593</v>
      </c>
      <c r="AG92" s="22">
        <v>38.872024000000003</v>
      </c>
      <c r="AH92" s="22">
        <v>-76.995058999999998</v>
      </c>
      <c r="AI92" s="22" t="s">
        <v>202</v>
      </c>
      <c r="AJ92" s="22" t="s">
        <v>84</v>
      </c>
      <c r="AK92" s="22">
        <v>20374</v>
      </c>
      <c r="AL92" s="17" t="s">
        <v>11</v>
      </c>
      <c r="AM92" s="22" t="s">
        <v>18</v>
      </c>
      <c r="AN92" s="22" t="s">
        <v>8</v>
      </c>
      <c r="AO92" s="64"/>
      <c r="AP92" s="64"/>
      <c r="AQ92" s="64"/>
      <c r="AR92" s="64">
        <f>IF(ISBLANK(DC_SW152[[#This Row],[Urban Acres]]), "", DC_SW152[[#This Row],[Urban Acres]]-DC_SW152[[#This Row],[Impervious Acres]]-DC_SW152[[#This Row],[Natural Acres]])</f>
        <v>0</v>
      </c>
      <c r="AS92" s="64">
        <v>0.36</v>
      </c>
      <c r="AT92" s="64">
        <v>0.36</v>
      </c>
      <c r="AU92" s="64" t="str">
        <f>IF(ISBLANK(DC_SW152[[#This Row],[Natural Acres]]), "", DC_SW152[[#This Row],[Natural Acres]]*43560)</f>
        <v/>
      </c>
      <c r="AV92" s="64">
        <f>IFERROR(IF(ISBLANK(DC_SW152[[#This Row],[Compacted Acres]]), "", DC_SW152[[#This Row],[Compacted Acres]]*43560),"")</f>
        <v>0</v>
      </c>
      <c r="AW92" s="64">
        <f>IF(ISBLANK(DC_SW152[[#This Row],[Impervious Acres]]), "", DC_SW152[[#This Row],[Impervious Acres]]*43560)</f>
        <v>15681.599999999999</v>
      </c>
      <c r="AX92" s="64">
        <f>IF(ISBLANK(DC_SW152[[#This Row],[Urban Acres]]), "", DC_SW152[[#This Row],[Urban Acres]]*43560)</f>
        <v>15681.599999999999</v>
      </c>
      <c r="AY92" s="67"/>
      <c r="AZ92" s="33">
        <v>42941</v>
      </c>
      <c r="BA92" s="19">
        <v>2017</v>
      </c>
      <c r="BB92" s="19"/>
      <c r="BC92" s="19"/>
      <c r="BD92" s="19"/>
      <c r="BE92" s="19"/>
      <c r="BF92" s="19"/>
      <c r="BG92" s="19"/>
      <c r="BH92" s="18" t="s">
        <v>9</v>
      </c>
      <c r="BI92" s="18">
        <v>42927</v>
      </c>
      <c r="BJ92" s="18"/>
      <c r="BK92" s="22" t="s">
        <v>8</v>
      </c>
      <c r="BL92" s="18"/>
      <c r="BM92" s="72" t="s">
        <v>203</v>
      </c>
      <c r="BN92" s="22"/>
      <c r="BO92" s="17" t="s">
        <v>8</v>
      </c>
      <c r="BP92" s="17" t="s">
        <v>204</v>
      </c>
      <c r="BQ92" s="15" t="s">
        <v>536</v>
      </c>
      <c r="BR92" s="87" t="str">
        <f>IFERROR(IF($F92="Historical", IF(A92&lt;&gt;INDEX('Historical BMP Records'!A:A, MATCH($C92, 'Historical BMP Records'!$C:$C, 0)), 1, 0), IF(A92&lt;&gt;INDEX('Planned and Progress BMPs'!A:A, MATCH($C92, 'Planned and Progress BMPs'!$C:$C, 0)), 1, 0)), "")</f>
        <v/>
      </c>
      <c r="BS92" s="87" t="str">
        <f>IFERROR(IF($F92="Historical", IF(B92&lt;&gt;INDEX('Historical BMP Records'!B:B, MATCH($C92, 'Historical BMP Records'!$C:$C, 0)), 1, 0), IF(B92&lt;&gt;INDEX('Planned and Progress BMPs'!B:B, MATCH($C92, 'Planned and Progress BMPs'!$C:$C, 0)), 1, 0)), "")</f>
        <v/>
      </c>
      <c r="BT92" s="87" t="str">
        <f>IFERROR(IF($F92="Historical", IF(C92&lt;&gt;INDEX('Historical BMP Records'!C:C, MATCH($C92, 'Historical BMP Records'!$C:$C, 0)), 1, 0), IF(C92&lt;&gt;INDEX('Planned and Progress BMPs'!C:C, MATCH($C92, 'Planned and Progress BMPs'!$C:$C, 0)), 1, 0)), "")</f>
        <v/>
      </c>
      <c r="BU92" s="87" t="str">
        <f>IFERROR(IF($F92="Historical", IF(D92&lt;&gt;INDEX('Historical BMP Records'!D:D, MATCH($C92, 'Historical BMP Records'!$C:$C, 0)), 1, 0), IF(D92&lt;&gt;INDEX('Planned and Progress BMPs'!D:D, MATCH($C92, 'Planned and Progress BMPs'!$C:$C, 0)), 1, 0)), "")</f>
        <v/>
      </c>
      <c r="BV92" s="87" t="str">
        <f>IFERROR(IF($F92="Historical", IF(E92&lt;&gt;INDEX('Historical BMP Records'!E:E, MATCH($C92, 'Historical BMP Records'!$C:$C, 0)), 1, 0), IF(E92&lt;&gt;INDEX('Planned and Progress BMPs'!E:E, MATCH($C92, 'Planned and Progress BMPs'!$C:$C, 0)), 1, 0)), "")</f>
        <v/>
      </c>
      <c r="BW92" s="87" t="str">
        <f>IFERROR(IF($F92="Historical", IF(F92&lt;&gt;INDEX('Historical BMP Records'!F:F, MATCH($C92, 'Historical BMP Records'!$C:$C, 0)), 1, 0), IF(F92&lt;&gt;INDEX('Planned and Progress BMPs'!F:F, MATCH($C92, 'Planned and Progress BMPs'!$C:$C, 0)), 1, 0)), "")</f>
        <v/>
      </c>
      <c r="BX92" s="87" t="str">
        <f>IFERROR(IF($F92="Historical", IF(G92&lt;&gt;INDEX('Historical BMP Records'!G:G, MATCH($C92, 'Historical BMP Records'!$C:$C, 0)), 1, 0), IF(G92&lt;&gt;INDEX('Planned and Progress BMPs'!G:G, MATCH($C92, 'Planned and Progress BMPs'!$C:$C, 0)), 1, 0)), "")</f>
        <v/>
      </c>
      <c r="BY92" s="87" t="str">
        <f>IFERROR(IF($F92="Historical", IF(H92&lt;&gt;INDEX('Historical BMP Records'!H:H, MATCH($C92, 'Historical BMP Records'!$C:$C, 0)), 1, 0), IF(H92&lt;&gt;INDEX('Planned and Progress BMPs'!H:H, MATCH($C92, 'Planned and Progress BMPs'!$C:$C, 0)), 1, 0)), "")</f>
        <v/>
      </c>
      <c r="BZ92" s="87" t="str">
        <f>IFERROR(IF($F92="Historical", IF(I92&lt;&gt;INDEX('Historical BMP Records'!I:I, MATCH($C92, 'Historical BMP Records'!$C:$C, 0)), 1, 0), IF(I92&lt;&gt;INDEX('Planned and Progress BMPs'!I:I, MATCH($C92, 'Planned and Progress BMPs'!$C:$C, 0)), 1, 0)), "")</f>
        <v/>
      </c>
      <c r="CA92" s="87" t="str">
        <f>IFERROR(IF($F92="Historical", IF(J92&lt;&gt;INDEX('Historical BMP Records'!J:J, MATCH($C92, 'Historical BMP Records'!$C:$C, 0)), 1, 0), IF(J92&lt;&gt;INDEX('Planned and Progress BMPs'!J:J, MATCH($C92, 'Planned and Progress BMPs'!$C:$C, 0)), 1, 0)), "")</f>
        <v/>
      </c>
      <c r="CB92" s="87" t="str">
        <f>IFERROR(IF($F92="Historical", IF(K92&lt;&gt;INDEX('Historical BMP Records'!K:K, MATCH($C92, 'Historical BMP Records'!$C:$C, 0)), 1, 0), IF(K92&lt;&gt;INDEX('Planned and Progress BMPs'!K:K, MATCH($C92, 'Planned and Progress BMPs'!$C:$C, 0)), 1, 0)), "")</f>
        <v/>
      </c>
      <c r="CC92" s="87" t="str">
        <f>IFERROR(IF($F92="Historical", IF(L92&lt;&gt;INDEX('Historical BMP Records'!L:L, MATCH($C92, 'Historical BMP Records'!$C:$C, 0)), 1, 0), IF(L92&lt;&gt;INDEX('Planned and Progress BMPs'!L:L, MATCH($C92, 'Planned and Progress BMPs'!$C:$C, 0)), 1, 0)), "")</f>
        <v/>
      </c>
      <c r="CD92" s="87" t="str">
        <f>IFERROR(IF($F92="Historical", IF(M92&lt;&gt;INDEX('Historical BMP Records'!M:M, MATCH($C92, 'Historical BMP Records'!$C:$C, 0)), 1, 0), IF(M92&lt;&gt;INDEX('Planned and Progress BMPs'!M:M, MATCH($C92, 'Planned and Progress BMPs'!$C:$C, 0)), 1, 0)), "")</f>
        <v/>
      </c>
      <c r="CE92" s="87" t="str">
        <f>IFERROR(IF($F92="Historical", IF(N92&lt;&gt;INDEX('Historical BMP Records'!N:N, MATCH($C92, 'Historical BMP Records'!$C:$C, 0)), 1, 0), IF(N92&lt;&gt;INDEX('Planned and Progress BMPs'!N:N, MATCH($C92, 'Planned and Progress BMPs'!$C:$C, 0)), 1, 0)), "")</f>
        <v/>
      </c>
      <c r="CF92" s="87" t="str">
        <f>IFERROR(IF($F92="Historical", IF(O92&lt;&gt;INDEX('Historical BMP Records'!O:O, MATCH($C92, 'Historical BMP Records'!$C:$C, 0)), 1, 0), IF(O92&lt;&gt;INDEX('Planned and Progress BMPs'!O:O, MATCH($C92, 'Planned and Progress BMPs'!$C:$C, 0)), 1, 0)), "")</f>
        <v/>
      </c>
      <c r="CG92" s="87" t="str">
        <f>IFERROR(IF($F92="Historical", IF(P92&lt;&gt;INDEX('Historical BMP Records'!P:P, MATCH($C92, 'Historical BMP Records'!$C:$C, 0)), 1, 0), IF(P92&lt;&gt;INDEX('Planned and Progress BMPs'!P:P, MATCH($C92, 'Planned and Progress BMPs'!$C:$C, 0)), 1, 0)), "")</f>
        <v/>
      </c>
      <c r="CH92" s="87" t="str">
        <f>IFERROR(IF($F92="Historical", IF(Q92&lt;&gt;INDEX('Historical BMP Records'!Q:Q, MATCH($C92, 'Historical BMP Records'!$C:$C, 0)), 1, 0), IF(Q92&lt;&gt;INDEX('Planned and Progress BMPs'!Q:Q, MATCH($C92, 'Planned and Progress BMPs'!$C:$C, 0)), 1, 0)), "")</f>
        <v/>
      </c>
      <c r="CI92" s="87" t="str">
        <f>IFERROR(IF($F92="Historical", IF(R92&lt;&gt;INDEX('Historical BMP Records'!R:R, MATCH($C92, 'Historical BMP Records'!$C:$C, 0)), 1, 0), IF(R92&lt;&gt;INDEX('Planned and Progress BMPs'!R:R, MATCH($C92, 'Planned and Progress BMPs'!$C:$C, 0)), 1, 0)), "")</f>
        <v/>
      </c>
      <c r="CJ92" s="87" t="str">
        <f>IFERROR(IF($F92="Historical", IF(S92&lt;&gt;INDEX('Historical BMP Records'!S:S, MATCH($C92, 'Historical BMP Records'!$C:$C, 0)), 1, 0), IF(S92&lt;&gt;INDEX('Planned and Progress BMPs'!S:S, MATCH($C92, 'Planned and Progress BMPs'!$C:$C, 0)), 1, 0)), "")</f>
        <v/>
      </c>
      <c r="CK92" s="87" t="str">
        <f>IFERROR(IF($F92="Historical", IF(T92&lt;&gt;INDEX('Historical BMP Records'!T:T, MATCH($C92, 'Historical BMP Records'!$C:$C, 0)), 1, 0), IF(T92&lt;&gt;INDEX('Planned and Progress BMPs'!T:T, MATCH($C92, 'Planned and Progress BMPs'!$C:$C, 0)), 1, 0)), "")</f>
        <v/>
      </c>
      <c r="CL92" s="87" t="str">
        <f>IFERROR(IF($F92="Historical", IF(U92&lt;&gt;INDEX('Historical BMP Records'!U:U, MATCH($C92, 'Historical BMP Records'!$C:$C, 0)), 1, 0), IF(U92&lt;&gt;INDEX('Planned and Progress BMPs'!U:U, MATCH($C92, 'Planned and Progress BMPs'!$C:$C, 0)), 1, 0)), "")</f>
        <v/>
      </c>
      <c r="CM92" s="87" t="str">
        <f>IFERROR(IF($F92="Historical", IF(V92&lt;&gt;INDEX('Historical BMP Records'!V:V, MATCH($C92, 'Historical BMP Records'!$C:$C, 0)), 1, 0), IF(V92&lt;&gt;INDEX('Planned and Progress BMPs'!V:V, MATCH($C92, 'Planned and Progress BMPs'!$C:$C, 0)), 1, 0)), "")</f>
        <v/>
      </c>
      <c r="CN92" s="87" t="str">
        <f>IFERROR(IF($F92="Historical", IF(W92&lt;&gt;INDEX('Historical BMP Records'!W:W, MATCH($C92, 'Historical BMP Records'!$C:$C, 0)), 1, 0), IF(W92&lt;&gt;INDEX('Planned and Progress BMPs'!W:W, MATCH($C92, 'Planned and Progress BMPs'!$C:$C, 0)), 1, 0)), "")</f>
        <v/>
      </c>
      <c r="CO92" s="87" t="str">
        <f>IFERROR(IF($F92="Historical", IF(X92&lt;&gt;INDEX('Historical BMP Records'!X:X, MATCH($C92, 'Historical BMP Records'!$C:$C, 0)), 1, 0), IF(X92&lt;&gt;INDEX('Planned and Progress BMPs'!X:X, MATCH($C92, 'Planned and Progress BMPs'!$C:$C, 0)), 1, 0)), "")</f>
        <v/>
      </c>
      <c r="CP92" s="87" t="str">
        <f>IFERROR(IF($F92="Historical", IF(Y92&lt;&gt;INDEX('Historical BMP Records'!Y:Y, MATCH($C92, 'Historical BMP Records'!$C:$C, 0)), 1, 0), IF(Y92&lt;&gt;INDEX('Planned and Progress BMPs'!Y:Y, MATCH($C92, 'Planned and Progress BMPs'!$C:$C, 0)), 1, 0)), "")</f>
        <v/>
      </c>
      <c r="CQ92" s="87" t="str">
        <f>IFERROR(IF($F92="Historical", IF(Z92&lt;&gt;INDEX('Historical BMP Records'!Z:Z, MATCH($C92, 'Historical BMP Records'!$C:$C, 0)), 1, 0), IF(Z92&lt;&gt;INDEX('Planned and Progress BMPs'!Z:Z, MATCH($C92, 'Planned and Progress BMPs'!$C:$C, 0)), 1, 0)), "")</f>
        <v/>
      </c>
      <c r="CR92" s="87" t="str">
        <f>IFERROR(IF($F92="Historical", IF(AA92&lt;&gt;INDEX('Historical BMP Records'!AA:AA, MATCH($C92, 'Historical BMP Records'!$C:$C, 0)), 1, 0), IF(AA92&lt;&gt;INDEX('Planned and Progress BMPs'!AA:AA, MATCH($C92, 'Planned and Progress BMPs'!$C:$C, 0)), 1, 0)), "")</f>
        <v/>
      </c>
      <c r="CS92" s="87" t="str">
        <f>IFERROR(IF($F92="Historical", IF(AB92&lt;&gt;INDEX('Historical BMP Records'!AB:AB, MATCH($C92, 'Historical BMP Records'!$C:$C, 0)), 1, 0), IF(AB92&lt;&gt;INDEX('Planned and Progress BMPs'!AB:AB, MATCH($C92, 'Planned and Progress BMPs'!$C:$C, 0)), 1, 0)), "")</f>
        <v/>
      </c>
      <c r="CT92" s="87" t="str">
        <f>IFERROR(IF($F92="Historical", IF(AC92&lt;&gt;INDEX('Historical BMP Records'!AC:AC, MATCH($C92, 'Historical BMP Records'!$C:$C, 0)), 1, 0), IF(AC92&lt;&gt;INDEX('Planned and Progress BMPs'!AC:AC, MATCH($C92, 'Planned and Progress BMPs'!$C:$C, 0)), 1, 0)), "")</f>
        <v/>
      </c>
      <c r="CU92" s="87" t="str">
        <f>IFERROR(IF($F92="Historical", IF(AD92&lt;&gt;INDEX('Historical BMP Records'!AD:AD, MATCH($C92, 'Historical BMP Records'!$C:$C, 0)), 1, 0), IF(AD92&lt;&gt;INDEX('Planned and Progress BMPs'!AD:AD, MATCH($C92, 'Planned and Progress BMPs'!$C:$C, 0)), 1, 0)), "")</f>
        <v/>
      </c>
      <c r="CV92" s="87" t="str">
        <f>IFERROR(IF($F92="Historical", IF(AE92&lt;&gt;INDEX('Historical BMP Records'!AE:AE, MATCH($C92, 'Historical BMP Records'!$C:$C, 0)), 1, 0), IF(AE92&lt;&gt;INDEX('Planned and Progress BMPs'!AE:AE, MATCH($C92, 'Planned and Progress BMPs'!$C:$C, 0)), 1, 0)), "")</f>
        <v/>
      </c>
      <c r="CW92" s="87" t="str">
        <f>IFERROR(IF($F92="Historical", IF(AF92&lt;&gt;INDEX('Historical BMP Records'!AF:AF, MATCH($C92, 'Historical BMP Records'!$C:$C, 0)), 1, 0), IF(AF92&lt;&gt;INDEX('Planned and Progress BMPs'!AF:AF, MATCH($C92, 'Planned and Progress BMPs'!$C:$C, 0)), 1, 0)), "")</f>
        <v/>
      </c>
      <c r="CX92" s="87" t="str">
        <f>IFERROR(IF($F92="Historical", IF(AG92&lt;&gt;INDEX('Historical BMP Records'!AG:AG, MATCH($C92, 'Historical BMP Records'!$C:$C, 0)), 1, 0), IF(AG92&lt;&gt;INDEX('Planned and Progress BMPs'!AG:AG, MATCH($C92, 'Planned and Progress BMPs'!$C:$C, 0)), 1, 0)), "")</f>
        <v/>
      </c>
      <c r="CY92" s="87" t="str">
        <f>IFERROR(IF($F92="Historical", IF(AH92&lt;&gt;INDEX('Historical BMP Records'!AH:AH, MATCH($C92, 'Historical BMP Records'!$C:$C, 0)), 1, 0), IF(AH92&lt;&gt;INDEX('Planned and Progress BMPs'!AH:AH, MATCH($C92, 'Planned and Progress BMPs'!$C:$C, 0)), 1, 0)), "")</f>
        <v/>
      </c>
      <c r="CZ92" s="87" t="str">
        <f>IFERROR(IF($F92="Historical", IF(AI92&lt;&gt;INDEX('Historical BMP Records'!AI:AI, MATCH($C92, 'Historical BMP Records'!$C:$C, 0)), 1, 0), IF(AI92&lt;&gt;INDEX('Planned and Progress BMPs'!AI:AI, MATCH($C92, 'Planned and Progress BMPs'!$C:$C, 0)), 1, 0)), "")</f>
        <v/>
      </c>
      <c r="DA92" s="87" t="str">
        <f>IFERROR(IF($F92="Historical", IF(AJ92&lt;&gt;INDEX('Historical BMP Records'!AJ:AJ, MATCH($C92, 'Historical BMP Records'!$C:$C, 0)), 1, 0), IF(AJ92&lt;&gt;INDEX('Planned and Progress BMPs'!AJ:AJ, MATCH($C92, 'Planned and Progress BMPs'!$C:$C, 0)), 1, 0)), "")</f>
        <v/>
      </c>
      <c r="DB92" s="87" t="str">
        <f>IFERROR(IF($F92="Historical", IF(AK92&lt;&gt;INDEX('Historical BMP Records'!AK:AK, MATCH($C92, 'Historical BMP Records'!$C:$C, 0)), 1, 0), IF(AK92&lt;&gt;INDEX('Planned and Progress BMPs'!AK:AK, MATCH($C92, 'Planned and Progress BMPs'!$C:$C, 0)), 1, 0)), "")</f>
        <v/>
      </c>
      <c r="DC92" s="87" t="str">
        <f>IFERROR(IF($F92="Historical", IF(AL92&lt;&gt;INDEX('Historical BMP Records'!AL:AL, MATCH($C92, 'Historical BMP Records'!$C:$C, 0)), 1, 0), IF(AL92&lt;&gt;INDEX('Planned and Progress BMPs'!AL:AL, MATCH($C92, 'Planned and Progress BMPs'!$C:$C, 0)), 1, 0)), "")</f>
        <v/>
      </c>
      <c r="DD92" s="87" t="str">
        <f>IFERROR(IF($F92="Historical", IF(AM92&lt;&gt;INDEX('Historical BMP Records'!AM:AM, MATCH($C92, 'Historical BMP Records'!$C:$C, 0)), 1, 0), IF(AM92&lt;&gt;INDEX('Planned and Progress BMPs'!AM:AM, MATCH($C92, 'Planned and Progress BMPs'!$C:$C, 0)), 1, 0)), "")</f>
        <v/>
      </c>
      <c r="DE92" s="87" t="str">
        <f>IFERROR(IF($F92="Historical", IF(AN92&lt;&gt;INDEX('Historical BMP Records'!AN:AN, MATCH($C92, 'Historical BMP Records'!$C:$C, 0)), 1, 0), IF(AN92&lt;&gt;INDEX('Planned and Progress BMPs'!AN:AN, MATCH($C92, 'Planned and Progress BMPs'!$C:$C, 0)), 1, 0)), "")</f>
        <v/>
      </c>
      <c r="DF92" s="87" t="str">
        <f>IFERROR(IF($F92="Historical", IF(AO92&lt;&gt;INDEX('Historical BMP Records'!AO:AO, MATCH($C92, 'Historical BMP Records'!$C:$C, 0)), 1, 0), IF(AO92&lt;&gt;INDEX('Planned and Progress BMPs'!AO:AO, MATCH($C92, 'Planned and Progress BMPs'!$C:$C, 0)), 1, 0)), "")</f>
        <v/>
      </c>
      <c r="DG92" s="87" t="str">
        <f>IFERROR(IF($F92="Historical", IF(AP92&lt;&gt;INDEX('Historical BMP Records'!AP:AP, MATCH($C92, 'Historical BMP Records'!$C:$C, 0)), 1, 0), IF(AP92&lt;&gt;INDEX('Planned and Progress BMPs'!AP:AP, MATCH($C92, 'Planned and Progress BMPs'!$C:$C, 0)), 1, 0)), "")</f>
        <v/>
      </c>
      <c r="DH92" s="87" t="str">
        <f>IFERROR(IF($F92="Historical", IF(AQ92&lt;&gt;INDEX('Historical BMP Records'!AQ:AQ, MATCH($C92, 'Historical BMP Records'!$C:$C, 0)), 1, 0), IF(AQ92&lt;&gt;INDEX('Planned and Progress BMPs'!AQ:AQ, MATCH($C92, 'Planned and Progress BMPs'!$C:$C, 0)), 1, 0)), "")</f>
        <v/>
      </c>
      <c r="DI92" s="87" t="str">
        <f>IFERROR(IF($F92="Historical", IF(AR92&lt;&gt;INDEX('Historical BMP Records'!AR:AR, MATCH($C92, 'Historical BMP Records'!$C:$C, 0)), 1, 0), IF(AR92&lt;&gt;INDEX('Planned and Progress BMPs'!AR:AR, MATCH($C92, 'Planned and Progress BMPs'!$C:$C, 0)), 1, 0)), "")</f>
        <v/>
      </c>
      <c r="DJ92" s="87" t="str">
        <f>IFERROR(IF($F92="Historical", IF(AS92&lt;&gt;INDEX('Historical BMP Records'!AS:AS, MATCH($C92, 'Historical BMP Records'!$C:$C, 0)), 1, 0), IF(AS92&lt;&gt;INDEX('Planned and Progress BMPs'!AS:AS, MATCH($C92, 'Planned and Progress BMPs'!$C:$C, 0)), 1, 0)), "")</f>
        <v/>
      </c>
      <c r="DK92" s="87" t="str">
        <f>IFERROR(IF($F92="Historical", IF(AT92&lt;&gt;INDEX('Historical BMP Records'!AT:AT, MATCH($C92, 'Historical BMP Records'!$C:$C, 0)), 1, 0), IF(AT92&lt;&gt;INDEX('Planned and Progress BMPs'!AT:AT, MATCH($C92, 'Planned and Progress BMPs'!$C:$C, 0)), 1, 0)), "")</f>
        <v/>
      </c>
      <c r="DL92" s="87" t="str">
        <f>IFERROR(IF($F92="Historical", IF(AU92&lt;&gt;INDEX('Historical BMP Records'!AU:AU, MATCH($C92, 'Historical BMP Records'!$C:$C, 0)), 1, 0), IF(AU92&lt;&gt;INDEX('Planned and Progress BMPs'!AU:AU, MATCH($C92, 'Planned and Progress BMPs'!$C:$C, 0)), 1, 0)), "")</f>
        <v/>
      </c>
      <c r="DM92" s="87" t="str">
        <f>IFERROR(IF($F92="Historical", IF(AV92&lt;&gt;INDEX('Historical BMP Records'!AV:AV, MATCH($C92, 'Historical BMP Records'!$C:$C, 0)), 1, 0), IF(AV92&lt;&gt;INDEX('Planned and Progress BMPs'!AV:AV, MATCH($C92, 'Planned and Progress BMPs'!$C:$C, 0)), 1, 0)), "")</f>
        <v/>
      </c>
      <c r="DN92" s="87" t="str">
        <f>IFERROR(IF($F92="Historical", IF(AW92&lt;&gt;INDEX('Historical BMP Records'!AW:AW, MATCH($C92, 'Historical BMP Records'!$C:$C, 0)), 1, 0), IF(AW92&lt;&gt;INDEX('Planned and Progress BMPs'!AW:AW, MATCH($C92, 'Planned and Progress BMPs'!$C:$C, 0)), 1, 0)), "")</f>
        <v/>
      </c>
      <c r="DO92" s="87" t="str">
        <f>IFERROR(IF($F92="Historical", IF(AX92&lt;&gt;INDEX('Historical BMP Records'!AX:AX, MATCH($C92, 'Historical BMP Records'!$C:$C, 0)), 1, 0), IF(AX92&lt;&gt;INDEX('Planned and Progress BMPs'!AX:AX, MATCH($C92, 'Planned and Progress BMPs'!$C:$C, 0)), 1, 0)), "")</f>
        <v/>
      </c>
      <c r="DP92" s="87" t="str">
        <f>IFERROR(IF($F92="Historical", IF(AY92&lt;&gt;INDEX('Historical BMP Records'!AY:AY, MATCH($C92, 'Historical BMP Records'!$C:$C, 0)), 1, 0), IF(AY92&lt;&gt;INDEX('Planned and Progress BMPs'!AY:AY, MATCH($C92, 'Planned and Progress BMPs'!$C:$C, 0)), 1, 0)), "")</f>
        <v/>
      </c>
      <c r="DQ92" s="87" t="str">
        <f>IFERROR(IF($F92="Historical", IF(AZ92&lt;&gt;INDEX('Historical BMP Records'!AZ:AZ, MATCH($C92, 'Historical BMP Records'!$C:$C, 0)), 1, 0), IF(AZ92&lt;&gt;INDEX('Planned and Progress BMPs'!AZ:AZ, MATCH($C92, 'Planned and Progress BMPs'!$C:$C, 0)), 1, 0)), "")</f>
        <v/>
      </c>
      <c r="DR92" s="87" t="str">
        <f>IFERROR(IF($F92="Historical", IF(BA92&lt;&gt;INDEX('Historical BMP Records'!BA:BA, MATCH($C92, 'Historical BMP Records'!$C:$C, 0)), 1, 0), IF(BA92&lt;&gt;INDEX('Planned and Progress BMPs'!BA:BA, MATCH($C92, 'Planned and Progress BMPs'!$C:$C, 0)), 1, 0)), "")</f>
        <v/>
      </c>
      <c r="DS92" s="87" t="str">
        <f>IFERROR(IF($F92="Historical", IF(BB92&lt;&gt;INDEX('Historical BMP Records'!BB:BB, MATCH($C92, 'Historical BMP Records'!$C:$C, 0)), 1, 0), IF(BB92&lt;&gt;INDEX('Planned and Progress BMPs'!BB:BB, MATCH($C92, 'Planned and Progress BMPs'!$C:$C, 0)), 1, 0)), "")</f>
        <v/>
      </c>
      <c r="DT92" s="87" t="str">
        <f>IFERROR(IF($F92="Historical", IF(BC92&lt;&gt;INDEX('Historical BMP Records'!BC:BC, MATCH($C92, 'Historical BMP Records'!$C:$C, 0)), 1, 0), IF(BC92&lt;&gt;INDEX('Planned and Progress BMPs'!BC:BC, MATCH($C92, 'Planned and Progress BMPs'!$C:$C, 0)), 1, 0)), "")</f>
        <v/>
      </c>
      <c r="DU92" s="87" t="str">
        <f>IFERROR(IF($F92="Historical", IF(BD92&lt;&gt;INDEX('Historical BMP Records'!BD:BD, MATCH($C92, 'Historical BMP Records'!$C:$C, 0)), 1, 0), IF(BD92&lt;&gt;INDEX('Planned and Progress BMPs'!BD:BD, MATCH($C92, 'Planned and Progress BMPs'!$C:$C, 0)), 1, 0)), "")</f>
        <v/>
      </c>
      <c r="DV92" s="87" t="str">
        <f>IFERROR(IF($F92="Historical", IF(BE92&lt;&gt;INDEX('Historical BMP Records'!BE:BE, MATCH($C92, 'Historical BMP Records'!$C:$C, 0)), 1, 0), IF(BE92&lt;&gt;INDEX('Planned and Progress BMPs'!BE:BE, MATCH($C92, 'Planned and Progress BMPs'!$C:$C, 0)), 1, 0)), "")</f>
        <v/>
      </c>
      <c r="DW92" s="87" t="str">
        <f>IFERROR(IF($F92="Historical", IF(BF92&lt;&gt;INDEX('Historical BMP Records'!BF:BF, MATCH($C92, 'Historical BMP Records'!$C:$C, 0)), 1, 0), IF(BF92&lt;&gt;INDEX('Planned and Progress BMPs'!BF:BF, MATCH($C92, 'Planned and Progress BMPs'!$C:$C, 0)), 1, 0)), "")</f>
        <v/>
      </c>
      <c r="DX92" s="87" t="str">
        <f>IFERROR(IF($F92="Historical", IF(BG92&lt;&gt;INDEX('Historical BMP Records'!BG:BG, MATCH($C92, 'Historical BMP Records'!$C:$C, 0)), 1, 0), IF(BG92&lt;&gt;INDEX('Planned and Progress BMPs'!BG:BG, MATCH($C92, 'Planned and Progress BMPs'!$C:$C, 0)), 1, 0)), "")</f>
        <v/>
      </c>
      <c r="DY92" s="87" t="str">
        <f>IFERROR(IF($F92="Historical", IF(BH92&lt;&gt;INDEX('Historical BMP Records'!BH:BH, MATCH($C92, 'Historical BMP Records'!$C:$C, 0)), 1, 0), IF(BH92&lt;&gt;INDEX('Planned and Progress BMPs'!BH:BH, MATCH($C92, 'Planned and Progress BMPs'!$C:$C, 0)), 1, 0)), "")</f>
        <v/>
      </c>
      <c r="DZ92" s="87" t="str">
        <f>IFERROR(IF($F92="Historical", IF(BI92&lt;&gt;INDEX('Historical BMP Records'!BI:BI, MATCH($C92, 'Historical BMP Records'!$C:$C, 0)), 1, 0), IF(BI92&lt;&gt;INDEX('Planned and Progress BMPs'!BI:BI, MATCH($C92, 'Planned and Progress BMPs'!$C:$C, 0)), 1, 0)), "")</f>
        <v/>
      </c>
      <c r="EA92" s="87" t="str">
        <f>IFERROR(IF($F92="Historical", IF(BJ92&lt;&gt;INDEX('Historical BMP Records'!BJ:BJ, MATCH($C92, 'Historical BMP Records'!$C:$C, 0)), 1, 0), IF(BJ92&lt;&gt;INDEX('Planned and Progress BMPs'!BJ:BJ, MATCH($C92, 'Planned and Progress BMPs'!$C:$C, 0)), 1, 0)), "")</f>
        <v/>
      </c>
      <c r="EB92" s="87" t="str">
        <f>IFERROR(IF($F92="Historical", IF(BK92&lt;&gt;INDEX('Historical BMP Records'!BK:BK, MATCH($C92, 'Historical BMP Records'!$C:$C, 0)), 1, 0), IF(BK92&lt;&gt;INDEX('Planned and Progress BMPs'!BK:BK, MATCH($C92, 'Planned and Progress BMPs'!$C:$C, 0)), 1, 0)), "")</f>
        <v/>
      </c>
      <c r="EC92" s="87" t="str">
        <f>IFERROR(IF($F92="Historical", IF(BL92&lt;&gt;INDEX('Historical BMP Records'!BL:BL, MATCH($C92, 'Historical BMP Records'!$C:$C, 0)), 1, 0), IF(BL92&lt;&gt;INDEX('Planned and Progress BMPs'!BL:BL, MATCH($C92, 'Planned and Progress BMPs'!$C:$C, 0)), 1, 0)), "")</f>
        <v/>
      </c>
      <c r="ED92" s="87" t="str">
        <f>IFERROR(IF($F92="Historical", IF(BM92&lt;&gt;INDEX('Historical BMP Records'!BM:BM, MATCH($C92, 'Historical BMP Records'!$C:$C, 0)), 1, 0), IF(BM92&lt;&gt;INDEX('Planned and Progress BMPs'!BM:BM, MATCH($C92, 'Planned and Progress BMPs'!$C:$C, 0)), 1, 0)), "")</f>
        <v/>
      </c>
      <c r="EE92" s="87" t="str">
        <f>IFERROR(IF($F92="Historical", IF(BN92&lt;&gt;INDEX('Historical BMP Records'!BN:BN, MATCH($C92, 'Historical BMP Records'!$C:$C, 0)), 1, 0), IF(BN92&lt;&gt;INDEX('Planned and Progress BMPs'!BN:BN, MATCH($C92, 'Planned and Progress BMPs'!$C:$C, 0)), 1, 0)), "")</f>
        <v/>
      </c>
      <c r="EF92" s="87" t="str">
        <f>IFERROR(IF($F92="Historical", IF(BO92&lt;&gt;INDEX('Historical BMP Records'!BO:BO, MATCH($C92, 'Historical BMP Records'!$C:$C, 0)), 1, 0), IF(BO92&lt;&gt;INDEX('Planned and Progress BMPs'!BO:BO, MATCH($C92, 'Planned and Progress BMPs'!$C:$C, 0)), 1, 0)), "")</f>
        <v/>
      </c>
      <c r="EG92" s="87" t="str">
        <f>IFERROR(IF($F92="Historical", IF(BP92&lt;&gt;INDEX('Historical BMP Records'!BP:BP, MATCH($C92, 'Historical BMP Records'!$C:$C, 0)), 1, 0), IF(BP92&lt;&gt;INDEX('Planned and Progress BMPs'!BP:BP, MATCH($C92, 'Planned and Progress BMPs'!$C:$C, 0)), 1, 0)), "")</f>
        <v/>
      </c>
      <c r="EH92" s="87">
        <f>SUM(DC_SW152[[#This Row],[FY17 Status Change]:[GIS ID Change]])</f>
        <v>0</v>
      </c>
    </row>
    <row r="93" spans="1:138" x14ac:dyDescent="0.25">
      <c r="A93" s="5" t="s">
        <v>388</v>
      </c>
      <c r="B93" s="5" t="s">
        <v>389</v>
      </c>
      <c r="C93" s="15" t="s">
        <v>737</v>
      </c>
      <c r="D93" s="15" t="s">
        <v>424</v>
      </c>
      <c r="E93" s="15" t="s">
        <v>201</v>
      </c>
      <c r="F93" s="33" t="s">
        <v>49</v>
      </c>
      <c r="G93" s="42"/>
      <c r="H93" s="37"/>
      <c r="I93" s="22">
        <f>INDEX(Table3[Site ID], MATCH(DC_SW152[[#This Row],[Facility Name]], Table3[Site Name], 0))</f>
        <v>2</v>
      </c>
      <c r="J93" s="22" t="s">
        <v>7</v>
      </c>
      <c r="K93" s="22" t="str">
        <f>INDEX(Table3[Site Address], MATCH(DC_SW152[[#This Row],[Facility Name]], Table3[Site Name], 0))</f>
        <v>1013 O Street SE</v>
      </c>
      <c r="L93" s="22" t="str">
        <f>INDEX(Table3[Site X Coordinate], MATCH(DC_SW152[[#This Row],[Facility Name]], Table3[Site Name], 0))</f>
        <v>400682.49</v>
      </c>
      <c r="M93" s="22" t="str">
        <f>INDEX(Table3[Site Y Coordinate], MATCH(DC_SW152[[#This Row],[Facility Name]], Table3[Site Name], 0))</f>
        <v>133916.52</v>
      </c>
      <c r="N93" s="22" t="str">
        <f>INDEX(Table3[Owner/Manager], MATCH(DC_SW152[[#This Row],[Facility Name]], Table3[Site Name], 0))</f>
        <v>Department of Defense</v>
      </c>
      <c r="O93" s="22" t="s">
        <v>699</v>
      </c>
      <c r="P93" s="22" t="s">
        <v>115</v>
      </c>
      <c r="Q93" s="22" t="s">
        <v>116</v>
      </c>
      <c r="R93" s="22" t="s">
        <v>84</v>
      </c>
      <c r="S93" s="22">
        <v>20374</v>
      </c>
      <c r="T93" s="29">
        <v>2024330415</v>
      </c>
      <c r="U93" s="22" t="s">
        <v>117</v>
      </c>
      <c r="V93" s="77">
        <v>38</v>
      </c>
      <c r="W93" s="33">
        <v>37257</v>
      </c>
      <c r="X93" s="22" t="s">
        <v>201</v>
      </c>
      <c r="Y93" s="83" t="s">
        <v>205</v>
      </c>
      <c r="Z93" s="83" t="s">
        <v>10</v>
      </c>
      <c r="AA93" s="83" t="s">
        <v>770</v>
      </c>
      <c r="AB93" s="83" t="s">
        <v>10</v>
      </c>
      <c r="AC93" s="22" t="s">
        <v>93</v>
      </c>
      <c r="AD93" s="22" t="s">
        <v>10</v>
      </c>
      <c r="AE93" s="22">
        <v>400428.769524</v>
      </c>
      <c r="AF93" s="22">
        <v>133799.76039000001</v>
      </c>
      <c r="AG93" s="22">
        <v>38.872667</v>
      </c>
      <c r="AH93" s="22">
        <v>-76.995058</v>
      </c>
      <c r="AI93" s="22" t="s">
        <v>206</v>
      </c>
      <c r="AJ93" s="22" t="s">
        <v>84</v>
      </c>
      <c r="AK93" s="22">
        <v>20374</v>
      </c>
      <c r="AL93" s="17" t="s">
        <v>11</v>
      </c>
      <c r="AM93" s="22" t="s">
        <v>21</v>
      </c>
      <c r="AN93" s="22" t="s">
        <v>8</v>
      </c>
      <c r="AO93" s="64"/>
      <c r="AP93" s="64"/>
      <c r="AQ93" s="64"/>
      <c r="AR93" s="64">
        <f>IF(ISBLANK(DC_SW152[[#This Row],[Urban Acres]]), "", DC_SW152[[#This Row],[Urban Acres]]-DC_SW152[[#This Row],[Impervious Acres]]-DC_SW152[[#This Row],[Natural Acres]])</f>
        <v>0</v>
      </c>
      <c r="AS93" s="64">
        <v>0.15</v>
      </c>
      <c r="AT93" s="64">
        <v>0.15</v>
      </c>
      <c r="AU93" s="64" t="str">
        <f>IF(ISBLANK(DC_SW152[[#This Row],[Natural Acres]]), "", DC_SW152[[#This Row],[Natural Acres]]*43560)</f>
        <v/>
      </c>
      <c r="AV93" s="64">
        <f>IFERROR(IF(ISBLANK(DC_SW152[[#This Row],[Compacted Acres]]), "", DC_SW152[[#This Row],[Compacted Acres]]*43560),"")</f>
        <v>0</v>
      </c>
      <c r="AW93" s="64">
        <f>IF(ISBLANK(DC_SW152[[#This Row],[Impervious Acres]]), "", DC_SW152[[#This Row],[Impervious Acres]]*43560)</f>
        <v>6534</v>
      </c>
      <c r="AX93" s="64">
        <f>IF(ISBLANK(DC_SW152[[#This Row],[Urban Acres]]), "", DC_SW152[[#This Row],[Urban Acres]]*43560)</f>
        <v>6534</v>
      </c>
      <c r="AY93" s="67"/>
      <c r="AZ93" s="33">
        <v>42941</v>
      </c>
      <c r="BA93" s="19">
        <v>2017</v>
      </c>
      <c r="BB93" s="19"/>
      <c r="BC93" s="19"/>
      <c r="BD93" s="19"/>
      <c r="BE93" s="19"/>
      <c r="BF93" s="19"/>
      <c r="BG93" s="19"/>
      <c r="BH93" s="18" t="s">
        <v>9</v>
      </c>
      <c r="BI93" s="18">
        <v>42927</v>
      </c>
      <c r="BJ93" s="18"/>
      <c r="BK93" s="22" t="s">
        <v>8</v>
      </c>
      <c r="BL93" s="18"/>
      <c r="BM93" s="72" t="s">
        <v>207</v>
      </c>
      <c r="BN93" s="22"/>
      <c r="BO93" s="17" t="s">
        <v>8</v>
      </c>
      <c r="BP93" s="17" t="s">
        <v>208</v>
      </c>
      <c r="BQ93" s="15" t="s">
        <v>536</v>
      </c>
      <c r="BR93" s="87" t="str">
        <f>IFERROR(IF($F93="Historical", IF(A93&lt;&gt;INDEX('Historical BMP Records'!A:A, MATCH($C93, 'Historical BMP Records'!$C:$C, 0)), 1, 0), IF(A93&lt;&gt;INDEX('Planned and Progress BMPs'!A:A, MATCH($C93, 'Planned and Progress BMPs'!$C:$C, 0)), 1, 0)), "")</f>
        <v/>
      </c>
      <c r="BS93" s="87" t="str">
        <f>IFERROR(IF($F93="Historical", IF(B93&lt;&gt;INDEX('Historical BMP Records'!B:B, MATCH($C93, 'Historical BMP Records'!$C:$C, 0)), 1, 0), IF(B93&lt;&gt;INDEX('Planned and Progress BMPs'!B:B, MATCH($C93, 'Planned and Progress BMPs'!$C:$C, 0)), 1, 0)), "")</f>
        <v/>
      </c>
      <c r="BT93" s="87" t="str">
        <f>IFERROR(IF($F93="Historical", IF(C93&lt;&gt;INDEX('Historical BMP Records'!C:C, MATCH($C93, 'Historical BMP Records'!$C:$C, 0)), 1, 0), IF(C93&lt;&gt;INDEX('Planned and Progress BMPs'!C:C, MATCH($C93, 'Planned and Progress BMPs'!$C:$C, 0)), 1, 0)), "")</f>
        <v/>
      </c>
      <c r="BU93" s="87" t="str">
        <f>IFERROR(IF($F93="Historical", IF(D93&lt;&gt;INDEX('Historical BMP Records'!D:D, MATCH($C93, 'Historical BMP Records'!$C:$C, 0)), 1, 0), IF(D93&lt;&gt;INDEX('Planned and Progress BMPs'!D:D, MATCH($C93, 'Planned and Progress BMPs'!$C:$C, 0)), 1, 0)), "")</f>
        <v/>
      </c>
      <c r="BV93" s="87" t="str">
        <f>IFERROR(IF($F93="Historical", IF(E93&lt;&gt;INDEX('Historical BMP Records'!E:E, MATCH($C93, 'Historical BMP Records'!$C:$C, 0)), 1, 0), IF(E93&lt;&gt;INDEX('Planned and Progress BMPs'!E:E, MATCH($C93, 'Planned and Progress BMPs'!$C:$C, 0)), 1, 0)), "")</f>
        <v/>
      </c>
      <c r="BW93" s="87" t="str">
        <f>IFERROR(IF($F93="Historical", IF(F93&lt;&gt;INDEX('Historical BMP Records'!F:F, MATCH($C93, 'Historical BMP Records'!$C:$C, 0)), 1, 0), IF(F93&lt;&gt;INDEX('Planned and Progress BMPs'!F:F, MATCH($C93, 'Planned and Progress BMPs'!$C:$C, 0)), 1, 0)), "")</f>
        <v/>
      </c>
      <c r="BX93" s="87" t="str">
        <f>IFERROR(IF($F93="Historical", IF(G93&lt;&gt;INDEX('Historical BMP Records'!G:G, MATCH($C93, 'Historical BMP Records'!$C:$C, 0)), 1, 0), IF(G93&lt;&gt;INDEX('Planned and Progress BMPs'!G:G, MATCH($C93, 'Planned and Progress BMPs'!$C:$C, 0)), 1, 0)), "")</f>
        <v/>
      </c>
      <c r="BY93" s="87" t="str">
        <f>IFERROR(IF($F93="Historical", IF(H93&lt;&gt;INDEX('Historical BMP Records'!H:H, MATCH($C93, 'Historical BMP Records'!$C:$C, 0)), 1, 0), IF(H93&lt;&gt;INDEX('Planned and Progress BMPs'!H:H, MATCH($C93, 'Planned and Progress BMPs'!$C:$C, 0)), 1, 0)), "")</f>
        <v/>
      </c>
      <c r="BZ93" s="87" t="str">
        <f>IFERROR(IF($F93="Historical", IF(I93&lt;&gt;INDEX('Historical BMP Records'!I:I, MATCH($C93, 'Historical BMP Records'!$C:$C, 0)), 1, 0), IF(I93&lt;&gt;INDEX('Planned and Progress BMPs'!I:I, MATCH($C93, 'Planned and Progress BMPs'!$C:$C, 0)), 1, 0)), "")</f>
        <v/>
      </c>
      <c r="CA93" s="87" t="str">
        <f>IFERROR(IF($F93="Historical", IF(J93&lt;&gt;INDEX('Historical BMP Records'!J:J, MATCH($C93, 'Historical BMP Records'!$C:$C, 0)), 1, 0), IF(J93&lt;&gt;INDEX('Planned and Progress BMPs'!J:J, MATCH($C93, 'Planned and Progress BMPs'!$C:$C, 0)), 1, 0)), "")</f>
        <v/>
      </c>
      <c r="CB93" s="87" t="str">
        <f>IFERROR(IF($F93="Historical", IF(K93&lt;&gt;INDEX('Historical BMP Records'!K:K, MATCH($C93, 'Historical BMP Records'!$C:$C, 0)), 1, 0), IF(K93&lt;&gt;INDEX('Planned and Progress BMPs'!K:K, MATCH($C93, 'Planned and Progress BMPs'!$C:$C, 0)), 1, 0)), "")</f>
        <v/>
      </c>
      <c r="CC93" s="87" t="str">
        <f>IFERROR(IF($F93="Historical", IF(L93&lt;&gt;INDEX('Historical BMP Records'!L:L, MATCH($C93, 'Historical BMP Records'!$C:$C, 0)), 1, 0), IF(L93&lt;&gt;INDEX('Planned and Progress BMPs'!L:L, MATCH($C93, 'Planned and Progress BMPs'!$C:$C, 0)), 1, 0)), "")</f>
        <v/>
      </c>
      <c r="CD93" s="87" t="str">
        <f>IFERROR(IF($F93="Historical", IF(M93&lt;&gt;INDEX('Historical BMP Records'!M:M, MATCH($C93, 'Historical BMP Records'!$C:$C, 0)), 1, 0), IF(M93&lt;&gt;INDEX('Planned and Progress BMPs'!M:M, MATCH($C93, 'Planned and Progress BMPs'!$C:$C, 0)), 1, 0)), "")</f>
        <v/>
      </c>
      <c r="CE93" s="87" t="str">
        <f>IFERROR(IF($F93="Historical", IF(N93&lt;&gt;INDEX('Historical BMP Records'!N:N, MATCH($C93, 'Historical BMP Records'!$C:$C, 0)), 1, 0), IF(N93&lt;&gt;INDEX('Planned and Progress BMPs'!N:N, MATCH($C93, 'Planned and Progress BMPs'!$C:$C, 0)), 1, 0)), "")</f>
        <v/>
      </c>
      <c r="CF93" s="87" t="str">
        <f>IFERROR(IF($F93="Historical", IF(O93&lt;&gt;INDEX('Historical BMP Records'!O:O, MATCH($C93, 'Historical BMP Records'!$C:$C, 0)), 1, 0), IF(O93&lt;&gt;INDEX('Planned and Progress BMPs'!O:O, MATCH($C93, 'Planned and Progress BMPs'!$C:$C, 0)), 1, 0)), "")</f>
        <v/>
      </c>
      <c r="CG93" s="87" t="str">
        <f>IFERROR(IF($F93="Historical", IF(P93&lt;&gt;INDEX('Historical BMP Records'!P:P, MATCH($C93, 'Historical BMP Records'!$C:$C, 0)), 1, 0), IF(P93&lt;&gt;INDEX('Planned and Progress BMPs'!P:P, MATCH($C93, 'Planned and Progress BMPs'!$C:$C, 0)), 1, 0)), "")</f>
        <v/>
      </c>
      <c r="CH93" s="87" t="str">
        <f>IFERROR(IF($F93="Historical", IF(Q93&lt;&gt;INDEX('Historical BMP Records'!Q:Q, MATCH($C93, 'Historical BMP Records'!$C:$C, 0)), 1, 0), IF(Q93&lt;&gt;INDEX('Planned and Progress BMPs'!Q:Q, MATCH($C93, 'Planned and Progress BMPs'!$C:$C, 0)), 1, 0)), "")</f>
        <v/>
      </c>
      <c r="CI93" s="87" t="str">
        <f>IFERROR(IF($F93="Historical", IF(R93&lt;&gt;INDEX('Historical BMP Records'!R:R, MATCH($C93, 'Historical BMP Records'!$C:$C, 0)), 1, 0), IF(R93&lt;&gt;INDEX('Planned and Progress BMPs'!R:R, MATCH($C93, 'Planned and Progress BMPs'!$C:$C, 0)), 1, 0)), "")</f>
        <v/>
      </c>
      <c r="CJ93" s="87" t="str">
        <f>IFERROR(IF($F93="Historical", IF(S93&lt;&gt;INDEX('Historical BMP Records'!S:S, MATCH($C93, 'Historical BMP Records'!$C:$C, 0)), 1, 0), IF(S93&lt;&gt;INDEX('Planned and Progress BMPs'!S:S, MATCH($C93, 'Planned and Progress BMPs'!$C:$C, 0)), 1, 0)), "")</f>
        <v/>
      </c>
      <c r="CK93" s="87" t="str">
        <f>IFERROR(IF($F93="Historical", IF(T93&lt;&gt;INDEX('Historical BMP Records'!T:T, MATCH($C93, 'Historical BMP Records'!$C:$C, 0)), 1, 0), IF(T93&lt;&gt;INDEX('Planned and Progress BMPs'!T:T, MATCH($C93, 'Planned and Progress BMPs'!$C:$C, 0)), 1, 0)), "")</f>
        <v/>
      </c>
      <c r="CL93" s="87" t="str">
        <f>IFERROR(IF($F93="Historical", IF(U93&lt;&gt;INDEX('Historical BMP Records'!U:U, MATCH($C93, 'Historical BMP Records'!$C:$C, 0)), 1, 0), IF(U93&lt;&gt;INDEX('Planned and Progress BMPs'!U:U, MATCH($C93, 'Planned and Progress BMPs'!$C:$C, 0)), 1, 0)), "")</f>
        <v/>
      </c>
      <c r="CM93" s="87" t="str">
        <f>IFERROR(IF($F93="Historical", IF(V93&lt;&gt;INDEX('Historical BMP Records'!V:V, MATCH($C93, 'Historical BMP Records'!$C:$C, 0)), 1, 0), IF(V93&lt;&gt;INDEX('Planned and Progress BMPs'!V:V, MATCH($C93, 'Planned and Progress BMPs'!$C:$C, 0)), 1, 0)), "")</f>
        <v/>
      </c>
      <c r="CN93" s="87" t="str">
        <f>IFERROR(IF($F93="Historical", IF(W93&lt;&gt;INDEX('Historical BMP Records'!W:W, MATCH($C93, 'Historical BMP Records'!$C:$C, 0)), 1, 0), IF(W93&lt;&gt;INDEX('Planned and Progress BMPs'!W:W, MATCH($C93, 'Planned and Progress BMPs'!$C:$C, 0)), 1, 0)), "")</f>
        <v/>
      </c>
      <c r="CO93" s="87" t="str">
        <f>IFERROR(IF($F93="Historical", IF(X93&lt;&gt;INDEX('Historical BMP Records'!X:X, MATCH($C93, 'Historical BMP Records'!$C:$C, 0)), 1, 0), IF(X93&lt;&gt;INDEX('Planned and Progress BMPs'!X:X, MATCH($C93, 'Planned and Progress BMPs'!$C:$C, 0)), 1, 0)), "")</f>
        <v/>
      </c>
      <c r="CP93" s="87" t="str">
        <f>IFERROR(IF($F93="Historical", IF(Y93&lt;&gt;INDEX('Historical BMP Records'!Y:Y, MATCH($C93, 'Historical BMP Records'!$C:$C, 0)), 1, 0), IF(Y93&lt;&gt;INDEX('Planned and Progress BMPs'!Y:Y, MATCH($C93, 'Planned and Progress BMPs'!$C:$C, 0)), 1, 0)), "")</f>
        <v/>
      </c>
      <c r="CQ93" s="87" t="str">
        <f>IFERROR(IF($F93="Historical", IF(Z93&lt;&gt;INDEX('Historical BMP Records'!Z:Z, MATCH($C93, 'Historical BMP Records'!$C:$C, 0)), 1, 0), IF(Z93&lt;&gt;INDEX('Planned and Progress BMPs'!Z:Z, MATCH($C93, 'Planned and Progress BMPs'!$C:$C, 0)), 1, 0)), "")</f>
        <v/>
      </c>
      <c r="CR93" s="87" t="str">
        <f>IFERROR(IF($F93="Historical", IF(AA93&lt;&gt;INDEX('Historical BMP Records'!AA:AA, MATCH($C93, 'Historical BMP Records'!$C:$C, 0)), 1, 0), IF(AA93&lt;&gt;INDEX('Planned and Progress BMPs'!AA:AA, MATCH($C93, 'Planned and Progress BMPs'!$C:$C, 0)), 1, 0)), "")</f>
        <v/>
      </c>
      <c r="CS93" s="87" t="str">
        <f>IFERROR(IF($F93="Historical", IF(AB93&lt;&gt;INDEX('Historical BMP Records'!AB:AB, MATCH($C93, 'Historical BMP Records'!$C:$C, 0)), 1, 0), IF(AB93&lt;&gt;INDEX('Planned and Progress BMPs'!AB:AB, MATCH($C93, 'Planned and Progress BMPs'!$C:$C, 0)), 1, 0)), "")</f>
        <v/>
      </c>
      <c r="CT93" s="87" t="str">
        <f>IFERROR(IF($F93="Historical", IF(AC93&lt;&gt;INDEX('Historical BMP Records'!AC:AC, MATCH($C93, 'Historical BMP Records'!$C:$C, 0)), 1, 0), IF(AC93&lt;&gt;INDEX('Planned and Progress BMPs'!AC:AC, MATCH($C93, 'Planned and Progress BMPs'!$C:$C, 0)), 1, 0)), "")</f>
        <v/>
      </c>
      <c r="CU93" s="87" t="str">
        <f>IFERROR(IF($F93="Historical", IF(AD93&lt;&gt;INDEX('Historical BMP Records'!AD:AD, MATCH($C93, 'Historical BMP Records'!$C:$C, 0)), 1, 0), IF(AD93&lt;&gt;INDEX('Planned and Progress BMPs'!AD:AD, MATCH($C93, 'Planned and Progress BMPs'!$C:$C, 0)), 1, 0)), "")</f>
        <v/>
      </c>
      <c r="CV93" s="87" t="str">
        <f>IFERROR(IF($F93="Historical", IF(AE93&lt;&gt;INDEX('Historical BMP Records'!AE:AE, MATCH($C93, 'Historical BMP Records'!$C:$C, 0)), 1, 0), IF(AE93&lt;&gt;INDEX('Planned and Progress BMPs'!AE:AE, MATCH($C93, 'Planned and Progress BMPs'!$C:$C, 0)), 1, 0)), "")</f>
        <v/>
      </c>
      <c r="CW93" s="87" t="str">
        <f>IFERROR(IF($F93="Historical", IF(AF93&lt;&gt;INDEX('Historical BMP Records'!AF:AF, MATCH($C93, 'Historical BMP Records'!$C:$C, 0)), 1, 0), IF(AF93&lt;&gt;INDEX('Planned and Progress BMPs'!AF:AF, MATCH($C93, 'Planned and Progress BMPs'!$C:$C, 0)), 1, 0)), "")</f>
        <v/>
      </c>
      <c r="CX93" s="87" t="str">
        <f>IFERROR(IF($F93="Historical", IF(AG93&lt;&gt;INDEX('Historical BMP Records'!AG:AG, MATCH($C93, 'Historical BMP Records'!$C:$C, 0)), 1, 0), IF(AG93&lt;&gt;INDEX('Planned and Progress BMPs'!AG:AG, MATCH($C93, 'Planned and Progress BMPs'!$C:$C, 0)), 1, 0)), "")</f>
        <v/>
      </c>
      <c r="CY93" s="87" t="str">
        <f>IFERROR(IF($F93="Historical", IF(AH93&lt;&gt;INDEX('Historical BMP Records'!AH:AH, MATCH($C93, 'Historical BMP Records'!$C:$C, 0)), 1, 0), IF(AH93&lt;&gt;INDEX('Planned and Progress BMPs'!AH:AH, MATCH($C93, 'Planned and Progress BMPs'!$C:$C, 0)), 1, 0)), "")</f>
        <v/>
      </c>
      <c r="CZ93" s="87" t="str">
        <f>IFERROR(IF($F93="Historical", IF(AI93&lt;&gt;INDEX('Historical BMP Records'!AI:AI, MATCH($C93, 'Historical BMP Records'!$C:$C, 0)), 1, 0), IF(AI93&lt;&gt;INDEX('Planned and Progress BMPs'!AI:AI, MATCH($C93, 'Planned and Progress BMPs'!$C:$C, 0)), 1, 0)), "")</f>
        <v/>
      </c>
      <c r="DA93" s="87" t="str">
        <f>IFERROR(IF($F93="Historical", IF(AJ93&lt;&gt;INDEX('Historical BMP Records'!AJ:AJ, MATCH($C93, 'Historical BMP Records'!$C:$C, 0)), 1, 0), IF(AJ93&lt;&gt;INDEX('Planned and Progress BMPs'!AJ:AJ, MATCH($C93, 'Planned and Progress BMPs'!$C:$C, 0)), 1, 0)), "")</f>
        <v/>
      </c>
      <c r="DB93" s="87" t="str">
        <f>IFERROR(IF($F93="Historical", IF(AK93&lt;&gt;INDEX('Historical BMP Records'!AK:AK, MATCH($C93, 'Historical BMP Records'!$C:$C, 0)), 1, 0), IF(AK93&lt;&gt;INDEX('Planned and Progress BMPs'!AK:AK, MATCH($C93, 'Planned and Progress BMPs'!$C:$C, 0)), 1, 0)), "")</f>
        <v/>
      </c>
      <c r="DC93" s="87" t="str">
        <f>IFERROR(IF($F93="Historical", IF(AL93&lt;&gt;INDEX('Historical BMP Records'!AL:AL, MATCH($C93, 'Historical BMP Records'!$C:$C, 0)), 1, 0), IF(AL93&lt;&gt;INDEX('Planned and Progress BMPs'!AL:AL, MATCH($C93, 'Planned and Progress BMPs'!$C:$C, 0)), 1, 0)), "")</f>
        <v/>
      </c>
      <c r="DD93" s="87" t="str">
        <f>IFERROR(IF($F93="Historical", IF(AM93&lt;&gt;INDEX('Historical BMP Records'!AM:AM, MATCH($C93, 'Historical BMP Records'!$C:$C, 0)), 1, 0), IF(AM93&lt;&gt;INDEX('Planned and Progress BMPs'!AM:AM, MATCH($C93, 'Planned and Progress BMPs'!$C:$C, 0)), 1, 0)), "")</f>
        <v/>
      </c>
      <c r="DE93" s="87" t="str">
        <f>IFERROR(IF($F93="Historical", IF(AN93&lt;&gt;INDEX('Historical BMP Records'!AN:AN, MATCH($C93, 'Historical BMP Records'!$C:$C, 0)), 1, 0), IF(AN93&lt;&gt;INDEX('Planned and Progress BMPs'!AN:AN, MATCH($C93, 'Planned and Progress BMPs'!$C:$C, 0)), 1, 0)), "")</f>
        <v/>
      </c>
      <c r="DF93" s="87" t="str">
        <f>IFERROR(IF($F93="Historical", IF(AO93&lt;&gt;INDEX('Historical BMP Records'!AO:AO, MATCH($C93, 'Historical BMP Records'!$C:$C, 0)), 1, 0), IF(AO93&lt;&gt;INDEX('Planned and Progress BMPs'!AO:AO, MATCH($C93, 'Planned and Progress BMPs'!$C:$C, 0)), 1, 0)), "")</f>
        <v/>
      </c>
      <c r="DG93" s="87" t="str">
        <f>IFERROR(IF($F93="Historical", IF(AP93&lt;&gt;INDEX('Historical BMP Records'!AP:AP, MATCH($C93, 'Historical BMP Records'!$C:$C, 0)), 1, 0), IF(AP93&lt;&gt;INDEX('Planned and Progress BMPs'!AP:AP, MATCH($C93, 'Planned and Progress BMPs'!$C:$C, 0)), 1, 0)), "")</f>
        <v/>
      </c>
      <c r="DH93" s="87" t="str">
        <f>IFERROR(IF($F93="Historical", IF(AQ93&lt;&gt;INDEX('Historical BMP Records'!AQ:AQ, MATCH($C93, 'Historical BMP Records'!$C:$C, 0)), 1, 0), IF(AQ93&lt;&gt;INDEX('Planned and Progress BMPs'!AQ:AQ, MATCH($C93, 'Planned and Progress BMPs'!$C:$C, 0)), 1, 0)), "")</f>
        <v/>
      </c>
      <c r="DI93" s="87" t="str">
        <f>IFERROR(IF($F93="Historical", IF(AR93&lt;&gt;INDEX('Historical BMP Records'!AR:AR, MATCH($C93, 'Historical BMP Records'!$C:$C, 0)), 1, 0), IF(AR93&lt;&gt;INDEX('Planned and Progress BMPs'!AR:AR, MATCH($C93, 'Planned and Progress BMPs'!$C:$C, 0)), 1, 0)), "")</f>
        <v/>
      </c>
      <c r="DJ93" s="87" t="str">
        <f>IFERROR(IF($F93="Historical", IF(AS93&lt;&gt;INDEX('Historical BMP Records'!AS:AS, MATCH($C93, 'Historical BMP Records'!$C:$C, 0)), 1, 0), IF(AS93&lt;&gt;INDEX('Planned and Progress BMPs'!AS:AS, MATCH($C93, 'Planned and Progress BMPs'!$C:$C, 0)), 1, 0)), "")</f>
        <v/>
      </c>
      <c r="DK93" s="87" t="str">
        <f>IFERROR(IF($F93="Historical", IF(AT93&lt;&gt;INDEX('Historical BMP Records'!AT:AT, MATCH($C93, 'Historical BMP Records'!$C:$C, 0)), 1, 0), IF(AT93&lt;&gt;INDEX('Planned and Progress BMPs'!AT:AT, MATCH($C93, 'Planned and Progress BMPs'!$C:$C, 0)), 1, 0)), "")</f>
        <v/>
      </c>
      <c r="DL93" s="87" t="str">
        <f>IFERROR(IF($F93="Historical", IF(AU93&lt;&gt;INDEX('Historical BMP Records'!AU:AU, MATCH($C93, 'Historical BMP Records'!$C:$C, 0)), 1, 0), IF(AU93&lt;&gt;INDEX('Planned and Progress BMPs'!AU:AU, MATCH($C93, 'Planned and Progress BMPs'!$C:$C, 0)), 1, 0)), "")</f>
        <v/>
      </c>
      <c r="DM93" s="87" t="str">
        <f>IFERROR(IF($F93="Historical", IF(AV93&lt;&gt;INDEX('Historical BMP Records'!AV:AV, MATCH($C93, 'Historical BMP Records'!$C:$C, 0)), 1, 0), IF(AV93&lt;&gt;INDEX('Planned and Progress BMPs'!AV:AV, MATCH($C93, 'Planned and Progress BMPs'!$C:$C, 0)), 1, 0)), "")</f>
        <v/>
      </c>
      <c r="DN93" s="87" t="str">
        <f>IFERROR(IF($F93="Historical", IF(AW93&lt;&gt;INDEX('Historical BMP Records'!AW:AW, MATCH($C93, 'Historical BMP Records'!$C:$C, 0)), 1, 0), IF(AW93&lt;&gt;INDEX('Planned and Progress BMPs'!AW:AW, MATCH($C93, 'Planned and Progress BMPs'!$C:$C, 0)), 1, 0)), "")</f>
        <v/>
      </c>
      <c r="DO93" s="87" t="str">
        <f>IFERROR(IF($F93="Historical", IF(AX93&lt;&gt;INDEX('Historical BMP Records'!AX:AX, MATCH($C93, 'Historical BMP Records'!$C:$C, 0)), 1, 0), IF(AX93&lt;&gt;INDEX('Planned and Progress BMPs'!AX:AX, MATCH($C93, 'Planned and Progress BMPs'!$C:$C, 0)), 1, 0)), "")</f>
        <v/>
      </c>
      <c r="DP93" s="87" t="str">
        <f>IFERROR(IF($F93="Historical", IF(AY93&lt;&gt;INDEX('Historical BMP Records'!AY:AY, MATCH($C93, 'Historical BMP Records'!$C:$C, 0)), 1, 0), IF(AY93&lt;&gt;INDEX('Planned and Progress BMPs'!AY:AY, MATCH($C93, 'Planned and Progress BMPs'!$C:$C, 0)), 1, 0)), "")</f>
        <v/>
      </c>
      <c r="DQ93" s="87" t="str">
        <f>IFERROR(IF($F93="Historical", IF(AZ93&lt;&gt;INDEX('Historical BMP Records'!AZ:AZ, MATCH($C93, 'Historical BMP Records'!$C:$C, 0)), 1, 0), IF(AZ93&lt;&gt;INDEX('Planned and Progress BMPs'!AZ:AZ, MATCH($C93, 'Planned and Progress BMPs'!$C:$C, 0)), 1, 0)), "")</f>
        <v/>
      </c>
      <c r="DR93" s="87" t="str">
        <f>IFERROR(IF($F93="Historical", IF(BA93&lt;&gt;INDEX('Historical BMP Records'!BA:BA, MATCH($C93, 'Historical BMP Records'!$C:$C, 0)), 1, 0), IF(BA93&lt;&gt;INDEX('Planned and Progress BMPs'!BA:BA, MATCH($C93, 'Planned and Progress BMPs'!$C:$C, 0)), 1, 0)), "")</f>
        <v/>
      </c>
      <c r="DS93" s="87" t="str">
        <f>IFERROR(IF($F93="Historical", IF(BB93&lt;&gt;INDEX('Historical BMP Records'!BB:BB, MATCH($C93, 'Historical BMP Records'!$C:$C, 0)), 1, 0), IF(BB93&lt;&gt;INDEX('Planned and Progress BMPs'!BB:BB, MATCH($C93, 'Planned and Progress BMPs'!$C:$C, 0)), 1, 0)), "")</f>
        <v/>
      </c>
      <c r="DT93" s="87" t="str">
        <f>IFERROR(IF($F93="Historical", IF(BC93&lt;&gt;INDEX('Historical BMP Records'!BC:BC, MATCH($C93, 'Historical BMP Records'!$C:$C, 0)), 1, 0), IF(BC93&lt;&gt;INDEX('Planned and Progress BMPs'!BC:BC, MATCH($C93, 'Planned and Progress BMPs'!$C:$C, 0)), 1, 0)), "")</f>
        <v/>
      </c>
      <c r="DU93" s="87" t="str">
        <f>IFERROR(IF($F93="Historical", IF(BD93&lt;&gt;INDEX('Historical BMP Records'!BD:BD, MATCH($C93, 'Historical BMP Records'!$C:$C, 0)), 1, 0), IF(BD93&lt;&gt;INDEX('Planned and Progress BMPs'!BD:BD, MATCH($C93, 'Planned and Progress BMPs'!$C:$C, 0)), 1, 0)), "")</f>
        <v/>
      </c>
      <c r="DV93" s="87" t="str">
        <f>IFERROR(IF($F93="Historical", IF(BE93&lt;&gt;INDEX('Historical BMP Records'!BE:BE, MATCH($C93, 'Historical BMP Records'!$C:$C, 0)), 1, 0), IF(BE93&lt;&gt;INDEX('Planned and Progress BMPs'!BE:BE, MATCH($C93, 'Planned and Progress BMPs'!$C:$C, 0)), 1, 0)), "")</f>
        <v/>
      </c>
      <c r="DW93" s="87" t="str">
        <f>IFERROR(IF($F93="Historical", IF(BF93&lt;&gt;INDEX('Historical BMP Records'!BF:BF, MATCH($C93, 'Historical BMP Records'!$C:$C, 0)), 1, 0), IF(BF93&lt;&gt;INDEX('Planned and Progress BMPs'!BF:BF, MATCH($C93, 'Planned and Progress BMPs'!$C:$C, 0)), 1, 0)), "")</f>
        <v/>
      </c>
      <c r="DX93" s="87" t="str">
        <f>IFERROR(IF($F93="Historical", IF(BG93&lt;&gt;INDEX('Historical BMP Records'!BG:BG, MATCH($C93, 'Historical BMP Records'!$C:$C, 0)), 1, 0), IF(BG93&lt;&gt;INDEX('Planned and Progress BMPs'!BG:BG, MATCH($C93, 'Planned and Progress BMPs'!$C:$C, 0)), 1, 0)), "")</f>
        <v/>
      </c>
      <c r="DY93" s="87" t="str">
        <f>IFERROR(IF($F93="Historical", IF(BH93&lt;&gt;INDEX('Historical BMP Records'!BH:BH, MATCH($C93, 'Historical BMP Records'!$C:$C, 0)), 1, 0), IF(BH93&lt;&gt;INDEX('Planned and Progress BMPs'!BH:BH, MATCH($C93, 'Planned and Progress BMPs'!$C:$C, 0)), 1, 0)), "")</f>
        <v/>
      </c>
      <c r="DZ93" s="87" t="str">
        <f>IFERROR(IF($F93="Historical", IF(BI93&lt;&gt;INDEX('Historical BMP Records'!BI:BI, MATCH($C93, 'Historical BMP Records'!$C:$C, 0)), 1, 0), IF(BI93&lt;&gt;INDEX('Planned and Progress BMPs'!BI:BI, MATCH($C93, 'Planned and Progress BMPs'!$C:$C, 0)), 1, 0)), "")</f>
        <v/>
      </c>
      <c r="EA93" s="87" t="str">
        <f>IFERROR(IF($F93="Historical", IF(BJ93&lt;&gt;INDEX('Historical BMP Records'!BJ:BJ, MATCH($C93, 'Historical BMP Records'!$C:$C, 0)), 1, 0), IF(BJ93&lt;&gt;INDEX('Planned and Progress BMPs'!BJ:BJ, MATCH($C93, 'Planned and Progress BMPs'!$C:$C, 0)), 1, 0)), "")</f>
        <v/>
      </c>
      <c r="EB93" s="87" t="str">
        <f>IFERROR(IF($F93="Historical", IF(BK93&lt;&gt;INDEX('Historical BMP Records'!BK:BK, MATCH($C93, 'Historical BMP Records'!$C:$C, 0)), 1, 0), IF(BK93&lt;&gt;INDEX('Planned and Progress BMPs'!BK:BK, MATCH($C93, 'Planned and Progress BMPs'!$C:$C, 0)), 1, 0)), "")</f>
        <v/>
      </c>
      <c r="EC93" s="87" t="str">
        <f>IFERROR(IF($F93="Historical", IF(BL93&lt;&gt;INDEX('Historical BMP Records'!BL:BL, MATCH($C93, 'Historical BMP Records'!$C:$C, 0)), 1, 0), IF(BL93&lt;&gt;INDEX('Planned and Progress BMPs'!BL:BL, MATCH($C93, 'Planned and Progress BMPs'!$C:$C, 0)), 1, 0)), "")</f>
        <v/>
      </c>
      <c r="ED93" s="87" t="str">
        <f>IFERROR(IF($F93="Historical", IF(BM93&lt;&gt;INDEX('Historical BMP Records'!BM:BM, MATCH($C93, 'Historical BMP Records'!$C:$C, 0)), 1, 0), IF(BM93&lt;&gt;INDEX('Planned and Progress BMPs'!BM:BM, MATCH($C93, 'Planned and Progress BMPs'!$C:$C, 0)), 1, 0)), "")</f>
        <v/>
      </c>
      <c r="EE93" s="87" t="str">
        <f>IFERROR(IF($F93="Historical", IF(BN93&lt;&gt;INDEX('Historical BMP Records'!BN:BN, MATCH($C93, 'Historical BMP Records'!$C:$C, 0)), 1, 0), IF(BN93&lt;&gt;INDEX('Planned and Progress BMPs'!BN:BN, MATCH($C93, 'Planned and Progress BMPs'!$C:$C, 0)), 1, 0)), "")</f>
        <v/>
      </c>
      <c r="EF93" s="87" t="str">
        <f>IFERROR(IF($F93="Historical", IF(BO93&lt;&gt;INDEX('Historical BMP Records'!BO:BO, MATCH($C93, 'Historical BMP Records'!$C:$C, 0)), 1, 0), IF(BO93&lt;&gt;INDEX('Planned and Progress BMPs'!BO:BO, MATCH($C93, 'Planned and Progress BMPs'!$C:$C, 0)), 1, 0)), "")</f>
        <v/>
      </c>
      <c r="EG93" s="87" t="str">
        <f>IFERROR(IF($F93="Historical", IF(BP93&lt;&gt;INDEX('Historical BMP Records'!BP:BP, MATCH($C93, 'Historical BMP Records'!$C:$C, 0)), 1, 0), IF(BP93&lt;&gt;INDEX('Planned and Progress BMPs'!BP:BP, MATCH($C93, 'Planned and Progress BMPs'!$C:$C, 0)), 1, 0)), "")</f>
        <v/>
      </c>
      <c r="EH93" s="87">
        <f>SUM(DC_SW152[[#This Row],[FY17 Status Change]:[GIS ID Change]])</f>
        <v>0</v>
      </c>
    </row>
    <row r="94" spans="1:138" x14ac:dyDescent="0.25">
      <c r="A94" s="5" t="s">
        <v>388</v>
      </c>
      <c r="B94" s="5" t="s">
        <v>389</v>
      </c>
      <c r="C94" s="15" t="s">
        <v>738</v>
      </c>
      <c r="D94" s="15" t="s">
        <v>425</v>
      </c>
      <c r="E94" s="15" t="s">
        <v>205</v>
      </c>
      <c r="F94" s="33" t="s">
        <v>49</v>
      </c>
      <c r="G94" s="42"/>
      <c r="H94" s="37"/>
      <c r="I94" s="22">
        <f>INDEX(Table3[Site ID], MATCH(DC_SW152[[#This Row],[Facility Name]], Table3[Site Name], 0))</f>
        <v>2</v>
      </c>
      <c r="J94" s="22" t="s">
        <v>7</v>
      </c>
      <c r="K94" s="22" t="str">
        <f>INDEX(Table3[Site Address], MATCH(DC_SW152[[#This Row],[Facility Name]], Table3[Site Name], 0))</f>
        <v>1013 O Street SE</v>
      </c>
      <c r="L94" s="22" t="str">
        <f>INDEX(Table3[Site X Coordinate], MATCH(DC_SW152[[#This Row],[Facility Name]], Table3[Site Name], 0))</f>
        <v>400682.49</v>
      </c>
      <c r="M94" s="22" t="str">
        <f>INDEX(Table3[Site Y Coordinate], MATCH(DC_SW152[[#This Row],[Facility Name]], Table3[Site Name], 0))</f>
        <v>133916.52</v>
      </c>
      <c r="N94" s="22" t="str">
        <f>INDEX(Table3[Owner/Manager], MATCH(DC_SW152[[#This Row],[Facility Name]], Table3[Site Name], 0))</f>
        <v>Department of Defense</v>
      </c>
      <c r="O94" s="22" t="s">
        <v>218</v>
      </c>
      <c r="P94" s="22" t="s">
        <v>115</v>
      </c>
      <c r="Q94" s="22" t="s">
        <v>219</v>
      </c>
      <c r="R94" s="22" t="s">
        <v>84</v>
      </c>
      <c r="S94" s="22">
        <v>20032</v>
      </c>
      <c r="T94" s="29">
        <v>2024048204</v>
      </c>
      <c r="U94" s="22" t="s">
        <v>220</v>
      </c>
      <c r="V94" s="77">
        <v>39</v>
      </c>
      <c r="W94" s="33">
        <v>36069</v>
      </c>
      <c r="X94" s="22" t="s">
        <v>205</v>
      </c>
      <c r="Y94" s="83" t="s">
        <v>557</v>
      </c>
      <c r="Z94" s="83" t="s">
        <v>10</v>
      </c>
      <c r="AA94" s="83" t="s">
        <v>770</v>
      </c>
      <c r="AB94" s="83" t="s">
        <v>10</v>
      </c>
      <c r="AC94" s="22" t="s">
        <v>93</v>
      </c>
      <c r="AD94" s="22" t="s">
        <v>26</v>
      </c>
      <c r="AE94" s="22">
        <v>400428.85243799898</v>
      </c>
      <c r="AF94" s="22">
        <v>133871.138203999</v>
      </c>
      <c r="AG94" s="22">
        <v>38.854978000000003</v>
      </c>
      <c r="AH94" s="22">
        <v>-77.007593999999997</v>
      </c>
      <c r="AI94" s="22" t="s">
        <v>222</v>
      </c>
      <c r="AJ94" s="22" t="s">
        <v>84</v>
      </c>
      <c r="AK94" s="22">
        <v>20032</v>
      </c>
      <c r="AL94" s="17" t="s">
        <v>11</v>
      </c>
      <c r="AM94" s="22" t="s">
        <v>12</v>
      </c>
      <c r="AN94" s="22" t="s">
        <v>8</v>
      </c>
      <c r="AO94" s="64"/>
      <c r="AP94" s="64"/>
      <c r="AQ94" s="64"/>
      <c r="AR94" s="64">
        <f>IF(ISBLANK(DC_SW152[[#This Row],[Urban Acres]]), "", DC_SW152[[#This Row],[Urban Acres]]-DC_SW152[[#This Row],[Impervious Acres]]-DC_SW152[[#This Row],[Natural Acres]])</f>
        <v>0</v>
      </c>
      <c r="AS94" s="64">
        <v>0.76</v>
      </c>
      <c r="AT94" s="64">
        <v>0.76</v>
      </c>
      <c r="AU94" s="64" t="str">
        <f>IF(ISBLANK(DC_SW152[[#This Row],[Natural Acres]]), "", DC_SW152[[#This Row],[Natural Acres]]*43560)</f>
        <v/>
      </c>
      <c r="AV94" s="64">
        <f>IFERROR(IF(ISBLANK(DC_SW152[[#This Row],[Compacted Acres]]), "", DC_SW152[[#This Row],[Compacted Acres]]*43560),"")</f>
        <v>0</v>
      </c>
      <c r="AW94" s="64">
        <f>IF(ISBLANK(DC_SW152[[#This Row],[Impervious Acres]]), "", DC_SW152[[#This Row],[Impervious Acres]]*43560)</f>
        <v>33105.599999999999</v>
      </c>
      <c r="AX94" s="64">
        <f>IF(ISBLANK(DC_SW152[[#This Row],[Urban Acres]]), "", DC_SW152[[#This Row],[Urban Acres]]*43560)</f>
        <v>33105.599999999999</v>
      </c>
      <c r="AY94" s="67"/>
      <c r="AZ94" s="33">
        <v>42170</v>
      </c>
      <c r="BA94" s="19">
        <v>2015</v>
      </c>
      <c r="BB94" s="19"/>
      <c r="BC94" s="19"/>
      <c r="BD94" s="19"/>
      <c r="BE94" s="19"/>
      <c r="BF94" s="19"/>
      <c r="BG94" s="19"/>
      <c r="BH94" s="18" t="s">
        <v>9</v>
      </c>
      <c r="BI94" s="18">
        <v>41275</v>
      </c>
      <c r="BJ94" s="18"/>
      <c r="BK94" s="22" t="s">
        <v>8</v>
      </c>
      <c r="BL94" s="18"/>
      <c r="BM94" s="72"/>
      <c r="BN94" s="22"/>
      <c r="BO94" s="17" t="s">
        <v>13</v>
      </c>
      <c r="BP94" s="17"/>
      <c r="BQ94" s="15" t="s">
        <v>536</v>
      </c>
      <c r="BR94" s="87" t="str">
        <f>IFERROR(IF($F94="Historical", IF(A94&lt;&gt;INDEX('Historical BMP Records'!A:A, MATCH($C94, 'Historical BMP Records'!$C:$C, 0)), 1, 0), IF(A94&lt;&gt;INDEX('Planned and Progress BMPs'!A:A, MATCH($C94, 'Planned and Progress BMPs'!$C:$C, 0)), 1, 0)), "")</f>
        <v/>
      </c>
      <c r="BS94" s="87" t="str">
        <f>IFERROR(IF($F94="Historical", IF(B94&lt;&gt;INDEX('Historical BMP Records'!B:B, MATCH($C94, 'Historical BMP Records'!$C:$C, 0)), 1, 0), IF(B94&lt;&gt;INDEX('Planned and Progress BMPs'!B:B, MATCH($C94, 'Planned and Progress BMPs'!$C:$C, 0)), 1, 0)), "")</f>
        <v/>
      </c>
      <c r="BT94" s="87" t="str">
        <f>IFERROR(IF($F94="Historical", IF(C94&lt;&gt;INDEX('Historical BMP Records'!C:C, MATCH($C94, 'Historical BMP Records'!$C:$C, 0)), 1, 0), IF(C94&lt;&gt;INDEX('Planned and Progress BMPs'!C:C, MATCH($C94, 'Planned and Progress BMPs'!$C:$C, 0)), 1, 0)), "")</f>
        <v/>
      </c>
      <c r="BU94" s="87" t="str">
        <f>IFERROR(IF($F94="Historical", IF(D94&lt;&gt;INDEX('Historical BMP Records'!D:D, MATCH($C94, 'Historical BMP Records'!$C:$C, 0)), 1, 0), IF(D94&lt;&gt;INDEX('Planned and Progress BMPs'!D:D, MATCH($C94, 'Planned and Progress BMPs'!$C:$C, 0)), 1, 0)), "")</f>
        <v/>
      </c>
      <c r="BV94" s="87" t="str">
        <f>IFERROR(IF($F94="Historical", IF(E94&lt;&gt;INDEX('Historical BMP Records'!E:E, MATCH($C94, 'Historical BMP Records'!$C:$C, 0)), 1, 0), IF(E94&lt;&gt;INDEX('Planned and Progress BMPs'!E:E, MATCH($C94, 'Planned and Progress BMPs'!$C:$C, 0)), 1, 0)), "")</f>
        <v/>
      </c>
      <c r="BW94" s="87" t="str">
        <f>IFERROR(IF($F94="Historical", IF(F94&lt;&gt;INDEX('Historical BMP Records'!F:F, MATCH($C94, 'Historical BMP Records'!$C:$C, 0)), 1, 0), IF(F94&lt;&gt;INDEX('Planned and Progress BMPs'!F:F, MATCH($C94, 'Planned and Progress BMPs'!$C:$C, 0)), 1, 0)), "")</f>
        <v/>
      </c>
      <c r="BX94" s="87" t="str">
        <f>IFERROR(IF($F94="Historical", IF(G94&lt;&gt;INDEX('Historical BMP Records'!G:G, MATCH($C94, 'Historical BMP Records'!$C:$C, 0)), 1, 0), IF(G94&lt;&gt;INDEX('Planned and Progress BMPs'!G:G, MATCH($C94, 'Planned and Progress BMPs'!$C:$C, 0)), 1, 0)), "")</f>
        <v/>
      </c>
      <c r="BY94" s="87" t="str">
        <f>IFERROR(IF($F94="Historical", IF(H94&lt;&gt;INDEX('Historical BMP Records'!H:H, MATCH($C94, 'Historical BMP Records'!$C:$C, 0)), 1, 0), IF(H94&lt;&gt;INDEX('Planned and Progress BMPs'!H:H, MATCH($C94, 'Planned and Progress BMPs'!$C:$C, 0)), 1, 0)), "")</f>
        <v/>
      </c>
      <c r="BZ94" s="87" t="str">
        <f>IFERROR(IF($F94="Historical", IF(I94&lt;&gt;INDEX('Historical BMP Records'!I:I, MATCH($C94, 'Historical BMP Records'!$C:$C, 0)), 1, 0), IF(I94&lt;&gt;INDEX('Planned and Progress BMPs'!I:I, MATCH($C94, 'Planned and Progress BMPs'!$C:$C, 0)), 1, 0)), "")</f>
        <v/>
      </c>
      <c r="CA94" s="87" t="str">
        <f>IFERROR(IF($F94="Historical", IF(J94&lt;&gt;INDEX('Historical BMP Records'!J:J, MATCH($C94, 'Historical BMP Records'!$C:$C, 0)), 1, 0), IF(J94&lt;&gt;INDEX('Planned and Progress BMPs'!J:J, MATCH($C94, 'Planned and Progress BMPs'!$C:$C, 0)), 1, 0)), "")</f>
        <v/>
      </c>
      <c r="CB94" s="87" t="str">
        <f>IFERROR(IF($F94="Historical", IF(K94&lt;&gt;INDEX('Historical BMP Records'!K:K, MATCH($C94, 'Historical BMP Records'!$C:$C, 0)), 1, 0), IF(K94&lt;&gt;INDEX('Planned and Progress BMPs'!K:K, MATCH($C94, 'Planned and Progress BMPs'!$C:$C, 0)), 1, 0)), "")</f>
        <v/>
      </c>
      <c r="CC94" s="87" t="str">
        <f>IFERROR(IF($F94="Historical", IF(L94&lt;&gt;INDEX('Historical BMP Records'!L:L, MATCH($C94, 'Historical BMP Records'!$C:$C, 0)), 1, 0), IF(L94&lt;&gt;INDEX('Planned and Progress BMPs'!L:L, MATCH($C94, 'Planned and Progress BMPs'!$C:$C, 0)), 1, 0)), "")</f>
        <v/>
      </c>
      <c r="CD94" s="87" t="str">
        <f>IFERROR(IF($F94="Historical", IF(M94&lt;&gt;INDEX('Historical BMP Records'!M:M, MATCH($C94, 'Historical BMP Records'!$C:$C, 0)), 1, 0), IF(M94&lt;&gt;INDEX('Planned and Progress BMPs'!M:M, MATCH($C94, 'Planned and Progress BMPs'!$C:$C, 0)), 1, 0)), "")</f>
        <v/>
      </c>
      <c r="CE94" s="87" t="str">
        <f>IFERROR(IF($F94="Historical", IF(N94&lt;&gt;INDEX('Historical BMP Records'!N:N, MATCH($C94, 'Historical BMP Records'!$C:$C, 0)), 1, 0), IF(N94&lt;&gt;INDEX('Planned and Progress BMPs'!N:N, MATCH($C94, 'Planned and Progress BMPs'!$C:$C, 0)), 1, 0)), "")</f>
        <v/>
      </c>
      <c r="CF94" s="87" t="str">
        <f>IFERROR(IF($F94="Historical", IF(O94&lt;&gt;INDEX('Historical BMP Records'!O:O, MATCH($C94, 'Historical BMP Records'!$C:$C, 0)), 1, 0), IF(O94&lt;&gt;INDEX('Planned and Progress BMPs'!O:O, MATCH($C94, 'Planned and Progress BMPs'!$C:$C, 0)), 1, 0)), "")</f>
        <v/>
      </c>
      <c r="CG94" s="87" t="str">
        <f>IFERROR(IF($F94="Historical", IF(P94&lt;&gt;INDEX('Historical BMP Records'!P:P, MATCH($C94, 'Historical BMP Records'!$C:$C, 0)), 1, 0), IF(P94&lt;&gt;INDEX('Planned and Progress BMPs'!P:P, MATCH($C94, 'Planned and Progress BMPs'!$C:$C, 0)), 1, 0)), "")</f>
        <v/>
      </c>
      <c r="CH94" s="87" t="str">
        <f>IFERROR(IF($F94="Historical", IF(Q94&lt;&gt;INDEX('Historical BMP Records'!Q:Q, MATCH($C94, 'Historical BMP Records'!$C:$C, 0)), 1, 0), IF(Q94&lt;&gt;INDEX('Planned and Progress BMPs'!Q:Q, MATCH($C94, 'Planned and Progress BMPs'!$C:$C, 0)), 1, 0)), "")</f>
        <v/>
      </c>
      <c r="CI94" s="87" t="str">
        <f>IFERROR(IF($F94="Historical", IF(R94&lt;&gt;INDEX('Historical BMP Records'!R:R, MATCH($C94, 'Historical BMP Records'!$C:$C, 0)), 1, 0), IF(R94&lt;&gt;INDEX('Planned and Progress BMPs'!R:R, MATCH($C94, 'Planned and Progress BMPs'!$C:$C, 0)), 1, 0)), "")</f>
        <v/>
      </c>
      <c r="CJ94" s="87" t="str">
        <f>IFERROR(IF($F94="Historical", IF(S94&lt;&gt;INDEX('Historical BMP Records'!S:S, MATCH($C94, 'Historical BMP Records'!$C:$C, 0)), 1, 0), IF(S94&lt;&gt;INDEX('Planned and Progress BMPs'!S:S, MATCH($C94, 'Planned and Progress BMPs'!$C:$C, 0)), 1, 0)), "")</f>
        <v/>
      </c>
      <c r="CK94" s="87" t="str">
        <f>IFERROR(IF($F94="Historical", IF(T94&lt;&gt;INDEX('Historical BMP Records'!T:T, MATCH($C94, 'Historical BMP Records'!$C:$C, 0)), 1, 0), IF(T94&lt;&gt;INDEX('Planned and Progress BMPs'!T:T, MATCH($C94, 'Planned and Progress BMPs'!$C:$C, 0)), 1, 0)), "")</f>
        <v/>
      </c>
      <c r="CL94" s="87" t="str">
        <f>IFERROR(IF($F94="Historical", IF(U94&lt;&gt;INDEX('Historical BMP Records'!U:U, MATCH($C94, 'Historical BMP Records'!$C:$C, 0)), 1, 0), IF(U94&lt;&gt;INDEX('Planned and Progress BMPs'!U:U, MATCH($C94, 'Planned and Progress BMPs'!$C:$C, 0)), 1, 0)), "")</f>
        <v/>
      </c>
      <c r="CM94" s="87" t="str">
        <f>IFERROR(IF($F94="Historical", IF(V94&lt;&gt;INDEX('Historical BMP Records'!V:V, MATCH($C94, 'Historical BMP Records'!$C:$C, 0)), 1, 0), IF(V94&lt;&gt;INDEX('Planned and Progress BMPs'!V:V, MATCH($C94, 'Planned and Progress BMPs'!$C:$C, 0)), 1, 0)), "")</f>
        <v/>
      </c>
      <c r="CN94" s="87" t="str">
        <f>IFERROR(IF($F94="Historical", IF(W94&lt;&gt;INDEX('Historical BMP Records'!W:W, MATCH($C94, 'Historical BMP Records'!$C:$C, 0)), 1, 0), IF(W94&lt;&gt;INDEX('Planned and Progress BMPs'!W:W, MATCH($C94, 'Planned and Progress BMPs'!$C:$C, 0)), 1, 0)), "")</f>
        <v/>
      </c>
      <c r="CO94" s="87" t="str">
        <f>IFERROR(IF($F94="Historical", IF(X94&lt;&gt;INDEX('Historical BMP Records'!X:X, MATCH($C94, 'Historical BMP Records'!$C:$C, 0)), 1, 0), IF(X94&lt;&gt;INDEX('Planned and Progress BMPs'!X:X, MATCH($C94, 'Planned and Progress BMPs'!$C:$C, 0)), 1, 0)), "")</f>
        <v/>
      </c>
      <c r="CP94" s="87" t="str">
        <f>IFERROR(IF($F94="Historical", IF(Y94&lt;&gt;INDEX('Historical BMP Records'!Y:Y, MATCH($C94, 'Historical BMP Records'!$C:$C, 0)), 1, 0), IF(Y94&lt;&gt;INDEX('Planned and Progress BMPs'!Y:Y, MATCH($C94, 'Planned and Progress BMPs'!$C:$C, 0)), 1, 0)), "")</f>
        <v/>
      </c>
      <c r="CQ94" s="87" t="str">
        <f>IFERROR(IF($F94="Historical", IF(Z94&lt;&gt;INDEX('Historical BMP Records'!Z:Z, MATCH($C94, 'Historical BMP Records'!$C:$C, 0)), 1, 0), IF(Z94&lt;&gt;INDEX('Planned and Progress BMPs'!Z:Z, MATCH($C94, 'Planned and Progress BMPs'!$C:$C, 0)), 1, 0)), "")</f>
        <v/>
      </c>
      <c r="CR94" s="87" t="str">
        <f>IFERROR(IF($F94="Historical", IF(AA94&lt;&gt;INDEX('Historical BMP Records'!AA:AA, MATCH($C94, 'Historical BMP Records'!$C:$C, 0)), 1, 0), IF(AA94&lt;&gt;INDEX('Planned and Progress BMPs'!AA:AA, MATCH($C94, 'Planned and Progress BMPs'!$C:$C, 0)), 1, 0)), "")</f>
        <v/>
      </c>
      <c r="CS94" s="87" t="str">
        <f>IFERROR(IF($F94="Historical", IF(AB94&lt;&gt;INDEX('Historical BMP Records'!AB:AB, MATCH($C94, 'Historical BMP Records'!$C:$C, 0)), 1, 0), IF(AB94&lt;&gt;INDEX('Planned and Progress BMPs'!AB:AB, MATCH($C94, 'Planned and Progress BMPs'!$C:$C, 0)), 1, 0)), "")</f>
        <v/>
      </c>
      <c r="CT94" s="87" t="str">
        <f>IFERROR(IF($F94="Historical", IF(AC94&lt;&gt;INDEX('Historical BMP Records'!AC:AC, MATCH($C94, 'Historical BMP Records'!$C:$C, 0)), 1, 0), IF(AC94&lt;&gt;INDEX('Planned and Progress BMPs'!AC:AC, MATCH($C94, 'Planned and Progress BMPs'!$C:$C, 0)), 1, 0)), "")</f>
        <v/>
      </c>
      <c r="CU94" s="87" t="str">
        <f>IFERROR(IF($F94="Historical", IF(AD94&lt;&gt;INDEX('Historical BMP Records'!AD:AD, MATCH($C94, 'Historical BMP Records'!$C:$C, 0)), 1, 0), IF(AD94&lt;&gt;INDEX('Planned and Progress BMPs'!AD:AD, MATCH($C94, 'Planned and Progress BMPs'!$C:$C, 0)), 1, 0)), "")</f>
        <v/>
      </c>
      <c r="CV94" s="87" t="str">
        <f>IFERROR(IF($F94="Historical", IF(AE94&lt;&gt;INDEX('Historical BMP Records'!AE:AE, MATCH($C94, 'Historical BMP Records'!$C:$C, 0)), 1, 0), IF(AE94&lt;&gt;INDEX('Planned and Progress BMPs'!AE:AE, MATCH($C94, 'Planned and Progress BMPs'!$C:$C, 0)), 1, 0)), "")</f>
        <v/>
      </c>
      <c r="CW94" s="87" t="str">
        <f>IFERROR(IF($F94="Historical", IF(AF94&lt;&gt;INDEX('Historical BMP Records'!AF:AF, MATCH($C94, 'Historical BMP Records'!$C:$C, 0)), 1, 0), IF(AF94&lt;&gt;INDEX('Planned and Progress BMPs'!AF:AF, MATCH($C94, 'Planned and Progress BMPs'!$C:$C, 0)), 1, 0)), "")</f>
        <v/>
      </c>
      <c r="CX94" s="87" t="str">
        <f>IFERROR(IF($F94="Historical", IF(AG94&lt;&gt;INDEX('Historical BMP Records'!AG:AG, MATCH($C94, 'Historical BMP Records'!$C:$C, 0)), 1, 0), IF(AG94&lt;&gt;INDEX('Planned and Progress BMPs'!AG:AG, MATCH($C94, 'Planned and Progress BMPs'!$C:$C, 0)), 1, 0)), "")</f>
        <v/>
      </c>
      <c r="CY94" s="87" t="str">
        <f>IFERROR(IF($F94="Historical", IF(AH94&lt;&gt;INDEX('Historical BMP Records'!AH:AH, MATCH($C94, 'Historical BMP Records'!$C:$C, 0)), 1, 0), IF(AH94&lt;&gt;INDEX('Planned and Progress BMPs'!AH:AH, MATCH($C94, 'Planned and Progress BMPs'!$C:$C, 0)), 1, 0)), "")</f>
        <v/>
      </c>
      <c r="CZ94" s="87" t="str">
        <f>IFERROR(IF($F94="Historical", IF(AI94&lt;&gt;INDEX('Historical BMP Records'!AI:AI, MATCH($C94, 'Historical BMP Records'!$C:$C, 0)), 1, 0), IF(AI94&lt;&gt;INDEX('Planned and Progress BMPs'!AI:AI, MATCH($C94, 'Planned and Progress BMPs'!$C:$C, 0)), 1, 0)), "")</f>
        <v/>
      </c>
      <c r="DA94" s="87" t="str">
        <f>IFERROR(IF($F94="Historical", IF(AJ94&lt;&gt;INDEX('Historical BMP Records'!AJ:AJ, MATCH($C94, 'Historical BMP Records'!$C:$C, 0)), 1, 0), IF(AJ94&lt;&gt;INDEX('Planned and Progress BMPs'!AJ:AJ, MATCH($C94, 'Planned and Progress BMPs'!$C:$C, 0)), 1, 0)), "")</f>
        <v/>
      </c>
      <c r="DB94" s="87" t="str">
        <f>IFERROR(IF($F94="Historical", IF(AK94&lt;&gt;INDEX('Historical BMP Records'!AK:AK, MATCH($C94, 'Historical BMP Records'!$C:$C, 0)), 1, 0), IF(AK94&lt;&gt;INDEX('Planned and Progress BMPs'!AK:AK, MATCH($C94, 'Planned and Progress BMPs'!$C:$C, 0)), 1, 0)), "")</f>
        <v/>
      </c>
      <c r="DC94" s="87" t="str">
        <f>IFERROR(IF($F94="Historical", IF(AL94&lt;&gt;INDEX('Historical BMP Records'!AL:AL, MATCH($C94, 'Historical BMP Records'!$C:$C, 0)), 1, 0), IF(AL94&lt;&gt;INDEX('Planned and Progress BMPs'!AL:AL, MATCH($C94, 'Planned and Progress BMPs'!$C:$C, 0)), 1, 0)), "")</f>
        <v/>
      </c>
      <c r="DD94" s="87" t="str">
        <f>IFERROR(IF($F94="Historical", IF(AM94&lt;&gt;INDEX('Historical BMP Records'!AM:AM, MATCH($C94, 'Historical BMP Records'!$C:$C, 0)), 1, 0), IF(AM94&lt;&gt;INDEX('Planned and Progress BMPs'!AM:AM, MATCH($C94, 'Planned and Progress BMPs'!$C:$C, 0)), 1, 0)), "")</f>
        <v/>
      </c>
      <c r="DE94" s="87" t="str">
        <f>IFERROR(IF($F94="Historical", IF(AN94&lt;&gt;INDEX('Historical BMP Records'!AN:AN, MATCH($C94, 'Historical BMP Records'!$C:$C, 0)), 1, 0), IF(AN94&lt;&gt;INDEX('Planned and Progress BMPs'!AN:AN, MATCH($C94, 'Planned and Progress BMPs'!$C:$C, 0)), 1, 0)), "")</f>
        <v/>
      </c>
      <c r="DF94" s="87" t="str">
        <f>IFERROR(IF($F94="Historical", IF(AO94&lt;&gt;INDEX('Historical BMP Records'!AO:AO, MATCH($C94, 'Historical BMP Records'!$C:$C, 0)), 1, 0), IF(AO94&lt;&gt;INDEX('Planned and Progress BMPs'!AO:AO, MATCH($C94, 'Planned and Progress BMPs'!$C:$C, 0)), 1, 0)), "")</f>
        <v/>
      </c>
      <c r="DG94" s="87" t="str">
        <f>IFERROR(IF($F94="Historical", IF(AP94&lt;&gt;INDEX('Historical BMP Records'!AP:AP, MATCH($C94, 'Historical BMP Records'!$C:$C, 0)), 1, 0), IF(AP94&lt;&gt;INDEX('Planned and Progress BMPs'!AP:AP, MATCH($C94, 'Planned and Progress BMPs'!$C:$C, 0)), 1, 0)), "")</f>
        <v/>
      </c>
      <c r="DH94" s="87" t="str">
        <f>IFERROR(IF($F94="Historical", IF(AQ94&lt;&gt;INDEX('Historical BMP Records'!AQ:AQ, MATCH($C94, 'Historical BMP Records'!$C:$C, 0)), 1, 0), IF(AQ94&lt;&gt;INDEX('Planned and Progress BMPs'!AQ:AQ, MATCH($C94, 'Planned and Progress BMPs'!$C:$C, 0)), 1, 0)), "")</f>
        <v/>
      </c>
      <c r="DI94" s="87" t="str">
        <f>IFERROR(IF($F94="Historical", IF(AR94&lt;&gt;INDEX('Historical BMP Records'!AR:AR, MATCH($C94, 'Historical BMP Records'!$C:$C, 0)), 1, 0), IF(AR94&lt;&gt;INDEX('Planned and Progress BMPs'!AR:AR, MATCH($C94, 'Planned and Progress BMPs'!$C:$C, 0)), 1, 0)), "")</f>
        <v/>
      </c>
      <c r="DJ94" s="87" t="str">
        <f>IFERROR(IF($F94="Historical", IF(AS94&lt;&gt;INDEX('Historical BMP Records'!AS:AS, MATCH($C94, 'Historical BMP Records'!$C:$C, 0)), 1, 0), IF(AS94&lt;&gt;INDEX('Planned and Progress BMPs'!AS:AS, MATCH($C94, 'Planned and Progress BMPs'!$C:$C, 0)), 1, 0)), "")</f>
        <v/>
      </c>
      <c r="DK94" s="87" t="str">
        <f>IFERROR(IF($F94="Historical", IF(AT94&lt;&gt;INDEX('Historical BMP Records'!AT:AT, MATCH($C94, 'Historical BMP Records'!$C:$C, 0)), 1, 0), IF(AT94&lt;&gt;INDEX('Planned and Progress BMPs'!AT:AT, MATCH($C94, 'Planned and Progress BMPs'!$C:$C, 0)), 1, 0)), "")</f>
        <v/>
      </c>
      <c r="DL94" s="87" t="str">
        <f>IFERROR(IF($F94="Historical", IF(AU94&lt;&gt;INDEX('Historical BMP Records'!AU:AU, MATCH($C94, 'Historical BMP Records'!$C:$C, 0)), 1, 0), IF(AU94&lt;&gt;INDEX('Planned and Progress BMPs'!AU:AU, MATCH($C94, 'Planned and Progress BMPs'!$C:$C, 0)), 1, 0)), "")</f>
        <v/>
      </c>
      <c r="DM94" s="87" t="str">
        <f>IFERROR(IF($F94="Historical", IF(AV94&lt;&gt;INDEX('Historical BMP Records'!AV:AV, MATCH($C94, 'Historical BMP Records'!$C:$C, 0)), 1, 0), IF(AV94&lt;&gt;INDEX('Planned and Progress BMPs'!AV:AV, MATCH($C94, 'Planned and Progress BMPs'!$C:$C, 0)), 1, 0)), "")</f>
        <v/>
      </c>
      <c r="DN94" s="87" t="str">
        <f>IFERROR(IF($F94="Historical", IF(AW94&lt;&gt;INDEX('Historical BMP Records'!AW:AW, MATCH($C94, 'Historical BMP Records'!$C:$C, 0)), 1, 0), IF(AW94&lt;&gt;INDEX('Planned and Progress BMPs'!AW:AW, MATCH($C94, 'Planned and Progress BMPs'!$C:$C, 0)), 1, 0)), "")</f>
        <v/>
      </c>
      <c r="DO94" s="87" t="str">
        <f>IFERROR(IF($F94="Historical", IF(AX94&lt;&gt;INDEX('Historical BMP Records'!AX:AX, MATCH($C94, 'Historical BMP Records'!$C:$C, 0)), 1, 0), IF(AX94&lt;&gt;INDEX('Planned and Progress BMPs'!AX:AX, MATCH($C94, 'Planned and Progress BMPs'!$C:$C, 0)), 1, 0)), "")</f>
        <v/>
      </c>
      <c r="DP94" s="87" t="str">
        <f>IFERROR(IF($F94="Historical", IF(AY94&lt;&gt;INDEX('Historical BMP Records'!AY:AY, MATCH($C94, 'Historical BMP Records'!$C:$C, 0)), 1, 0), IF(AY94&lt;&gt;INDEX('Planned and Progress BMPs'!AY:AY, MATCH($C94, 'Planned and Progress BMPs'!$C:$C, 0)), 1, 0)), "")</f>
        <v/>
      </c>
      <c r="DQ94" s="87" t="str">
        <f>IFERROR(IF($F94="Historical", IF(AZ94&lt;&gt;INDEX('Historical BMP Records'!AZ:AZ, MATCH($C94, 'Historical BMP Records'!$C:$C, 0)), 1, 0), IF(AZ94&lt;&gt;INDEX('Planned and Progress BMPs'!AZ:AZ, MATCH($C94, 'Planned and Progress BMPs'!$C:$C, 0)), 1, 0)), "")</f>
        <v/>
      </c>
      <c r="DR94" s="87" t="str">
        <f>IFERROR(IF($F94="Historical", IF(BA94&lt;&gt;INDEX('Historical BMP Records'!BA:BA, MATCH($C94, 'Historical BMP Records'!$C:$C, 0)), 1, 0), IF(BA94&lt;&gt;INDEX('Planned and Progress BMPs'!BA:BA, MATCH($C94, 'Planned and Progress BMPs'!$C:$C, 0)), 1, 0)), "")</f>
        <v/>
      </c>
      <c r="DS94" s="87" t="str">
        <f>IFERROR(IF($F94="Historical", IF(BB94&lt;&gt;INDEX('Historical BMP Records'!BB:BB, MATCH($C94, 'Historical BMP Records'!$C:$C, 0)), 1, 0), IF(BB94&lt;&gt;INDEX('Planned and Progress BMPs'!BB:BB, MATCH($C94, 'Planned and Progress BMPs'!$C:$C, 0)), 1, 0)), "")</f>
        <v/>
      </c>
      <c r="DT94" s="87" t="str">
        <f>IFERROR(IF($F94="Historical", IF(BC94&lt;&gt;INDEX('Historical BMP Records'!BC:BC, MATCH($C94, 'Historical BMP Records'!$C:$C, 0)), 1, 0), IF(BC94&lt;&gt;INDEX('Planned and Progress BMPs'!BC:BC, MATCH($C94, 'Planned and Progress BMPs'!$C:$C, 0)), 1, 0)), "")</f>
        <v/>
      </c>
      <c r="DU94" s="87" t="str">
        <f>IFERROR(IF($F94="Historical", IF(BD94&lt;&gt;INDEX('Historical BMP Records'!BD:BD, MATCH($C94, 'Historical BMP Records'!$C:$C, 0)), 1, 0), IF(BD94&lt;&gt;INDEX('Planned and Progress BMPs'!BD:BD, MATCH($C94, 'Planned and Progress BMPs'!$C:$C, 0)), 1, 0)), "")</f>
        <v/>
      </c>
      <c r="DV94" s="87" t="str">
        <f>IFERROR(IF($F94="Historical", IF(BE94&lt;&gt;INDEX('Historical BMP Records'!BE:BE, MATCH($C94, 'Historical BMP Records'!$C:$C, 0)), 1, 0), IF(BE94&lt;&gt;INDEX('Planned and Progress BMPs'!BE:BE, MATCH($C94, 'Planned and Progress BMPs'!$C:$C, 0)), 1, 0)), "")</f>
        <v/>
      </c>
      <c r="DW94" s="87" t="str">
        <f>IFERROR(IF($F94="Historical", IF(BF94&lt;&gt;INDEX('Historical BMP Records'!BF:BF, MATCH($C94, 'Historical BMP Records'!$C:$C, 0)), 1, 0), IF(BF94&lt;&gt;INDEX('Planned and Progress BMPs'!BF:BF, MATCH($C94, 'Planned and Progress BMPs'!$C:$C, 0)), 1, 0)), "")</f>
        <v/>
      </c>
      <c r="DX94" s="87" t="str">
        <f>IFERROR(IF($F94="Historical", IF(BG94&lt;&gt;INDEX('Historical BMP Records'!BG:BG, MATCH($C94, 'Historical BMP Records'!$C:$C, 0)), 1, 0), IF(BG94&lt;&gt;INDEX('Planned and Progress BMPs'!BG:BG, MATCH($C94, 'Planned and Progress BMPs'!$C:$C, 0)), 1, 0)), "")</f>
        <v/>
      </c>
      <c r="DY94" s="87" t="str">
        <f>IFERROR(IF($F94="Historical", IF(BH94&lt;&gt;INDEX('Historical BMP Records'!BH:BH, MATCH($C94, 'Historical BMP Records'!$C:$C, 0)), 1, 0), IF(BH94&lt;&gt;INDEX('Planned and Progress BMPs'!BH:BH, MATCH($C94, 'Planned and Progress BMPs'!$C:$C, 0)), 1, 0)), "")</f>
        <v/>
      </c>
      <c r="DZ94" s="87" t="str">
        <f>IFERROR(IF($F94="Historical", IF(BI94&lt;&gt;INDEX('Historical BMP Records'!BI:BI, MATCH($C94, 'Historical BMP Records'!$C:$C, 0)), 1, 0), IF(BI94&lt;&gt;INDEX('Planned and Progress BMPs'!BI:BI, MATCH($C94, 'Planned and Progress BMPs'!$C:$C, 0)), 1, 0)), "")</f>
        <v/>
      </c>
      <c r="EA94" s="87" t="str">
        <f>IFERROR(IF($F94="Historical", IF(BJ94&lt;&gt;INDEX('Historical BMP Records'!BJ:BJ, MATCH($C94, 'Historical BMP Records'!$C:$C, 0)), 1, 0), IF(BJ94&lt;&gt;INDEX('Planned and Progress BMPs'!BJ:BJ, MATCH($C94, 'Planned and Progress BMPs'!$C:$C, 0)), 1, 0)), "")</f>
        <v/>
      </c>
      <c r="EB94" s="87" t="str">
        <f>IFERROR(IF($F94="Historical", IF(BK94&lt;&gt;INDEX('Historical BMP Records'!BK:BK, MATCH($C94, 'Historical BMP Records'!$C:$C, 0)), 1, 0), IF(BK94&lt;&gt;INDEX('Planned and Progress BMPs'!BK:BK, MATCH($C94, 'Planned and Progress BMPs'!$C:$C, 0)), 1, 0)), "")</f>
        <v/>
      </c>
      <c r="EC94" s="87" t="str">
        <f>IFERROR(IF($F94="Historical", IF(BL94&lt;&gt;INDEX('Historical BMP Records'!BL:BL, MATCH($C94, 'Historical BMP Records'!$C:$C, 0)), 1, 0), IF(BL94&lt;&gt;INDEX('Planned and Progress BMPs'!BL:BL, MATCH($C94, 'Planned and Progress BMPs'!$C:$C, 0)), 1, 0)), "")</f>
        <v/>
      </c>
      <c r="ED94" s="87" t="str">
        <f>IFERROR(IF($F94="Historical", IF(BM94&lt;&gt;INDEX('Historical BMP Records'!BM:BM, MATCH($C94, 'Historical BMP Records'!$C:$C, 0)), 1, 0), IF(BM94&lt;&gt;INDEX('Planned and Progress BMPs'!BM:BM, MATCH($C94, 'Planned and Progress BMPs'!$C:$C, 0)), 1, 0)), "")</f>
        <v/>
      </c>
      <c r="EE94" s="87" t="str">
        <f>IFERROR(IF($F94="Historical", IF(BN94&lt;&gt;INDEX('Historical BMP Records'!BN:BN, MATCH($C94, 'Historical BMP Records'!$C:$C, 0)), 1, 0), IF(BN94&lt;&gt;INDEX('Planned and Progress BMPs'!BN:BN, MATCH($C94, 'Planned and Progress BMPs'!$C:$C, 0)), 1, 0)), "")</f>
        <v/>
      </c>
      <c r="EF94" s="87" t="str">
        <f>IFERROR(IF($F94="Historical", IF(BO94&lt;&gt;INDEX('Historical BMP Records'!BO:BO, MATCH($C94, 'Historical BMP Records'!$C:$C, 0)), 1, 0), IF(BO94&lt;&gt;INDEX('Planned and Progress BMPs'!BO:BO, MATCH($C94, 'Planned and Progress BMPs'!$C:$C, 0)), 1, 0)), "")</f>
        <v/>
      </c>
      <c r="EG94" s="87" t="str">
        <f>IFERROR(IF($F94="Historical", IF(BP94&lt;&gt;INDEX('Historical BMP Records'!BP:BP, MATCH($C94, 'Historical BMP Records'!$C:$C, 0)), 1, 0), IF(BP94&lt;&gt;INDEX('Planned and Progress BMPs'!BP:BP, MATCH($C94, 'Planned and Progress BMPs'!$C:$C, 0)), 1, 0)), "")</f>
        <v/>
      </c>
      <c r="EH94" s="87">
        <f>SUM(DC_SW152[[#This Row],[FY17 Status Change]:[GIS ID Change]])</f>
        <v>0</v>
      </c>
    </row>
    <row r="95" spans="1:138" x14ac:dyDescent="0.25">
      <c r="A95" s="5" t="s">
        <v>388</v>
      </c>
      <c r="B95" s="5" t="s">
        <v>389</v>
      </c>
      <c r="C95" s="15" t="s">
        <v>556</v>
      </c>
      <c r="D95" s="15" t="s">
        <v>484</v>
      </c>
      <c r="E95" s="15" t="s">
        <v>221</v>
      </c>
      <c r="F95" s="33" t="s">
        <v>49</v>
      </c>
      <c r="G95" s="42"/>
      <c r="H95" s="37"/>
      <c r="I95" s="22">
        <f>INDEX(Table3[Site ID], MATCH(DC_SW152[[#This Row],[Facility Name]], Table3[Site Name], 0))</f>
        <v>1</v>
      </c>
      <c r="J95" s="22" t="s">
        <v>372</v>
      </c>
      <c r="K95" s="22" t="str">
        <f>INDEX(Table3[Site Address], MATCH(DC_SW152[[#This Row],[Facility Name]], Table3[Site Name], 0))</f>
        <v>370 Brookley Avenue SW</v>
      </c>
      <c r="L95" s="22" t="str">
        <f>INDEX(Table3[Site X Coordinate], MATCH(DC_SW152[[#This Row],[Facility Name]], Table3[Site Name], 0))</f>
        <v>399319.85</v>
      </c>
      <c r="M95" s="22" t="str">
        <f>INDEX(Table3[Site Y Coordinate], MATCH(DC_SW152[[#This Row],[Facility Name]], Table3[Site Name], 0))</f>
        <v>131674.01</v>
      </c>
      <c r="N95" s="22" t="str">
        <f>INDEX(Table3[Owner/Manager], MATCH(DC_SW152[[#This Row],[Facility Name]], Table3[Site Name], 0))</f>
        <v>Department of Defense</v>
      </c>
      <c r="O95" s="22" t="s">
        <v>218</v>
      </c>
      <c r="P95" s="22" t="s">
        <v>115</v>
      </c>
      <c r="Q95" s="22" t="s">
        <v>219</v>
      </c>
      <c r="R95" s="22" t="s">
        <v>84</v>
      </c>
      <c r="S95" s="22">
        <v>20032</v>
      </c>
      <c r="T95" s="29">
        <v>2024048204</v>
      </c>
      <c r="U95" s="22" t="s">
        <v>220</v>
      </c>
      <c r="V95" s="77">
        <v>38</v>
      </c>
      <c r="W95" s="33">
        <v>39814</v>
      </c>
      <c r="X95" s="22" t="s">
        <v>221</v>
      </c>
      <c r="Y95" s="83" t="s">
        <v>687</v>
      </c>
      <c r="Z95" s="83" t="s">
        <v>777</v>
      </c>
      <c r="AA95" s="83" t="s">
        <v>778</v>
      </c>
      <c r="AB95" s="83" t="s">
        <v>779</v>
      </c>
      <c r="AC95" s="22" t="s">
        <v>93</v>
      </c>
      <c r="AD95" s="22" t="s">
        <v>26</v>
      </c>
      <c r="AE95" s="22">
        <v>399340.85134200001</v>
      </c>
      <c r="AF95" s="22">
        <v>131907.54554200001</v>
      </c>
      <c r="AG95" s="22">
        <v>38.849806999999998</v>
      </c>
      <c r="AH95" s="22">
        <v>-77.014381999999998</v>
      </c>
      <c r="AI95" s="22"/>
      <c r="AJ95" s="22" t="s">
        <v>84</v>
      </c>
      <c r="AK95" s="22">
        <v>20032</v>
      </c>
      <c r="AL95" s="17" t="s">
        <v>11</v>
      </c>
      <c r="AM95" s="22" t="s">
        <v>12</v>
      </c>
      <c r="AN95" s="22" t="s">
        <v>8</v>
      </c>
      <c r="AO95" s="64"/>
      <c r="AP95" s="64"/>
      <c r="AQ95" s="64"/>
      <c r="AR95" s="64" t="str">
        <f>IF(ISBLANK(DC_SW152[[#This Row],[Urban Acres]]), "", DC_SW152[[#This Row],[Urban Acres]]-DC_SW152[[#This Row],[Impervious Acres]]-DC_SW152[[#This Row],[Natural Acres]])</f>
        <v/>
      </c>
      <c r="AS95" s="64"/>
      <c r="AT95" s="64"/>
      <c r="AU95" s="64" t="str">
        <f>IF(ISBLANK(DC_SW152[[#This Row],[Natural Acres]]), "", DC_SW152[[#This Row],[Natural Acres]]*43560)</f>
        <v/>
      </c>
      <c r="AV95" s="64" t="str">
        <f>IFERROR(IF(ISBLANK(DC_SW152[[#This Row],[Compacted Acres]]), "", DC_SW152[[#This Row],[Compacted Acres]]*43560),"")</f>
        <v/>
      </c>
      <c r="AW95" s="64" t="str">
        <f>IF(ISBLANK(DC_SW152[[#This Row],[Impervious Acres]]), "", DC_SW152[[#This Row],[Impervious Acres]]*43560)</f>
        <v/>
      </c>
      <c r="AX95" s="64" t="str">
        <f>IF(ISBLANK(DC_SW152[[#This Row],[Urban Acres]]), "", DC_SW152[[#This Row],[Urban Acres]]*43560)</f>
        <v/>
      </c>
      <c r="AY95" s="67"/>
      <c r="AZ95" s="33">
        <v>42948</v>
      </c>
      <c r="BA95" s="19">
        <v>2017</v>
      </c>
      <c r="BB95" s="19"/>
      <c r="BC95" s="19"/>
      <c r="BD95" s="19"/>
      <c r="BE95" s="19"/>
      <c r="BF95" s="19"/>
      <c r="BG95" s="19"/>
      <c r="BH95" s="18"/>
      <c r="BI95" s="18"/>
      <c r="BJ95" s="18"/>
      <c r="BK95" s="22"/>
      <c r="BL95" s="18"/>
      <c r="BM95" s="72"/>
      <c r="BN95" s="22"/>
      <c r="BO95" s="17"/>
      <c r="BP95" s="17"/>
      <c r="BQ95" s="15" t="s">
        <v>541</v>
      </c>
      <c r="BR95" s="87" t="str">
        <f>IFERROR(IF($F95="Historical", IF(A95&lt;&gt;INDEX('Historical BMP Records'!A:A, MATCH($C95, 'Historical BMP Records'!$C:$C, 0)), 1, 0), IF(A95&lt;&gt;INDEX('Planned and Progress BMPs'!A:A, MATCH($C95, 'Planned and Progress BMPs'!$C:$C, 0)), 1, 0)), "")</f>
        <v/>
      </c>
      <c r="BS95" s="87" t="str">
        <f>IFERROR(IF($F95="Historical", IF(B95&lt;&gt;INDEX('Historical BMP Records'!B:B, MATCH($C95, 'Historical BMP Records'!$C:$C, 0)), 1, 0), IF(B95&lt;&gt;INDEX('Planned and Progress BMPs'!B:B, MATCH($C95, 'Planned and Progress BMPs'!$C:$C, 0)), 1, 0)), "")</f>
        <v/>
      </c>
      <c r="BT95" s="87" t="str">
        <f>IFERROR(IF($F95="Historical", IF(C95&lt;&gt;INDEX('Historical BMP Records'!C:C, MATCH($C95, 'Historical BMP Records'!$C:$C, 0)), 1, 0), IF(C95&lt;&gt;INDEX('Planned and Progress BMPs'!C:C, MATCH($C95, 'Planned and Progress BMPs'!$C:$C, 0)), 1, 0)), "")</f>
        <v/>
      </c>
      <c r="BU95" s="87" t="str">
        <f>IFERROR(IF($F95="Historical", IF(D95&lt;&gt;INDEX('Historical BMP Records'!D:D, MATCH($C95, 'Historical BMP Records'!$C:$C, 0)), 1, 0), IF(D95&lt;&gt;INDEX('Planned and Progress BMPs'!D:D, MATCH($C95, 'Planned and Progress BMPs'!$C:$C, 0)), 1, 0)), "")</f>
        <v/>
      </c>
      <c r="BV95" s="87" t="str">
        <f>IFERROR(IF($F95="Historical", IF(E95&lt;&gt;INDEX('Historical BMP Records'!E:E, MATCH($C95, 'Historical BMP Records'!$C:$C, 0)), 1, 0), IF(E95&lt;&gt;INDEX('Planned and Progress BMPs'!E:E, MATCH($C95, 'Planned and Progress BMPs'!$C:$C, 0)), 1, 0)), "")</f>
        <v/>
      </c>
      <c r="BW95" s="87" t="str">
        <f>IFERROR(IF($F95="Historical", IF(F95&lt;&gt;INDEX('Historical BMP Records'!F:F, MATCH($C95, 'Historical BMP Records'!$C:$C, 0)), 1, 0), IF(F95&lt;&gt;INDEX('Planned and Progress BMPs'!F:F, MATCH($C95, 'Planned and Progress BMPs'!$C:$C, 0)), 1, 0)), "")</f>
        <v/>
      </c>
      <c r="BX95" s="87" t="str">
        <f>IFERROR(IF($F95="Historical", IF(G95&lt;&gt;INDEX('Historical BMP Records'!G:G, MATCH($C95, 'Historical BMP Records'!$C:$C, 0)), 1, 0), IF(G95&lt;&gt;INDEX('Planned and Progress BMPs'!G:G, MATCH($C95, 'Planned and Progress BMPs'!$C:$C, 0)), 1, 0)), "")</f>
        <v/>
      </c>
      <c r="BY95" s="87" t="str">
        <f>IFERROR(IF($F95="Historical", IF(H95&lt;&gt;INDEX('Historical BMP Records'!H:H, MATCH($C95, 'Historical BMP Records'!$C:$C, 0)), 1, 0), IF(H95&lt;&gt;INDEX('Planned and Progress BMPs'!H:H, MATCH($C95, 'Planned and Progress BMPs'!$C:$C, 0)), 1, 0)), "")</f>
        <v/>
      </c>
      <c r="BZ95" s="87" t="str">
        <f>IFERROR(IF($F95="Historical", IF(I95&lt;&gt;INDEX('Historical BMP Records'!I:I, MATCH($C95, 'Historical BMP Records'!$C:$C, 0)), 1, 0), IF(I95&lt;&gt;INDEX('Planned and Progress BMPs'!I:I, MATCH($C95, 'Planned and Progress BMPs'!$C:$C, 0)), 1, 0)), "")</f>
        <v/>
      </c>
      <c r="CA95" s="87" t="str">
        <f>IFERROR(IF($F95="Historical", IF(J95&lt;&gt;INDEX('Historical BMP Records'!J:J, MATCH($C95, 'Historical BMP Records'!$C:$C, 0)), 1, 0), IF(J95&lt;&gt;INDEX('Planned and Progress BMPs'!J:J, MATCH($C95, 'Planned and Progress BMPs'!$C:$C, 0)), 1, 0)), "")</f>
        <v/>
      </c>
      <c r="CB95" s="87" t="str">
        <f>IFERROR(IF($F95="Historical", IF(K95&lt;&gt;INDEX('Historical BMP Records'!K:K, MATCH($C95, 'Historical BMP Records'!$C:$C, 0)), 1, 0), IF(K95&lt;&gt;INDEX('Planned and Progress BMPs'!K:K, MATCH($C95, 'Planned and Progress BMPs'!$C:$C, 0)), 1, 0)), "")</f>
        <v/>
      </c>
      <c r="CC95" s="87" t="str">
        <f>IFERROR(IF($F95="Historical", IF(L95&lt;&gt;INDEX('Historical BMP Records'!L:L, MATCH($C95, 'Historical BMP Records'!$C:$C, 0)), 1, 0), IF(L95&lt;&gt;INDEX('Planned and Progress BMPs'!L:L, MATCH($C95, 'Planned and Progress BMPs'!$C:$C, 0)), 1, 0)), "")</f>
        <v/>
      </c>
      <c r="CD95" s="87" t="str">
        <f>IFERROR(IF($F95="Historical", IF(M95&lt;&gt;INDEX('Historical BMP Records'!M:M, MATCH($C95, 'Historical BMP Records'!$C:$C, 0)), 1, 0), IF(M95&lt;&gt;INDEX('Planned and Progress BMPs'!M:M, MATCH($C95, 'Planned and Progress BMPs'!$C:$C, 0)), 1, 0)), "")</f>
        <v/>
      </c>
      <c r="CE95" s="87" t="str">
        <f>IFERROR(IF($F95="Historical", IF(N95&lt;&gt;INDEX('Historical BMP Records'!N:N, MATCH($C95, 'Historical BMP Records'!$C:$C, 0)), 1, 0), IF(N95&lt;&gt;INDEX('Planned and Progress BMPs'!N:N, MATCH($C95, 'Planned and Progress BMPs'!$C:$C, 0)), 1, 0)), "")</f>
        <v/>
      </c>
      <c r="CF95" s="87" t="str">
        <f>IFERROR(IF($F95="Historical", IF(O95&lt;&gt;INDEX('Historical BMP Records'!O:O, MATCH($C95, 'Historical BMP Records'!$C:$C, 0)), 1, 0), IF(O95&lt;&gt;INDEX('Planned and Progress BMPs'!O:O, MATCH($C95, 'Planned and Progress BMPs'!$C:$C, 0)), 1, 0)), "")</f>
        <v/>
      </c>
      <c r="CG95" s="87" t="str">
        <f>IFERROR(IF($F95="Historical", IF(P95&lt;&gt;INDEX('Historical BMP Records'!P:P, MATCH($C95, 'Historical BMP Records'!$C:$C, 0)), 1, 0), IF(P95&lt;&gt;INDEX('Planned and Progress BMPs'!P:P, MATCH($C95, 'Planned and Progress BMPs'!$C:$C, 0)), 1, 0)), "")</f>
        <v/>
      </c>
      <c r="CH95" s="87" t="str">
        <f>IFERROR(IF($F95="Historical", IF(Q95&lt;&gt;INDEX('Historical BMP Records'!Q:Q, MATCH($C95, 'Historical BMP Records'!$C:$C, 0)), 1, 0), IF(Q95&lt;&gt;INDEX('Planned and Progress BMPs'!Q:Q, MATCH($C95, 'Planned and Progress BMPs'!$C:$C, 0)), 1, 0)), "")</f>
        <v/>
      </c>
      <c r="CI95" s="87" t="str">
        <f>IFERROR(IF($F95="Historical", IF(R95&lt;&gt;INDEX('Historical BMP Records'!R:R, MATCH($C95, 'Historical BMP Records'!$C:$C, 0)), 1, 0), IF(R95&lt;&gt;INDEX('Planned and Progress BMPs'!R:R, MATCH($C95, 'Planned and Progress BMPs'!$C:$C, 0)), 1, 0)), "")</f>
        <v/>
      </c>
      <c r="CJ95" s="87" t="str">
        <f>IFERROR(IF($F95="Historical", IF(S95&lt;&gt;INDEX('Historical BMP Records'!S:S, MATCH($C95, 'Historical BMP Records'!$C:$C, 0)), 1, 0), IF(S95&lt;&gt;INDEX('Planned and Progress BMPs'!S:S, MATCH($C95, 'Planned and Progress BMPs'!$C:$C, 0)), 1, 0)), "")</f>
        <v/>
      </c>
      <c r="CK95" s="87" t="str">
        <f>IFERROR(IF($F95="Historical", IF(T95&lt;&gt;INDEX('Historical BMP Records'!T:T, MATCH($C95, 'Historical BMP Records'!$C:$C, 0)), 1, 0), IF(T95&lt;&gt;INDEX('Planned and Progress BMPs'!T:T, MATCH($C95, 'Planned and Progress BMPs'!$C:$C, 0)), 1, 0)), "")</f>
        <v/>
      </c>
      <c r="CL95" s="87" t="str">
        <f>IFERROR(IF($F95="Historical", IF(U95&lt;&gt;INDEX('Historical BMP Records'!U:U, MATCH($C95, 'Historical BMP Records'!$C:$C, 0)), 1, 0), IF(U95&lt;&gt;INDEX('Planned and Progress BMPs'!U:U, MATCH($C95, 'Planned and Progress BMPs'!$C:$C, 0)), 1, 0)), "")</f>
        <v/>
      </c>
      <c r="CM95" s="87" t="str">
        <f>IFERROR(IF($F95="Historical", IF(V95&lt;&gt;INDEX('Historical BMP Records'!V:V, MATCH($C95, 'Historical BMP Records'!$C:$C, 0)), 1, 0), IF(V95&lt;&gt;INDEX('Planned and Progress BMPs'!V:V, MATCH($C95, 'Planned and Progress BMPs'!$C:$C, 0)), 1, 0)), "")</f>
        <v/>
      </c>
      <c r="CN95" s="87" t="str">
        <f>IFERROR(IF($F95="Historical", IF(W95&lt;&gt;INDEX('Historical BMP Records'!W:W, MATCH($C95, 'Historical BMP Records'!$C:$C, 0)), 1, 0), IF(W95&lt;&gt;INDEX('Planned and Progress BMPs'!W:W, MATCH($C95, 'Planned and Progress BMPs'!$C:$C, 0)), 1, 0)), "")</f>
        <v/>
      </c>
      <c r="CO95" s="87" t="str">
        <f>IFERROR(IF($F95="Historical", IF(X95&lt;&gt;INDEX('Historical BMP Records'!X:X, MATCH($C95, 'Historical BMP Records'!$C:$C, 0)), 1, 0), IF(X95&lt;&gt;INDEX('Planned and Progress BMPs'!X:X, MATCH($C95, 'Planned and Progress BMPs'!$C:$C, 0)), 1, 0)), "")</f>
        <v/>
      </c>
      <c r="CP95" s="87" t="str">
        <f>IFERROR(IF($F95="Historical", IF(Y95&lt;&gt;INDEX('Historical BMP Records'!Y:Y, MATCH($C95, 'Historical BMP Records'!$C:$C, 0)), 1, 0), IF(Y95&lt;&gt;INDEX('Planned and Progress BMPs'!Y:Y, MATCH($C95, 'Planned and Progress BMPs'!$C:$C, 0)), 1, 0)), "")</f>
        <v/>
      </c>
      <c r="CQ95" s="87" t="str">
        <f>IFERROR(IF($F95="Historical", IF(Z95&lt;&gt;INDEX('Historical BMP Records'!Z:Z, MATCH($C95, 'Historical BMP Records'!$C:$C, 0)), 1, 0), IF(Z95&lt;&gt;INDEX('Planned and Progress BMPs'!Z:Z, MATCH($C95, 'Planned and Progress BMPs'!$C:$C, 0)), 1, 0)), "")</f>
        <v/>
      </c>
      <c r="CR95" s="87" t="str">
        <f>IFERROR(IF($F95="Historical", IF(AA95&lt;&gt;INDEX('Historical BMP Records'!AA:AA, MATCH($C95, 'Historical BMP Records'!$C:$C, 0)), 1, 0), IF(AA95&lt;&gt;INDEX('Planned and Progress BMPs'!AA:AA, MATCH($C95, 'Planned and Progress BMPs'!$C:$C, 0)), 1, 0)), "")</f>
        <v/>
      </c>
      <c r="CS95" s="87" t="str">
        <f>IFERROR(IF($F95="Historical", IF(AB95&lt;&gt;INDEX('Historical BMP Records'!AB:AB, MATCH($C95, 'Historical BMP Records'!$C:$C, 0)), 1, 0), IF(AB95&lt;&gt;INDEX('Planned and Progress BMPs'!AB:AB, MATCH($C95, 'Planned and Progress BMPs'!$C:$C, 0)), 1, 0)), "")</f>
        <v/>
      </c>
      <c r="CT95" s="87" t="str">
        <f>IFERROR(IF($F95="Historical", IF(AC95&lt;&gt;INDEX('Historical BMP Records'!AC:AC, MATCH($C95, 'Historical BMP Records'!$C:$C, 0)), 1, 0), IF(AC95&lt;&gt;INDEX('Planned and Progress BMPs'!AC:AC, MATCH($C95, 'Planned and Progress BMPs'!$C:$C, 0)), 1, 0)), "")</f>
        <v/>
      </c>
      <c r="CU95" s="87" t="str">
        <f>IFERROR(IF($F95="Historical", IF(AD95&lt;&gt;INDEX('Historical BMP Records'!AD:AD, MATCH($C95, 'Historical BMP Records'!$C:$C, 0)), 1, 0), IF(AD95&lt;&gt;INDEX('Planned and Progress BMPs'!AD:AD, MATCH($C95, 'Planned and Progress BMPs'!$C:$C, 0)), 1, 0)), "")</f>
        <v/>
      </c>
      <c r="CV95" s="87" t="str">
        <f>IFERROR(IF($F95="Historical", IF(AE95&lt;&gt;INDEX('Historical BMP Records'!AE:AE, MATCH($C95, 'Historical BMP Records'!$C:$C, 0)), 1, 0), IF(AE95&lt;&gt;INDEX('Planned and Progress BMPs'!AE:AE, MATCH($C95, 'Planned and Progress BMPs'!$C:$C, 0)), 1, 0)), "")</f>
        <v/>
      </c>
      <c r="CW95" s="87" t="str">
        <f>IFERROR(IF($F95="Historical", IF(AF95&lt;&gt;INDEX('Historical BMP Records'!AF:AF, MATCH($C95, 'Historical BMP Records'!$C:$C, 0)), 1, 0), IF(AF95&lt;&gt;INDEX('Planned and Progress BMPs'!AF:AF, MATCH($C95, 'Planned and Progress BMPs'!$C:$C, 0)), 1, 0)), "")</f>
        <v/>
      </c>
      <c r="CX95" s="87" t="str">
        <f>IFERROR(IF($F95="Historical", IF(AG95&lt;&gt;INDEX('Historical BMP Records'!AG:AG, MATCH($C95, 'Historical BMP Records'!$C:$C, 0)), 1, 0), IF(AG95&lt;&gt;INDEX('Planned and Progress BMPs'!AG:AG, MATCH($C95, 'Planned and Progress BMPs'!$C:$C, 0)), 1, 0)), "")</f>
        <v/>
      </c>
      <c r="CY95" s="87" t="str">
        <f>IFERROR(IF($F95="Historical", IF(AH95&lt;&gt;INDEX('Historical BMP Records'!AH:AH, MATCH($C95, 'Historical BMP Records'!$C:$C, 0)), 1, 0), IF(AH95&lt;&gt;INDEX('Planned and Progress BMPs'!AH:AH, MATCH($C95, 'Planned and Progress BMPs'!$C:$C, 0)), 1, 0)), "")</f>
        <v/>
      </c>
      <c r="CZ95" s="87" t="str">
        <f>IFERROR(IF($F95="Historical", IF(AI95&lt;&gt;INDEX('Historical BMP Records'!AI:AI, MATCH($C95, 'Historical BMP Records'!$C:$C, 0)), 1, 0), IF(AI95&lt;&gt;INDEX('Planned and Progress BMPs'!AI:AI, MATCH($C95, 'Planned and Progress BMPs'!$C:$C, 0)), 1, 0)), "")</f>
        <v/>
      </c>
      <c r="DA95" s="87" t="str">
        <f>IFERROR(IF($F95="Historical", IF(AJ95&lt;&gt;INDEX('Historical BMP Records'!AJ:AJ, MATCH($C95, 'Historical BMP Records'!$C:$C, 0)), 1, 0), IF(AJ95&lt;&gt;INDEX('Planned and Progress BMPs'!AJ:AJ, MATCH($C95, 'Planned and Progress BMPs'!$C:$C, 0)), 1, 0)), "")</f>
        <v/>
      </c>
      <c r="DB95" s="87" t="str">
        <f>IFERROR(IF($F95="Historical", IF(AK95&lt;&gt;INDEX('Historical BMP Records'!AK:AK, MATCH($C95, 'Historical BMP Records'!$C:$C, 0)), 1, 0), IF(AK95&lt;&gt;INDEX('Planned and Progress BMPs'!AK:AK, MATCH($C95, 'Planned and Progress BMPs'!$C:$C, 0)), 1, 0)), "")</f>
        <v/>
      </c>
      <c r="DC95" s="87" t="str">
        <f>IFERROR(IF($F95="Historical", IF(AL95&lt;&gt;INDEX('Historical BMP Records'!AL:AL, MATCH($C95, 'Historical BMP Records'!$C:$C, 0)), 1, 0), IF(AL95&lt;&gt;INDEX('Planned and Progress BMPs'!AL:AL, MATCH($C95, 'Planned and Progress BMPs'!$C:$C, 0)), 1, 0)), "")</f>
        <v/>
      </c>
      <c r="DD95" s="87" t="str">
        <f>IFERROR(IF($F95="Historical", IF(AM95&lt;&gt;INDEX('Historical BMP Records'!AM:AM, MATCH($C95, 'Historical BMP Records'!$C:$C, 0)), 1, 0), IF(AM95&lt;&gt;INDEX('Planned and Progress BMPs'!AM:AM, MATCH($C95, 'Planned and Progress BMPs'!$C:$C, 0)), 1, 0)), "")</f>
        <v/>
      </c>
      <c r="DE95" s="87" t="str">
        <f>IFERROR(IF($F95="Historical", IF(AN95&lt;&gt;INDEX('Historical BMP Records'!AN:AN, MATCH($C95, 'Historical BMP Records'!$C:$C, 0)), 1, 0), IF(AN95&lt;&gt;INDEX('Planned and Progress BMPs'!AN:AN, MATCH($C95, 'Planned and Progress BMPs'!$C:$C, 0)), 1, 0)), "")</f>
        <v/>
      </c>
      <c r="DF95" s="87" t="str">
        <f>IFERROR(IF($F95="Historical", IF(AO95&lt;&gt;INDEX('Historical BMP Records'!AO:AO, MATCH($C95, 'Historical BMP Records'!$C:$C, 0)), 1, 0), IF(AO95&lt;&gt;INDEX('Planned and Progress BMPs'!AO:AO, MATCH($C95, 'Planned and Progress BMPs'!$C:$C, 0)), 1, 0)), "")</f>
        <v/>
      </c>
      <c r="DG95" s="87" t="str">
        <f>IFERROR(IF($F95="Historical", IF(AP95&lt;&gt;INDEX('Historical BMP Records'!AP:AP, MATCH($C95, 'Historical BMP Records'!$C:$C, 0)), 1, 0), IF(AP95&lt;&gt;INDEX('Planned and Progress BMPs'!AP:AP, MATCH($C95, 'Planned and Progress BMPs'!$C:$C, 0)), 1, 0)), "")</f>
        <v/>
      </c>
      <c r="DH95" s="87" t="str">
        <f>IFERROR(IF($F95="Historical", IF(AQ95&lt;&gt;INDEX('Historical BMP Records'!AQ:AQ, MATCH($C95, 'Historical BMP Records'!$C:$C, 0)), 1, 0), IF(AQ95&lt;&gt;INDEX('Planned and Progress BMPs'!AQ:AQ, MATCH($C95, 'Planned and Progress BMPs'!$C:$C, 0)), 1, 0)), "")</f>
        <v/>
      </c>
      <c r="DI95" s="87" t="str">
        <f>IFERROR(IF($F95="Historical", IF(AR95&lt;&gt;INDEX('Historical BMP Records'!AR:AR, MATCH($C95, 'Historical BMP Records'!$C:$C, 0)), 1, 0), IF(AR95&lt;&gt;INDEX('Planned and Progress BMPs'!AR:AR, MATCH($C95, 'Planned and Progress BMPs'!$C:$C, 0)), 1, 0)), "")</f>
        <v/>
      </c>
      <c r="DJ95" s="87" t="str">
        <f>IFERROR(IF($F95="Historical", IF(AS95&lt;&gt;INDEX('Historical BMP Records'!AS:AS, MATCH($C95, 'Historical BMP Records'!$C:$C, 0)), 1, 0), IF(AS95&lt;&gt;INDEX('Planned and Progress BMPs'!AS:AS, MATCH($C95, 'Planned and Progress BMPs'!$C:$C, 0)), 1, 0)), "")</f>
        <v/>
      </c>
      <c r="DK95" s="87" t="str">
        <f>IFERROR(IF($F95="Historical", IF(AT95&lt;&gt;INDEX('Historical BMP Records'!AT:AT, MATCH($C95, 'Historical BMP Records'!$C:$C, 0)), 1, 0), IF(AT95&lt;&gt;INDEX('Planned and Progress BMPs'!AT:AT, MATCH($C95, 'Planned and Progress BMPs'!$C:$C, 0)), 1, 0)), "")</f>
        <v/>
      </c>
      <c r="DL95" s="87" t="str">
        <f>IFERROR(IF($F95="Historical", IF(AU95&lt;&gt;INDEX('Historical BMP Records'!AU:AU, MATCH($C95, 'Historical BMP Records'!$C:$C, 0)), 1, 0), IF(AU95&lt;&gt;INDEX('Planned and Progress BMPs'!AU:AU, MATCH($C95, 'Planned and Progress BMPs'!$C:$C, 0)), 1, 0)), "")</f>
        <v/>
      </c>
      <c r="DM95" s="87" t="str">
        <f>IFERROR(IF($F95="Historical", IF(AV95&lt;&gt;INDEX('Historical BMP Records'!AV:AV, MATCH($C95, 'Historical BMP Records'!$C:$C, 0)), 1, 0), IF(AV95&lt;&gt;INDEX('Planned and Progress BMPs'!AV:AV, MATCH($C95, 'Planned and Progress BMPs'!$C:$C, 0)), 1, 0)), "")</f>
        <v/>
      </c>
      <c r="DN95" s="87" t="str">
        <f>IFERROR(IF($F95="Historical", IF(AW95&lt;&gt;INDEX('Historical BMP Records'!AW:AW, MATCH($C95, 'Historical BMP Records'!$C:$C, 0)), 1, 0), IF(AW95&lt;&gt;INDEX('Planned and Progress BMPs'!AW:AW, MATCH($C95, 'Planned and Progress BMPs'!$C:$C, 0)), 1, 0)), "")</f>
        <v/>
      </c>
      <c r="DO95" s="87" t="str">
        <f>IFERROR(IF($F95="Historical", IF(AX95&lt;&gt;INDEX('Historical BMP Records'!AX:AX, MATCH($C95, 'Historical BMP Records'!$C:$C, 0)), 1, 0), IF(AX95&lt;&gt;INDEX('Planned and Progress BMPs'!AX:AX, MATCH($C95, 'Planned and Progress BMPs'!$C:$C, 0)), 1, 0)), "")</f>
        <v/>
      </c>
      <c r="DP95" s="87" t="str">
        <f>IFERROR(IF($F95="Historical", IF(AY95&lt;&gt;INDEX('Historical BMP Records'!AY:AY, MATCH($C95, 'Historical BMP Records'!$C:$C, 0)), 1, 0), IF(AY95&lt;&gt;INDEX('Planned and Progress BMPs'!AY:AY, MATCH($C95, 'Planned and Progress BMPs'!$C:$C, 0)), 1, 0)), "")</f>
        <v/>
      </c>
      <c r="DQ95" s="87" t="str">
        <f>IFERROR(IF($F95="Historical", IF(AZ95&lt;&gt;INDEX('Historical BMP Records'!AZ:AZ, MATCH($C95, 'Historical BMP Records'!$C:$C, 0)), 1, 0), IF(AZ95&lt;&gt;INDEX('Planned and Progress BMPs'!AZ:AZ, MATCH($C95, 'Planned and Progress BMPs'!$C:$C, 0)), 1, 0)), "")</f>
        <v/>
      </c>
      <c r="DR95" s="87" t="str">
        <f>IFERROR(IF($F95="Historical", IF(BA95&lt;&gt;INDEX('Historical BMP Records'!BA:BA, MATCH($C95, 'Historical BMP Records'!$C:$C, 0)), 1, 0), IF(BA95&lt;&gt;INDEX('Planned and Progress BMPs'!BA:BA, MATCH($C95, 'Planned and Progress BMPs'!$C:$C, 0)), 1, 0)), "")</f>
        <v/>
      </c>
      <c r="DS95" s="87" t="str">
        <f>IFERROR(IF($F95="Historical", IF(BB95&lt;&gt;INDEX('Historical BMP Records'!BB:BB, MATCH($C95, 'Historical BMP Records'!$C:$C, 0)), 1, 0), IF(BB95&lt;&gt;INDEX('Planned and Progress BMPs'!BB:BB, MATCH($C95, 'Planned and Progress BMPs'!$C:$C, 0)), 1, 0)), "")</f>
        <v/>
      </c>
      <c r="DT95" s="87" t="str">
        <f>IFERROR(IF($F95="Historical", IF(BC95&lt;&gt;INDEX('Historical BMP Records'!BC:BC, MATCH($C95, 'Historical BMP Records'!$C:$C, 0)), 1, 0), IF(BC95&lt;&gt;INDEX('Planned and Progress BMPs'!BC:BC, MATCH($C95, 'Planned and Progress BMPs'!$C:$C, 0)), 1, 0)), "")</f>
        <v/>
      </c>
      <c r="DU95" s="87" t="str">
        <f>IFERROR(IF($F95="Historical", IF(BD95&lt;&gt;INDEX('Historical BMP Records'!BD:BD, MATCH($C95, 'Historical BMP Records'!$C:$C, 0)), 1, 0), IF(BD95&lt;&gt;INDEX('Planned and Progress BMPs'!BD:BD, MATCH($C95, 'Planned and Progress BMPs'!$C:$C, 0)), 1, 0)), "")</f>
        <v/>
      </c>
      <c r="DV95" s="87" t="str">
        <f>IFERROR(IF($F95="Historical", IF(BE95&lt;&gt;INDEX('Historical BMP Records'!BE:BE, MATCH($C95, 'Historical BMP Records'!$C:$C, 0)), 1, 0), IF(BE95&lt;&gt;INDEX('Planned and Progress BMPs'!BE:BE, MATCH($C95, 'Planned and Progress BMPs'!$C:$C, 0)), 1, 0)), "")</f>
        <v/>
      </c>
      <c r="DW95" s="87" t="str">
        <f>IFERROR(IF($F95="Historical", IF(BF95&lt;&gt;INDEX('Historical BMP Records'!BF:BF, MATCH($C95, 'Historical BMP Records'!$C:$C, 0)), 1, 0), IF(BF95&lt;&gt;INDEX('Planned and Progress BMPs'!BF:BF, MATCH($C95, 'Planned and Progress BMPs'!$C:$C, 0)), 1, 0)), "")</f>
        <v/>
      </c>
      <c r="DX95" s="87" t="str">
        <f>IFERROR(IF($F95="Historical", IF(BG95&lt;&gt;INDEX('Historical BMP Records'!BG:BG, MATCH($C95, 'Historical BMP Records'!$C:$C, 0)), 1, 0), IF(BG95&lt;&gt;INDEX('Planned and Progress BMPs'!BG:BG, MATCH($C95, 'Planned and Progress BMPs'!$C:$C, 0)), 1, 0)), "")</f>
        <v/>
      </c>
      <c r="DY95" s="87" t="str">
        <f>IFERROR(IF($F95="Historical", IF(BH95&lt;&gt;INDEX('Historical BMP Records'!BH:BH, MATCH($C95, 'Historical BMP Records'!$C:$C, 0)), 1, 0), IF(BH95&lt;&gt;INDEX('Planned and Progress BMPs'!BH:BH, MATCH($C95, 'Planned and Progress BMPs'!$C:$C, 0)), 1, 0)), "")</f>
        <v/>
      </c>
      <c r="DZ95" s="87" t="str">
        <f>IFERROR(IF($F95="Historical", IF(BI95&lt;&gt;INDEX('Historical BMP Records'!BI:BI, MATCH($C95, 'Historical BMP Records'!$C:$C, 0)), 1, 0), IF(BI95&lt;&gt;INDEX('Planned and Progress BMPs'!BI:BI, MATCH($C95, 'Planned and Progress BMPs'!$C:$C, 0)), 1, 0)), "")</f>
        <v/>
      </c>
      <c r="EA95" s="87" t="str">
        <f>IFERROR(IF($F95="Historical", IF(BJ95&lt;&gt;INDEX('Historical BMP Records'!BJ:BJ, MATCH($C95, 'Historical BMP Records'!$C:$C, 0)), 1, 0), IF(BJ95&lt;&gt;INDEX('Planned and Progress BMPs'!BJ:BJ, MATCH($C95, 'Planned and Progress BMPs'!$C:$C, 0)), 1, 0)), "")</f>
        <v/>
      </c>
      <c r="EB95" s="87" t="str">
        <f>IFERROR(IF($F95="Historical", IF(BK95&lt;&gt;INDEX('Historical BMP Records'!BK:BK, MATCH($C95, 'Historical BMP Records'!$C:$C, 0)), 1, 0), IF(BK95&lt;&gt;INDEX('Planned and Progress BMPs'!BK:BK, MATCH($C95, 'Planned and Progress BMPs'!$C:$C, 0)), 1, 0)), "")</f>
        <v/>
      </c>
      <c r="EC95" s="87" t="str">
        <f>IFERROR(IF($F95="Historical", IF(BL95&lt;&gt;INDEX('Historical BMP Records'!BL:BL, MATCH($C95, 'Historical BMP Records'!$C:$C, 0)), 1, 0), IF(BL95&lt;&gt;INDEX('Planned and Progress BMPs'!BL:BL, MATCH($C95, 'Planned and Progress BMPs'!$C:$C, 0)), 1, 0)), "")</f>
        <v/>
      </c>
      <c r="ED95" s="87" t="str">
        <f>IFERROR(IF($F95="Historical", IF(BM95&lt;&gt;INDEX('Historical BMP Records'!BM:BM, MATCH($C95, 'Historical BMP Records'!$C:$C, 0)), 1, 0), IF(BM95&lt;&gt;INDEX('Planned and Progress BMPs'!BM:BM, MATCH($C95, 'Planned and Progress BMPs'!$C:$C, 0)), 1, 0)), "")</f>
        <v/>
      </c>
      <c r="EE95" s="87" t="str">
        <f>IFERROR(IF($F95="Historical", IF(BN95&lt;&gt;INDEX('Historical BMP Records'!BN:BN, MATCH($C95, 'Historical BMP Records'!$C:$C, 0)), 1, 0), IF(BN95&lt;&gt;INDEX('Planned and Progress BMPs'!BN:BN, MATCH($C95, 'Planned and Progress BMPs'!$C:$C, 0)), 1, 0)), "")</f>
        <v/>
      </c>
      <c r="EF95" s="87" t="str">
        <f>IFERROR(IF($F95="Historical", IF(BO95&lt;&gt;INDEX('Historical BMP Records'!BO:BO, MATCH($C95, 'Historical BMP Records'!$C:$C, 0)), 1, 0), IF(BO95&lt;&gt;INDEX('Planned and Progress BMPs'!BO:BO, MATCH($C95, 'Planned and Progress BMPs'!$C:$C, 0)), 1, 0)), "")</f>
        <v/>
      </c>
      <c r="EG95" s="87" t="str">
        <f>IFERROR(IF($F95="Historical", IF(BP95&lt;&gt;INDEX('Historical BMP Records'!BP:BP, MATCH($C95, 'Historical BMP Records'!$C:$C, 0)), 1, 0), IF(BP95&lt;&gt;INDEX('Planned and Progress BMPs'!BP:BP, MATCH($C95, 'Planned and Progress BMPs'!$C:$C, 0)), 1, 0)), "")</f>
        <v/>
      </c>
      <c r="EH95" s="87">
        <f>SUM(DC_SW152[[#This Row],[FY17 Status Change]:[GIS ID Change]])</f>
        <v>0</v>
      </c>
    </row>
    <row r="96" spans="1:138" x14ac:dyDescent="0.25">
      <c r="A96" s="5" t="s">
        <v>388</v>
      </c>
      <c r="B96" s="5" t="s">
        <v>389</v>
      </c>
      <c r="C96" s="15" t="s">
        <v>686</v>
      </c>
      <c r="D96" s="15" t="s">
        <v>485</v>
      </c>
      <c r="E96" s="15" t="s">
        <v>523</v>
      </c>
      <c r="F96" s="33" t="s">
        <v>49</v>
      </c>
      <c r="G96" s="42"/>
      <c r="H96" s="37"/>
      <c r="I96" s="22">
        <f>INDEX(Table3[Site ID], MATCH(DC_SW152[[#This Row],[Facility Name]], Table3[Site Name], 0))</f>
        <v>1</v>
      </c>
      <c r="J96" s="22" t="s">
        <v>372</v>
      </c>
      <c r="K96" s="22" t="str">
        <f>INDEX(Table3[Site Address], MATCH(DC_SW152[[#This Row],[Facility Name]], Table3[Site Name], 0))</f>
        <v>370 Brookley Avenue SW</v>
      </c>
      <c r="L96" s="22" t="str">
        <f>INDEX(Table3[Site X Coordinate], MATCH(DC_SW152[[#This Row],[Facility Name]], Table3[Site Name], 0))</f>
        <v>399319.85</v>
      </c>
      <c r="M96" s="22" t="str">
        <f>INDEX(Table3[Site Y Coordinate], MATCH(DC_SW152[[#This Row],[Facility Name]], Table3[Site Name], 0))</f>
        <v>131674.01</v>
      </c>
      <c r="N96" s="22" t="str">
        <f>INDEX(Table3[Owner/Manager], MATCH(DC_SW152[[#This Row],[Facility Name]], Table3[Site Name], 0))</f>
        <v>Department of Defense</v>
      </c>
      <c r="O96" s="22" t="s">
        <v>218</v>
      </c>
      <c r="P96" s="22" t="s">
        <v>115</v>
      </c>
      <c r="Q96" s="22" t="s">
        <v>219</v>
      </c>
      <c r="R96" s="22" t="s">
        <v>84</v>
      </c>
      <c r="S96" s="22">
        <v>20032</v>
      </c>
      <c r="T96" s="29">
        <v>2024048204</v>
      </c>
      <c r="U96" s="22" t="s">
        <v>220</v>
      </c>
      <c r="V96" s="77">
        <v>39</v>
      </c>
      <c r="W96" s="33">
        <v>36069</v>
      </c>
      <c r="X96" s="22" t="s">
        <v>523</v>
      </c>
      <c r="Y96" s="83" t="s">
        <v>559</v>
      </c>
      <c r="Z96" s="83" t="s">
        <v>777</v>
      </c>
      <c r="AA96" s="83" t="s">
        <v>778</v>
      </c>
      <c r="AB96" s="83" t="s">
        <v>779</v>
      </c>
      <c r="AC96" s="22" t="s">
        <v>93</v>
      </c>
      <c r="AD96" s="22" t="s">
        <v>26</v>
      </c>
      <c r="AE96" s="22">
        <v>398751.57193600002</v>
      </c>
      <c r="AF96" s="22">
        <v>131333.59871200001</v>
      </c>
      <c r="AG96" s="22">
        <v>38.841596000000003</v>
      </c>
      <c r="AH96" s="22">
        <v>-77.017957999999993</v>
      </c>
      <c r="AI96" s="22" t="s">
        <v>224</v>
      </c>
      <c r="AJ96" s="22" t="s">
        <v>84</v>
      </c>
      <c r="AK96" s="22">
        <v>20032</v>
      </c>
      <c r="AL96" s="17" t="s">
        <v>11</v>
      </c>
      <c r="AM96" s="22" t="s">
        <v>12</v>
      </c>
      <c r="AN96" s="22" t="s">
        <v>8</v>
      </c>
      <c r="AO96" s="64"/>
      <c r="AP96" s="64"/>
      <c r="AQ96" s="64"/>
      <c r="AR96" s="64">
        <f>IF(ISBLANK(DC_SW152[[#This Row],[Urban Acres]]), "", DC_SW152[[#This Row],[Urban Acres]]-DC_SW152[[#This Row],[Impervious Acres]]-DC_SW152[[#This Row],[Natural Acres]])</f>
        <v>0</v>
      </c>
      <c r="AS96" s="64">
        <v>0.91</v>
      </c>
      <c r="AT96" s="64">
        <v>0.91</v>
      </c>
      <c r="AU96" s="64" t="str">
        <f>IF(ISBLANK(DC_SW152[[#This Row],[Natural Acres]]), "", DC_SW152[[#This Row],[Natural Acres]]*43560)</f>
        <v/>
      </c>
      <c r="AV96" s="64">
        <f>IFERROR(IF(ISBLANK(DC_SW152[[#This Row],[Compacted Acres]]), "", DC_SW152[[#This Row],[Compacted Acres]]*43560),"")</f>
        <v>0</v>
      </c>
      <c r="AW96" s="64">
        <f>IF(ISBLANK(DC_SW152[[#This Row],[Impervious Acres]]), "", DC_SW152[[#This Row],[Impervious Acres]]*43560)</f>
        <v>39639.599999999999</v>
      </c>
      <c r="AX96" s="64">
        <f>IF(ISBLANK(DC_SW152[[#This Row],[Urban Acres]]), "", DC_SW152[[#This Row],[Urban Acres]]*43560)</f>
        <v>39639.599999999999</v>
      </c>
      <c r="AY96" s="67"/>
      <c r="AZ96" s="33">
        <v>42170</v>
      </c>
      <c r="BA96" s="19">
        <v>2015</v>
      </c>
      <c r="BB96" s="19"/>
      <c r="BC96" s="19"/>
      <c r="BD96" s="19"/>
      <c r="BE96" s="19"/>
      <c r="BF96" s="19"/>
      <c r="BG96" s="19"/>
      <c r="BH96" s="18" t="s">
        <v>9</v>
      </c>
      <c r="BI96" s="18">
        <v>41275</v>
      </c>
      <c r="BJ96" s="18"/>
      <c r="BK96" s="22" t="s">
        <v>8</v>
      </c>
      <c r="BL96" s="18"/>
      <c r="BM96" s="72"/>
      <c r="BN96" s="22"/>
      <c r="BO96" s="17" t="s">
        <v>13</v>
      </c>
      <c r="BP96" s="17"/>
      <c r="BQ96" s="15" t="s">
        <v>536</v>
      </c>
      <c r="BR96" s="87" t="str">
        <f>IFERROR(IF($F96="Historical", IF(A96&lt;&gt;INDEX('Historical BMP Records'!A:A, MATCH($C96, 'Historical BMP Records'!$C:$C, 0)), 1, 0), IF(A96&lt;&gt;INDEX('Planned and Progress BMPs'!A:A, MATCH($C96, 'Planned and Progress BMPs'!$C:$C, 0)), 1, 0)), "")</f>
        <v/>
      </c>
      <c r="BS96" s="87" t="str">
        <f>IFERROR(IF($F96="Historical", IF(B96&lt;&gt;INDEX('Historical BMP Records'!B:B, MATCH($C96, 'Historical BMP Records'!$C:$C, 0)), 1, 0), IF(B96&lt;&gt;INDEX('Planned and Progress BMPs'!B:B, MATCH($C96, 'Planned and Progress BMPs'!$C:$C, 0)), 1, 0)), "")</f>
        <v/>
      </c>
      <c r="BT96" s="87" t="str">
        <f>IFERROR(IF($F96="Historical", IF(C96&lt;&gt;INDEX('Historical BMP Records'!C:C, MATCH($C96, 'Historical BMP Records'!$C:$C, 0)), 1, 0), IF(C96&lt;&gt;INDEX('Planned and Progress BMPs'!C:C, MATCH($C96, 'Planned and Progress BMPs'!$C:$C, 0)), 1, 0)), "")</f>
        <v/>
      </c>
      <c r="BU96" s="87" t="str">
        <f>IFERROR(IF($F96="Historical", IF(D96&lt;&gt;INDEX('Historical BMP Records'!D:D, MATCH($C96, 'Historical BMP Records'!$C:$C, 0)), 1, 0), IF(D96&lt;&gt;INDEX('Planned and Progress BMPs'!D:D, MATCH($C96, 'Planned and Progress BMPs'!$C:$C, 0)), 1, 0)), "")</f>
        <v/>
      </c>
      <c r="BV96" s="87" t="str">
        <f>IFERROR(IF($F96="Historical", IF(E96&lt;&gt;INDEX('Historical BMP Records'!E:E, MATCH($C96, 'Historical BMP Records'!$C:$C, 0)), 1, 0), IF(E96&lt;&gt;INDEX('Planned and Progress BMPs'!E:E, MATCH($C96, 'Planned and Progress BMPs'!$C:$C, 0)), 1, 0)), "")</f>
        <v/>
      </c>
      <c r="BW96" s="87" t="str">
        <f>IFERROR(IF($F96="Historical", IF(F96&lt;&gt;INDEX('Historical BMP Records'!F:F, MATCH($C96, 'Historical BMP Records'!$C:$C, 0)), 1, 0), IF(F96&lt;&gt;INDEX('Planned and Progress BMPs'!F:F, MATCH($C96, 'Planned and Progress BMPs'!$C:$C, 0)), 1, 0)), "")</f>
        <v/>
      </c>
      <c r="BX96" s="87" t="str">
        <f>IFERROR(IF($F96="Historical", IF(G96&lt;&gt;INDEX('Historical BMP Records'!G:G, MATCH($C96, 'Historical BMP Records'!$C:$C, 0)), 1, 0), IF(G96&lt;&gt;INDEX('Planned and Progress BMPs'!G:G, MATCH($C96, 'Planned and Progress BMPs'!$C:$C, 0)), 1, 0)), "")</f>
        <v/>
      </c>
      <c r="BY96" s="87" t="str">
        <f>IFERROR(IF($F96="Historical", IF(H96&lt;&gt;INDEX('Historical BMP Records'!H:H, MATCH($C96, 'Historical BMP Records'!$C:$C, 0)), 1, 0), IF(H96&lt;&gt;INDEX('Planned and Progress BMPs'!H:H, MATCH($C96, 'Planned and Progress BMPs'!$C:$C, 0)), 1, 0)), "")</f>
        <v/>
      </c>
      <c r="BZ96" s="87" t="str">
        <f>IFERROR(IF($F96="Historical", IF(I96&lt;&gt;INDEX('Historical BMP Records'!I:I, MATCH($C96, 'Historical BMP Records'!$C:$C, 0)), 1, 0), IF(I96&lt;&gt;INDEX('Planned and Progress BMPs'!I:I, MATCH($C96, 'Planned and Progress BMPs'!$C:$C, 0)), 1, 0)), "")</f>
        <v/>
      </c>
      <c r="CA96" s="87" t="str">
        <f>IFERROR(IF($F96="Historical", IF(J96&lt;&gt;INDEX('Historical BMP Records'!J:J, MATCH($C96, 'Historical BMP Records'!$C:$C, 0)), 1, 0), IF(J96&lt;&gt;INDEX('Planned and Progress BMPs'!J:J, MATCH($C96, 'Planned and Progress BMPs'!$C:$C, 0)), 1, 0)), "")</f>
        <v/>
      </c>
      <c r="CB96" s="87" t="str">
        <f>IFERROR(IF($F96="Historical", IF(K96&lt;&gt;INDEX('Historical BMP Records'!K:K, MATCH($C96, 'Historical BMP Records'!$C:$C, 0)), 1, 0), IF(K96&lt;&gt;INDEX('Planned and Progress BMPs'!K:K, MATCH($C96, 'Planned and Progress BMPs'!$C:$C, 0)), 1, 0)), "")</f>
        <v/>
      </c>
      <c r="CC96" s="87" t="str">
        <f>IFERROR(IF($F96="Historical", IF(L96&lt;&gt;INDEX('Historical BMP Records'!L:L, MATCH($C96, 'Historical BMP Records'!$C:$C, 0)), 1, 0), IF(L96&lt;&gt;INDEX('Planned and Progress BMPs'!L:L, MATCH($C96, 'Planned and Progress BMPs'!$C:$C, 0)), 1, 0)), "")</f>
        <v/>
      </c>
      <c r="CD96" s="87" t="str">
        <f>IFERROR(IF($F96="Historical", IF(M96&lt;&gt;INDEX('Historical BMP Records'!M:M, MATCH($C96, 'Historical BMP Records'!$C:$C, 0)), 1, 0), IF(M96&lt;&gt;INDEX('Planned and Progress BMPs'!M:M, MATCH($C96, 'Planned and Progress BMPs'!$C:$C, 0)), 1, 0)), "")</f>
        <v/>
      </c>
      <c r="CE96" s="87" t="str">
        <f>IFERROR(IF($F96="Historical", IF(N96&lt;&gt;INDEX('Historical BMP Records'!N:N, MATCH($C96, 'Historical BMP Records'!$C:$C, 0)), 1, 0), IF(N96&lt;&gt;INDEX('Planned and Progress BMPs'!N:N, MATCH($C96, 'Planned and Progress BMPs'!$C:$C, 0)), 1, 0)), "")</f>
        <v/>
      </c>
      <c r="CF96" s="87" t="str">
        <f>IFERROR(IF($F96="Historical", IF(O96&lt;&gt;INDEX('Historical BMP Records'!O:O, MATCH($C96, 'Historical BMP Records'!$C:$C, 0)), 1, 0), IF(O96&lt;&gt;INDEX('Planned and Progress BMPs'!O:O, MATCH($C96, 'Planned and Progress BMPs'!$C:$C, 0)), 1, 0)), "")</f>
        <v/>
      </c>
      <c r="CG96" s="87" t="str">
        <f>IFERROR(IF($F96="Historical", IF(P96&lt;&gt;INDEX('Historical BMP Records'!P:P, MATCH($C96, 'Historical BMP Records'!$C:$C, 0)), 1, 0), IF(P96&lt;&gt;INDEX('Planned and Progress BMPs'!P:P, MATCH($C96, 'Planned and Progress BMPs'!$C:$C, 0)), 1, 0)), "")</f>
        <v/>
      </c>
      <c r="CH96" s="87" t="str">
        <f>IFERROR(IF($F96="Historical", IF(Q96&lt;&gt;INDEX('Historical BMP Records'!Q:Q, MATCH($C96, 'Historical BMP Records'!$C:$C, 0)), 1, 0), IF(Q96&lt;&gt;INDEX('Planned and Progress BMPs'!Q:Q, MATCH($C96, 'Planned and Progress BMPs'!$C:$C, 0)), 1, 0)), "")</f>
        <v/>
      </c>
      <c r="CI96" s="87" t="str">
        <f>IFERROR(IF($F96="Historical", IF(R96&lt;&gt;INDEX('Historical BMP Records'!R:R, MATCH($C96, 'Historical BMP Records'!$C:$C, 0)), 1, 0), IF(R96&lt;&gt;INDEX('Planned and Progress BMPs'!R:R, MATCH($C96, 'Planned and Progress BMPs'!$C:$C, 0)), 1, 0)), "")</f>
        <v/>
      </c>
      <c r="CJ96" s="87" t="str">
        <f>IFERROR(IF($F96="Historical", IF(S96&lt;&gt;INDEX('Historical BMP Records'!S:S, MATCH($C96, 'Historical BMP Records'!$C:$C, 0)), 1, 0), IF(S96&lt;&gt;INDEX('Planned and Progress BMPs'!S:S, MATCH($C96, 'Planned and Progress BMPs'!$C:$C, 0)), 1, 0)), "")</f>
        <v/>
      </c>
      <c r="CK96" s="87" t="str">
        <f>IFERROR(IF($F96="Historical", IF(T96&lt;&gt;INDEX('Historical BMP Records'!T:T, MATCH($C96, 'Historical BMP Records'!$C:$C, 0)), 1, 0), IF(T96&lt;&gt;INDEX('Planned and Progress BMPs'!T:T, MATCH($C96, 'Planned and Progress BMPs'!$C:$C, 0)), 1, 0)), "")</f>
        <v/>
      </c>
      <c r="CL96" s="87" t="str">
        <f>IFERROR(IF($F96="Historical", IF(U96&lt;&gt;INDEX('Historical BMP Records'!U:U, MATCH($C96, 'Historical BMP Records'!$C:$C, 0)), 1, 0), IF(U96&lt;&gt;INDEX('Planned and Progress BMPs'!U:U, MATCH($C96, 'Planned and Progress BMPs'!$C:$C, 0)), 1, 0)), "")</f>
        <v/>
      </c>
      <c r="CM96" s="87" t="str">
        <f>IFERROR(IF($F96="Historical", IF(V96&lt;&gt;INDEX('Historical BMP Records'!V:V, MATCH($C96, 'Historical BMP Records'!$C:$C, 0)), 1, 0), IF(V96&lt;&gt;INDEX('Planned and Progress BMPs'!V:V, MATCH($C96, 'Planned and Progress BMPs'!$C:$C, 0)), 1, 0)), "")</f>
        <v/>
      </c>
      <c r="CN96" s="87" t="str">
        <f>IFERROR(IF($F96="Historical", IF(W96&lt;&gt;INDEX('Historical BMP Records'!W:W, MATCH($C96, 'Historical BMP Records'!$C:$C, 0)), 1, 0), IF(W96&lt;&gt;INDEX('Planned and Progress BMPs'!W:W, MATCH($C96, 'Planned and Progress BMPs'!$C:$C, 0)), 1, 0)), "")</f>
        <v/>
      </c>
      <c r="CO96" s="87" t="str">
        <f>IFERROR(IF($F96="Historical", IF(X96&lt;&gt;INDEX('Historical BMP Records'!X:X, MATCH($C96, 'Historical BMP Records'!$C:$C, 0)), 1, 0), IF(X96&lt;&gt;INDEX('Planned and Progress BMPs'!X:X, MATCH($C96, 'Planned and Progress BMPs'!$C:$C, 0)), 1, 0)), "")</f>
        <v/>
      </c>
      <c r="CP96" s="87" t="str">
        <f>IFERROR(IF($F96="Historical", IF(Y96&lt;&gt;INDEX('Historical BMP Records'!Y:Y, MATCH($C96, 'Historical BMP Records'!$C:$C, 0)), 1, 0), IF(Y96&lt;&gt;INDEX('Planned and Progress BMPs'!Y:Y, MATCH($C96, 'Planned and Progress BMPs'!$C:$C, 0)), 1, 0)), "")</f>
        <v/>
      </c>
      <c r="CQ96" s="87" t="str">
        <f>IFERROR(IF($F96="Historical", IF(Z96&lt;&gt;INDEX('Historical BMP Records'!Z:Z, MATCH($C96, 'Historical BMP Records'!$C:$C, 0)), 1, 0), IF(Z96&lt;&gt;INDEX('Planned and Progress BMPs'!Z:Z, MATCH($C96, 'Planned and Progress BMPs'!$C:$C, 0)), 1, 0)), "")</f>
        <v/>
      </c>
      <c r="CR96" s="87" t="str">
        <f>IFERROR(IF($F96="Historical", IF(AA96&lt;&gt;INDEX('Historical BMP Records'!AA:AA, MATCH($C96, 'Historical BMP Records'!$C:$C, 0)), 1, 0), IF(AA96&lt;&gt;INDEX('Planned and Progress BMPs'!AA:AA, MATCH($C96, 'Planned and Progress BMPs'!$C:$C, 0)), 1, 0)), "")</f>
        <v/>
      </c>
      <c r="CS96" s="87" t="str">
        <f>IFERROR(IF($F96="Historical", IF(AB96&lt;&gt;INDEX('Historical BMP Records'!AB:AB, MATCH($C96, 'Historical BMP Records'!$C:$C, 0)), 1, 0), IF(AB96&lt;&gt;INDEX('Planned and Progress BMPs'!AB:AB, MATCH($C96, 'Planned and Progress BMPs'!$C:$C, 0)), 1, 0)), "")</f>
        <v/>
      </c>
      <c r="CT96" s="87" t="str">
        <f>IFERROR(IF($F96="Historical", IF(AC96&lt;&gt;INDEX('Historical BMP Records'!AC:AC, MATCH($C96, 'Historical BMP Records'!$C:$C, 0)), 1, 0), IF(AC96&lt;&gt;INDEX('Planned and Progress BMPs'!AC:AC, MATCH($C96, 'Planned and Progress BMPs'!$C:$C, 0)), 1, 0)), "")</f>
        <v/>
      </c>
      <c r="CU96" s="87" t="str">
        <f>IFERROR(IF($F96="Historical", IF(AD96&lt;&gt;INDEX('Historical BMP Records'!AD:AD, MATCH($C96, 'Historical BMP Records'!$C:$C, 0)), 1, 0), IF(AD96&lt;&gt;INDEX('Planned and Progress BMPs'!AD:AD, MATCH($C96, 'Planned and Progress BMPs'!$C:$C, 0)), 1, 0)), "")</f>
        <v/>
      </c>
      <c r="CV96" s="87" t="str">
        <f>IFERROR(IF($F96="Historical", IF(AE96&lt;&gt;INDEX('Historical BMP Records'!AE:AE, MATCH($C96, 'Historical BMP Records'!$C:$C, 0)), 1, 0), IF(AE96&lt;&gt;INDEX('Planned and Progress BMPs'!AE:AE, MATCH($C96, 'Planned and Progress BMPs'!$C:$C, 0)), 1, 0)), "")</f>
        <v/>
      </c>
      <c r="CW96" s="87" t="str">
        <f>IFERROR(IF($F96="Historical", IF(AF96&lt;&gt;INDEX('Historical BMP Records'!AF:AF, MATCH($C96, 'Historical BMP Records'!$C:$C, 0)), 1, 0), IF(AF96&lt;&gt;INDEX('Planned and Progress BMPs'!AF:AF, MATCH($C96, 'Planned and Progress BMPs'!$C:$C, 0)), 1, 0)), "")</f>
        <v/>
      </c>
      <c r="CX96" s="87" t="str">
        <f>IFERROR(IF($F96="Historical", IF(AG96&lt;&gt;INDEX('Historical BMP Records'!AG:AG, MATCH($C96, 'Historical BMP Records'!$C:$C, 0)), 1, 0), IF(AG96&lt;&gt;INDEX('Planned and Progress BMPs'!AG:AG, MATCH($C96, 'Planned and Progress BMPs'!$C:$C, 0)), 1, 0)), "")</f>
        <v/>
      </c>
      <c r="CY96" s="87" t="str">
        <f>IFERROR(IF($F96="Historical", IF(AH96&lt;&gt;INDEX('Historical BMP Records'!AH:AH, MATCH($C96, 'Historical BMP Records'!$C:$C, 0)), 1, 0), IF(AH96&lt;&gt;INDEX('Planned and Progress BMPs'!AH:AH, MATCH($C96, 'Planned and Progress BMPs'!$C:$C, 0)), 1, 0)), "")</f>
        <v/>
      </c>
      <c r="CZ96" s="87" t="str">
        <f>IFERROR(IF($F96="Historical", IF(AI96&lt;&gt;INDEX('Historical BMP Records'!AI:AI, MATCH($C96, 'Historical BMP Records'!$C:$C, 0)), 1, 0), IF(AI96&lt;&gt;INDEX('Planned and Progress BMPs'!AI:AI, MATCH($C96, 'Planned and Progress BMPs'!$C:$C, 0)), 1, 0)), "")</f>
        <v/>
      </c>
      <c r="DA96" s="87" t="str">
        <f>IFERROR(IF($F96="Historical", IF(AJ96&lt;&gt;INDEX('Historical BMP Records'!AJ:AJ, MATCH($C96, 'Historical BMP Records'!$C:$C, 0)), 1, 0), IF(AJ96&lt;&gt;INDEX('Planned and Progress BMPs'!AJ:AJ, MATCH($C96, 'Planned and Progress BMPs'!$C:$C, 0)), 1, 0)), "")</f>
        <v/>
      </c>
      <c r="DB96" s="87" t="str">
        <f>IFERROR(IF($F96="Historical", IF(AK96&lt;&gt;INDEX('Historical BMP Records'!AK:AK, MATCH($C96, 'Historical BMP Records'!$C:$C, 0)), 1, 0), IF(AK96&lt;&gt;INDEX('Planned and Progress BMPs'!AK:AK, MATCH($C96, 'Planned and Progress BMPs'!$C:$C, 0)), 1, 0)), "")</f>
        <v/>
      </c>
      <c r="DC96" s="87" t="str">
        <f>IFERROR(IF($F96="Historical", IF(AL96&lt;&gt;INDEX('Historical BMP Records'!AL:AL, MATCH($C96, 'Historical BMP Records'!$C:$C, 0)), 1, 0), IF(AL96&lt;&gt;INDEX('Planned and Progress BMPs'!AL:AL, MATCH($C96, 'Planned and Progress BMPs'!$C:$C, 0)), 1, 0)), "")</f>
        <v/>
      </c>
      <c r="DD96" s="87" t="str">
        <f>IFERROR(IF($F96="Historical", IF(AM96&lt;&gt;INDEX('Historical BMP Records'!AM:AM, MATCH($C96, 'Historical BMP Records'!$C:$C, 0)), 1, 0), IF(AM96&lt;&gt;INDEX('Planned and Progress BMPs'!AM:AM, MATCH($C96, 'Planned and Progress BMPs'!$C:$C, 0)), 1, 0)), "")</f>
        <v/>
      </c>
      <c r="DE96" s="87" t="str">
        <f>IFERROR(IF($F96="Historical", IF(AN96&lt;&gt;INDEX('Historical BMP Records'!AN:AN, MATCH($C96, 'Historical BMP Records'!$C:$C, 0)), 1, 0), IF(AN96&lt;&gt;INDEX('Planned and Progress BMPs'!AN:AN, MATCH($C96, 'Planned and Progress BMPs'!$C:$C, 0)), 1, 0)), "")</f>
        <v/>
      </c>
      <c r="DF96" s="87" t="str">
        <f>IFERROR(IF($F96="Historical", IF(AO96&lt;&gt;INDEX('Historical BMP Records'!AO:AO, MATCH($C96, 'Historical BMP Records'!$C:$C, 0)), 1, 0), IF(AO96&lt;&gt;INDEX('Planned and Progress BMPs'!AO:AO, MATCH($C96, 'Planned and Progress BMPs'!$C:$C, 0)), 1, 0)), "")</f>
        <v/>
      </c>
      <c r="DG96" s="87" t="str">
        <f>IFERROR(IF($F96="Historical", IF(AP96&lt;&gt;INDEX('Historical BMP Records'!AP:AP, MATCH($C96, 'Historical BMP Records'!$C:$C, 0)), 1, 0), IF(AP96&lt;&gt;INDEX('Planned and Progress BMPs'!AP:AP, MATCH($C96, 'Planned and Progress BMPs'!$C:$C, 0)), 1, 0)), "")</f>
        <v/>
      </c>
      <c r="DH96" s="87" t="str">
        <f>IFERROR(IF($F96="Historical", IF(AQ96&lt;&gt;INDEX('Historical BMP Records'!AQ:AQ, MATCH($C96, 'Historical BMP Records'!$C:$C, 0)), 1, 0), IF(AQ96&lt;&gt;INDEX('Planned and Progress BMPs'!AQ:AQ, MATCH($C96, 'Planned and Progress BMPs'!$C:$C, 0)), 1, 0)), "")</f>
        <v/>
      </c>
      <c r="DI96" s="87" t="str">
        <f>IFERROR(IF($F96="Historical", IF(AR96&lt;&gt;INDEX('Historical BMP Records'!AR:AR, MATCH($C96, 'Historical BMP Records'!$C:$C, 0)), 1, 0), IF(AR96&lt;&gt;INDEX('Planned and Progress BMPs'!AR:AR, MATCH($C96, 'Planned and Progress BMPs'!$C:$C, 0)), 1, 0)), "")</f>
        <v/>
      </c>
      <c r="DJ96" s="87" t="str">
        <f>IFERROR(IF($F96="Historical", IF(AS96&lt;&gt;INDEX('Historical BMP Records'!AS:AS, MATCH($C96, 'Historical BMP Records'!$C:$C, 0)), 1, 0), IF(AS96&lt;&gt;INDEX('Planned and Progress BMPs'!AS:AS, MATCH($C96, 'Planned and Progress BMPs'!$C:$C, 0)), 1, 0)), "")</f>
        <v/>
      </c>
      <c r="DK96" s="87" t="str">
        <f>IFERROR(IF($F96="Historical", IF(AT96&lt;&gt;INDEX('Historical BMP Records'!AT:AT, MATCH($C96, 'Historical BMP Records'!$C:$C, 0)), 1, 0), IF(AT96&lt;&gt;INDEX('Planned and Progress BMPs'!AT:AT, MATCH($C96, 'Planned and Progress BMPs'!$C:$C, 0)), 1, 0)), "")</f>
        <v/>
      </c>
      <c r="DL96" s="87" t="str">
        <f>IFERROR(IF($F96="Historical", IF(AU96&lt;&gt;INDEX('Historical BMP Records'!AU:AU, MATCH($C96, 'Historical BMP Records'!$C:$C, 0)), 1, 0), IF(AU96&lt;&gt;INDEX('Planned and Progress BMPs'!AU:AU, MATCH($C96, 'Planned and Progress BMPs'!$C:$C, 0)), 1, 0)), "")</f>
        <v/>
      </c>
      <c r="DM96" s="87" t="str">
        <f>IFERROR(IF($F96="Historical", IF(AV96&lt;&gt;INDEX('Historical BMP Records'!AV:AV, MATCH($C96, 'Historical BMP Records'!$C:$C, 0)), 1, 0), IF(AV96&lt;&gt;INDEX('Planned and Progress BMPs'!AV:AV, MATCH($C96, 'Planned and Progress BMPs'!$C:$C, 0)), 1, 0)), "")</f>
        <v/>
      </c>
      <c r="DN96" s="87" t="str">
        <f>IFERROR(IF($F96="Historical", IF(AW96&lt;&gt;INDEX('Historical BMP Records'!AW:AW, MATCH($C96, 'Historical BMP Records'!$C:$C, 0)), 1, 0), IF(AW96&lt;&gt;INDEX('Planned and Progress BMPs'!AW:AW, MATCH($C96, 'Planned and Progress BMPs'!$C:$C, 0)), 1, 0)), "")</f>
        <v/>
      </c>
      <c r="DO96" s="87" t="str">
        <f>IFERROR(IF($F96="Historical", IF(AX96&lt;&gt;INDEX('Historical BMP Records'!AX:AX, MATCH($C96, 'Historical BMP Records'!$C:$C, 0)), 1, 0), IF(AX96&lt;&gt;INDEX('Planned and Progress BMPs'!AX:AX, MATCH($C96, 'Planned and Progress BMPs'!$C:$C, 0)), 1, 0)), "")</f>
        <v/>
      </c>
      <c r="DP96" s="87" t="str">
        <f>IFERROR(IF($F96="Historical", IF(AY96&lt;&gt;INDEX('Historical BMP Records'!AY:AY, MATCH($C96, 'Historical BMP Records'!$C:$C, 0)), 1, 0), IF(AY96&lt;&gt;INDEX('Planned and Progress BMPs'!AY:AY, MATCH($C96, 'Planned and Progress BMPs'!$C:$C, 0)), 1, 0)), "")</f>
        <v/>
      </c>
      <c r="DQ96" s="87" t="str">
        <f>IFERROR(IF($F96="Historical", IF(AZ96&lt;&gt;INDEX('Historical BMP Records'!AZ:AZ, MATCH($C96, 'Historical BMP Records'!$C:$C, 0)), 1, 0), IF(AZ96&lt;&gt;INDEX('Planned and Progress BMPs'!AZ:AZ, MATCH($C96, 'Planned and Progress BMPs'!$C:$C, 0)), 1, 0)), "")</f>
        <v/>
      </c>
      <c r="DR96" s="87" t="str">
        <f>IFERROR(IF($F96="Historical", IF(BA96&lt;&gt;INDEX('Historical BMP Records'!BA:BA, MATCH($C96, 'Historical BMP Records'!$C:$C, 0)), 1, 0), IF(BA96&lt;&gt;INDEX('Planned and Progress BMPs'!BA:BA, MATCH($C96, 'Planned and Progress BMPs'!$C:$C, 0)), 1, 0)), "")</f>
        <v/>
      </c>
      <c r="DS96" s="87" t="str">
        <f>IFERROR(IF($F96="Historical", IF(BB96&lt;&gt;INDEX('Historical BMP Records'!BB:BB, MATCH($C96, 'Historical BMP Records'!$C:$C, 0)), 1, 0), IF(BB96&lt;&gt;INDEX('Planned and Progress BMPs'!BB:BB, MATCH($C96, 'Planned and Progress BMPs'!$C:$C, 0)), 1, 0)), "")</f>
        <v/>
      </c>
      <c r="DT96" s="87" t="str">
        <f>IFERROR(IF($F96="Historical", IF(BC96&lt;&gt;INDEX('Historical BMP Records'!BC:BC, MATCH($C96, 'Historical BMP Records'!$C:$C, 0)), 1, 0), IF(BC96&lt;&gt;INDEX('Planned and Progress BMPs'!BC:BC, MATCH($C96, 'Planned and Progress BMPs'!$C:$C, 0)), 1, 0)), "")</f>
        <v/>
      </c>
      <c r="DU96" s="87" t="str">
        <f>IFERROR(IF($F96="Historical", IF(BD96&lt;&gt;INDEX('Historical BMP Records'!BD:BD, MATCH($C96, 'Historical BMP Records'!$C:$C, 0)), 1, 0), IF(BD96&lt;&gt;INDEX('Planned and Progress BMPs'!BD:BD, MATCH($C96, 'Planned and Progress BMPs'!$C:$C, 0)), 1, 0)), "")</f>
        <v/>
      </c>
      <c r="DV96" s="87" t="str">
        <f>IFERROR(IF($F96="Historical", IF(BE96&lt;&gt;INDEX('Historical BMP Records'!BE:BE, MATCH($C96, 'Historical BMP Records'!$C:$C, 0)), 1, 0), IF(BE96&lt;&gt;INDEX('Planned and Progress BMPs'!BE:BE, MATCH($C96, 'Planned and Progress BMPs'!$C:$C, 0)), 1, 0)), "")</f>
        <v/>
      </c>
      <c r="DW96" s="87" t="str">
        <f>IFERROR(IF($F96="Historical", IF(BF96&lt;&gt;INDEX('Historical BMP Records'!BF:BF, MATCH($C96, 'Historical BMP Records'!$C:$C, 0)), 1, 0), IF(BF96&lt;&gt;INDEX('Planned and Progress BMPs'!BF:BF, MATCH($C96, 'Planned and Progress BMPs'!$C:$C, 0)), 1, 0)), "")</f>
        <v/>
      </c>
      <c r="DX96" s="87" t="str">
        <f>IFERROR(IF($F96="Historical", IF(BG96&lt;&gt;INDEX('Historical BMP Records'!BG:BG, MATCH($C96, 'Historical BMP Records'!$C:$C, 0)), 1, 0), IF(BG96&lt;&gt;INDEX('Planned and Progress BMPs'!BG:BG, MATCH($C96, 'Planned and Progress BMPs'!$C:$C, 0)), 1, 0)), "")</f>
        <v/>
      </c>
      <c r="DY96" s="87" t="str">
        <f>IFERROR(IF($F96="Historical", IF(BH96&lt;&gt;INDEX('Historical BMP Records'!BH:BH, MATCH($C96, 'Historical BMP Records'!$C:$C, 0)), 1, 0), IF(BH96&lt;&gt;INDEX('Planned and Progress BMPs'!BH:BH, MATCH($C96, 'Planned and Progress BMPs'!$C:$C, 0)), 1, 0)), "")</f>
        <v/>
      </c>
      <c r="DZ96" s="87" t="str">
        <f>IFERROR(IF($F96="Historical", IF(BI96&lt;&gt;INDEX('Historical BMP Records'!BI:BI, MATCH($C96, 'Historical BMP Records'!$C:$C, 0)), 1, 0), IF(BI96&lt;&gt;INDEX('Planned and Progress BMPs'!BI:BI, MATCH($C96, 'Planned and Progress BMPs'!$C:$C, 0)), 1, 0)), "")</f>
        <v/>
      </c>
      <c r="EA96" s="87" t="str">
        <f>IFERROR(IF($F96="Historical", IF(BJ96&lt;&gt;INDEX('Historical BMP Records'!BJ:BJ, MATCH($C96, 'Historical BMP Records'!$C:$C, 0)), 1, 0), IF(BJ96&lt;&gt;INDEX('Planned and Progress BMPs'!BJ:BJ, MATCH($C96, 'Planned and Progress BMPs'!$C:$C, 0)), 1, 0)), "")</f>
        <v/>
      </c>
      <c r="EB96" s="87" t="str">
        <f>IFERROR(IF($F96="Historical", IF(BK96&lt;&gt;INDEX('Historical BMP Records'!BK:BK, MATCH($C96, 'Historical BMP Records'!$C:$C, 0)), 1, 0), IF(BK96&lt;&gt;INDEX('Planned and Progress BMPs'!BK:BK, MATCH($C96, 'Planned and Progress BMPs'!$C:$C, 0)), 1, 0)), "")</f>
        <v/>
      </c>
      <c r="EC96" s="87" t="str">
        <f>IFERROR(IF($F96="Historical", IF(BL96&lt;&gt;INDEX('Historical BMP Records'!BL:BL, MATCH($C96, 'Historical BMP Records'!$C:$C, 0)), 1, 0), IF(BL96&lt;&gt;INDEX('Planned and Progress BMPs'!BL:BL, MATCH($C96, 'Planned and Progress BMPs'!$C:$C, 0)), 1, 0)), "")</f>
        <v/>
      </c>
      <c r="ED96" s="87" t="str">
        <f>IFERROR(IF($F96="Historical", IF(BM96&lt;&gt;INDEX('Historical BMP Records'!BM:BM, MATCH($C96, 'Historical BMP Records'!$C:$C, 0)), 1, 0), IF(BM96&lt;&gt;INDEX('Planned and Progress BMPs'!BM:BM, MATCH($C96, 'Planned and Progress BMPs'!$C:$C, 0)), 1, 0)), "")</f>
        <v/>
      </c>
      <c r="EE96" s="87" t="str">
        <f>IFERROR(IF($F96="Historical", IF(BN96&lt;&gt;INDEX('Historical BMP Records'!BN:BN, MATCH($C96, 'Historical BMP Records'!$C:$C, 0)), 1, 0), IF(BN96&lt;&gt;INDEX('Planned and Progress BMPs'!BN:BN, MATCH($C96, 'Planned and Progress BMPs'!$C:$C, 0)), 1, 0)), "")</f>
        <v/>
      </c>
      <c r="EF96" s="87" t="str">
        <f>IFERROR(IF($F96="Historical", IF(BO96&lt;&gt;INDEX('Historical BMP Records'!BO:BO, MATCH($C96, 'Historical BMP Records'!$C:$C, 0)), 1, 0), IF(BO96&lt;&gt;INDEX('Planned and Progress BMPs'!BO:BO, MATCH($C96, 'Planned and Progress BMPs'!$C:$C, 0)), 1, 0)), "")</f>
        <v/>
      </c>
      <c r="EG96" s="87" t="str">
        <f>IFERROR(IF($F96="Historical", IF(BP96&lt;&gt;INDEX('Historical BMP Records'!BP:BP, MATCH($C96, 'Historical BMP Records'!$C:$C, 0)), 1, 0), IF(BP96&lt;&gt;INDEX('Planned and Progress BMPs'!BP:BP, MATCH($C96, 'Planned and Progress BMPs'!$C:$C, 0)), 1, 0)), "")</f>
        <v/>
      </c>
      <c r="EH96" s="87">
        <f>SUM(DC_SW152[[#This Row],[FY17 Status Change]:[GIS ID Change]])</f>
        <v>0</v>
      </c>
    </row>
    <row r="97" spans="1:138" x14ac:dyDescent="0.25">
      <c r="A97" s="5" t="s">
        <v>388</v>
      </c>
      <c r="B97" s="5" t="s">
        <v>389</v>
      </c>
      <c r="C97" s="15" t="s">
        <v>558</v>
      </c>
      <c r="D97" s="15" t="s">
        <v>486</v>
      </c>
      <c r="E97" s="15" t="s">
        <v>223</v>
      </c>
      <c r="F97" s="33" t="s">
        <v>49</v>
      </c>
      <c r="G97" s="42"/>
      <c r="H97" s="37"/>
      <c r="I97" s="22">
        <f>INDEX(Table3[Site ID], MATCH(DC_SW152[[#This Row],[Facility Name]], Table3[Site Name], 0))</f>
        <v>1</v>
      </c>
      <c r="J97" s="22" t="s">
        <v>372</v>
      </c>
      <c r="K97" s="22" t="str">
        <f>INDEX(Table3[Site Address], MATCH(DC_SW152[[#This Row],[Facility Name]], Table3[Site Name], 0))</f>
        <v>370 Brookley Avenue SW</v>
      </c>
      <c r="L97" s="22" t="str">
        <f>INDEX(Table3[Site X Coordinate], MATCH(DC_SW152[[#This Row],[Facility Name]], Table3[Site Name], 0))</f>
        <v>399319.85</v>
      </c>
      <c r="M97" s="22" t="str">
        <f>INDEX(Table3[Site Y Coordinate], MATCH(DC_SW152[[#This Row],[Facility Name]], Table3[Site Name], 0))</f>
        <v>131674.01</v>
      </c>
      <c r="N97" s="22" t="str">
        <f>INDEX(Table3[Owner/Manager], MATCH(DC_SW152[[#This Row],[Facility Name]], Table3[Site Name], 0))</f>
        <v>Department of Defense</v>
      </c>
      <c r="O97" s="22" t="s">
        <v>218</v>
      </c>
      <c r="P97" s="22" t="s">
        <v>115</v>
      </c>
      <c r="Q97" s="22" t="s">
        <v>219</v>
      </c>
      <c r="R97" s="22" t="s">
        <v>84</v>
      </c>
      <c r="S97" s="22">
        <v>20032</v>
      </c>
      <c r="T97" s="29">
        <v>2024048204</v>
      </c>
      <c r="U97" s="22" t="s">
        <v>220</v>
      </c>
      <c r="V97" s="77">
        <v>40</v>
      </c>
      <c r="W97" s="33">
        <v>40087</v>
      </c>
      <c r="X97" s="22" t="s">
        <v>223</v>
      </c>
      <c r="Y97" s="83" t="s">
        <v>561</v>
      </c>
      <c r="Z97" s="83" t="s">
        <v>777</v>
      </c>
      <c r="AA97" s="83" t="s">
        <v>778</v>
      </c>
      <c r="AB97" s="83" t="s">
        <v>779</v>
      </c>
      <c r="AC97" s="22" t="s">
        <v>93</v>
      </c>
      <c r="AD97" s="22" t="s">
        <v>26</v>
      </c>
      <c r="AE97" s="22">
        <v>398440.97831600002</v>
      </c>
      <c r="AF97" s="22">
        <v>130422.175349</v>
      </c>
      <c r="AG97" s="22">
        <v>38.832863000000003</v>
      </c>
      <c r="AH97" s="22">
        <v>-77.024771000000001</v>
      </c>
      <c r="AI97" s="22" t="s">
        <v>265</v>
      </c>
      <c r="AJ97" s="22" t="s">
        <v>84</v>
      </c>
      <c r="AK97" s="22">
        <v>20032</v>
      </c>
      <c r="AL97" s="17" t="s">
        <v>11</v>
      </c>
      <c r="AM97" s="22" t="s">
        <v>12</v>
      </c>
      <c r="AN97" s="22" t="s">
        <v>8</v>
      </c>
      <c r="AO97" s="64"/>
      <c r="AP97" s="64"/>
      <c r="AQ97" s="64"/>
      <c r="AR97" s="64">
        <f>IF(ISBLANK(DC_SW152[[#This Row],[Urban Acres]]), "", DC_SW152[[#This Row],[Urban Acres]]-DC_SW152[[#This Row],[Impervious Acres]]-DC_SW152[[#This Row],[Natural Acres]])</f>
        <v>0</v>
      </c>
      <c r="AS97" s="64">
        <v>0.64</v>
      </c>
      <c r="AT97" s="64">
        <v>0.64</v>
      </c>
      <c r="AU97" s="64" t="str">
        <f>IF(ISBLANK(DC_SW152[[#This Row],[Natural Acres]]), "", DC_SW152[[#This Row],[Natural Acres]]*43560)</f>
        <v/>
      </c>
      <c r="AV97" s="64">
        <f>IFERROR(IF(ISBLANK(DC_SW152[[#This Row],[Compacted Acres]]), "", DC_SW152[[#This Row],[Compacted Acres]]*43560),"")</f>
        <v>0</v>
      </c>
      <c r="AW97" s="64">
        <f>IF(ISBLANK(DC_SW152[[#This Row],[Impervious Acres]]), "", DC_SW152[[#This Row],[Impervious Acres]]*43560)</f>
        <v>27878.400000000001</v>
      </c>
      <c r="AX97" s="64">
        <f>IF(ISBLANK(DC_SW152[[#This Row],[Urban Acres]]), "", DC_SW152[[#This Row],[Urban Acres]]*43560)</f>
        <v>27878.400000000001</v>
      </c>
      <c r="AY97" s="67"/>
      <c r="AZ97" s="33">
        <v>42170</v>
      </c>
      <c r="BA97" s="19">
        <v>2015</v>
      </c>
      <c r="BB97" s="19"/>
      <c r="BC97" s="19"/>
      <c r="BD97" s="19"/>
      <c r="BE97" s="19"/>
      <c r="BF97" s="19"/>
      <c r="BG97" s="19"/>
      <c r="BH97" s="18" t="s">
        <v>9</v>
      </c>
      <c r="BI97" s="18">
        <v>41275</v>
      </c>
      <c r="BJ97" s="18"/>
      <c r="BK97" s="22" t="s">
        <v>8</v>
      </c>
      <c r="BL97" s="18"/>
      <c r="BM97" s="72"/>
      <c r="BN97" s="22"/>
      <c r="BO97" s="17" t="s">
        <v>13</v>
      </c>
      <c r="BP97" s="17"/>
      <c r="BQ97" s="15" t="s">
        <v>536</v>
      </c>
      <c r="BR97" s="87" t="str">
        <f>IFERROR(IF($F97="Historical", IF(A97&lt;&gt;INDEX('Historical BMP Records'!A:A, MATCH($C97, 'Historical BMP Records'!$C:$C, 0)), 1, 0), IF(A97&lt;&gt;INDEX('Planned and Progress BMPs'!A:A, MATCH($C97, 'Planned and Progress BMPs'!$C:$C, 0)), 1, 0)), "")</f>
        <v/>
      </c>
      <c r="BS97" s="87" t="str">
        <f>IFERROR(IF($F97="Historical", IF(B97&lt;&gt;INDEX('Historical BMP Records'!B:B, MATCH($C97, 'Historical BMP Records'!$C:$C, 0)), 1, 0), IF(B97&lt;&gt;INDEX('Planned and Progress BMPs'!B:B, MATCH($C97, 'Planned and Progress BMPs'!$C:$C, 0)), 1, 0)), "")</f>
        <v/>
      </c>
      <c r="BT97" s="87" t="str">
        <f>IFERROR(IF($F97="Historical", IF(C97&lt;&gt;INDEX('Historical BMP Records'!C:C, MATCH($C97, 'Historical BMP Records'!$C:$C, 0)), 1, 0), IF(C97&lt;&gt;INDEX('Planned and Progress BMPs'!C:C, MATCH($C97, 'Planned and Progress BMPs'!$C:$C, 0)), 1, 0)), "")</f>
        <v/>
      </c>
      <c r="BU97" s="87" t="str">
        <f>IFERROR(IF($F97="Historical", IF(D97&lt;&gt;INDEX('Historical BMP Records'!D:D, MATCH($C97, 'Historical BMP Records'!$C:$C, 0)), 1, 0), IF(D97&lt;&gt;INDEX('Planned and Progress BMPs'!D:D, MATCH($C97, 'Planned and Progress BMPs'!$C:$C, 0)), 1, 0)), "")</f>
        <v/>
      </c>
      <c r="BV97" s="87" t="str">
        <f>IFERROR(IF($F97="Historical", IF(E97&lt;&gt;INDEX('Historical BMP Records'!E:E, MATCH($C97, 'Historical BMP Records'!$C:$C, 0)), 1, 0), IF(E97&lt;&gt;INDEX('Planned and Progress BMPs'!E:E, MATCH($C97, 'Planned and Progress BMPs'!$C:$C, 0)), 1, 0)), "")</f>
        <v/>
      </c>
      <c r="BW97" s="87" t="str">
        <f>IFERROR(IF($F97="Historical", IF(F97&lt;&gt;INDEX('Historical BMP Records'!F:F, MATCH($C97, 'Historical BMP Records'!$C:$C, 0)), 1, 0), IF(F97&lt;&gt;INDEX('Planned and Progress BMPs'!F:F, MATCH($C97, 'Planned and Progress BMPs'!$C:$C, 0)), 1, 0)), "")</f>
        <v/>
      </c>
      <c r="BX97" s="87" t="str">
        <f>IFERROR(IF($F97="Historical", IF(G97&lt;&gt;INDEX('Historical BMP Records'!G:G, MATCH($C97, 'Historical BMP Records'!$C:$C, 0)), 1, 0), IF(G97&lt;&gt;INDEX('Planned and Progress BMPs'!G:G, MATCH($C97, 'Planned and Progress BMPs'!$C:$C, 0)), 1, 0)), "")</f>
        <v/>
      </c>
      <c r="BY97" s="87" t="str">
        <f>IFERROR(IF($F97="Historical", IF(H97&lt;&gt;INDEX('Historical BMP Records'!H:H, MATCH($C97, 'Historical BMP Records'!$C:$C, 0)), 1, 0), IF(H97&lt;&gt;INDEX('Planned and Progress BMPs'!H:H, MATCH($C97, 'Planned and Progress BMPs'!$C:$C, 0)), 1, 0)), "")</f>
        <v/>
      </c>
      <c r="BZ97" s="87" t="str">
        <f>IFERROR(IF($F97="Historical", IF(I97&lt;&gt;INDEX('Historical BMP Records'!I:I, MATCH($C97, 'Historical BMP Records'!$C:$C, 0)), 1, 0), IF(I97&lt;&gt;INDEX('Planned and Progress BMPs'!I:I, MATCH($C97, 'Planned and Progress BMPs'!$C:$C, 0)), 1, 0)), "")</f>
        <v/>
      </c>
      <c r="CA97" s="87" t="str">
        <f>IFERROR(IF($F97="Historical", IF(J97&lt;&gt;INDEX('Historical BMP Records'!J:J, MATCH($C97, 'Historical BMP Records'!$C:$C, 0)), 1, 0), IF(J97&lt;&gt;INDEX('Planned and Progress BMPs'!J:J, MATCH($C97, 'Planned and Progress BMPs'!$C:$C, 0)), 1, 0)), "")</f>
        <v/>
      </c>
      <c r="CB97" s="87" t="str">
        <f>IFERROR(IF($F97="Historical", IF(K97&lt;&gt;INDEX('Historical BMP Records'!K:K, MATCH($C97, 'Historical BMP Records'!$C:$C, 0)), 1, 0), IF(K97&lt;&gt;INDEX('Planned and Progress BMPs'!K:K, MATCH($C97, 'Planned and Progress BMPs'!$C:$C, 0)), 1, 0)), "")</f>
        <v/>
      </c>
      <c r="CC97" s="87" t="str">
        <f>IFERROR(IF($F97="Historical", IF(L97&lt;&gt;INDEX('Historical BMP Records'!L:L, MATCH($C97, 'Historical BMP Records'!$C:$C, 0)), 1, 0), IF(L97&lt;&gt;INDEX('Planned and Progress BMPs'!L:L, MATCH($C97, 'Planned and Progress BMPs'!$C:$C, 0)), 1, 0)), "")</f>
        <v/>
      </c>
      <c r="CD97" s="87" t="str">
        <f>IFERROR(IF($F97="Historical", IF(M97&lt;&gt;INDEX('Historical BMP Records'!M:M, MATCH($C97, 'Historical BMP Records'!$C:$C, 0)), 1, 0), IF(M97&lt;&gt;INDEX('Planned and Progress BMPs'!M:M, MATCH($C97, 'Planned and Progress BMPs'!$C:$C, 0)), 1, 0)), "")</f>
        <v/>
      </c>
      <c r="CE97" s="87" t="str">
        <f>IFERROR(IF($F97="Historical", IF(N97&lt;&gt;INDEX('Historical BMP Records'!N:N, MATCH($C97, 'Historical BMP Records'!$C:$C, 0)), 1, 0), IF(N97&lt;&gt;INDEX('Planned and Progress BMPs'!N:N, MATCH($C97, 'Planned and Progress BMPs'!$C:$C, 0)), 1, 0)), "")</f>
        <v/>
      </c>
      <c r="CF97" s="87" t="str">
        <f>IFERROR(IF($F97="Historical", IF(O97&lt;&gt;INDEX('Historical BMP Records'!O:O, MATCH($C97, 'Historical BMP Records'!$C:$C, 0)), 1, 0), IF(O97&lt;&gt;INDEX('Planned and Progress BMPs'!O:O, MATCH($C97, 'Planned and Progress BMPs'!$C:$C, 0)), 1, 0)), "")</f>
        <v/>
      </c>
      <c r="CG97" s="87" t="str">
        <f>IFERROR(IF($F97="Historical", IF(P97&lt;&gt;INDEX('Historical BMP Records'!P:P, MATCH($C97, 'Historical BMP Records'!$C:$C, 0)), 1, 0), IF(P97&lt;&gt;INDEX('Planned and Progress BMPs'!P:P, MATCH($C97, 'Planned and Progress BMPs'!$C:$C, 0)), 1, 0)), "")</f>
        <v/>
      </c>
      <c r="CH97" s="87" t="str">
        <f>IFERROR(IF($F97="Historical", IF(Q97&lt;&gt;INDEX('Historical BMP Records'!Q:Q, MATCH($C97, 'Historical BMP Records'!$C:$C, 0)), 1, 0), IF(Q97&lt;&gt;INDEX('Planned and Progress BMPs'!Q:Q, MATCH($C97, 'Planned and Progress BMPs'!$C:$C, 0)), 1, 0)), "")</f>
        <v/>
      </c>
      <c r="CI97" s="87" t="str">
        <f>IFERROR(IF($F97="Historical", IF(R97&lt;&gt;INDEX('Historical BMP Records'!R:R, MATCH($C97, 'Historical BMP Records'!$C:$C, 0)), 1, 0), IF(R97&lt;&gt;INDEX('Planned and Progress BMPs'!R:R, MATCH($C97, 'Planned and Progress BMPs'!$C:$C, 0)), 1, 0)), "")</f>
        <v/>
      </c>
      <c r="CJ97" s="87" t="str">
        <f>IFERROR(IF($F97="Historical", IF(S97&lt;&gt;INDEX('Historical BMP Records'!S:S, MATCH($C97, 'Historical BMP Records'!$C:$C, 0)), 1, 0), IF(S97&lt;&gt;INDEX('Planned and Progress BMPs'!S:S, MATCH($C97, 'Planned and Progress BMPs'!$C:$C, 0)), 1, 0)), "")</f>
        <v/>
      </c>
      <c r="CK97" s="87" t="str">
        <f>IFERROR(IF($F97="Historical", IF(T97&lt;&gt;INDEX('Historical BMP Records'!T:T, MATCH($C97, 'Historical BMP Records'!$C:$C, 0)), 1, 0), IF(T97&lt;&gt;INDEX('Planned and Progress BMPs'!T:T, MATCH($C97, 'Planned and Progress BMPs'!$C:$C, 0)), 1, 0)), "")</f>
        <v/>
      </c>
      <c r="CL97" s="87" t="str">
        <f>IFERROR(IF($F97="Historical", IF(U97&lt;&gt;INDEX('Historical BMP Records'!U:U, MATCH($C97, 'Historical BMP Records'!$C:$C, 0)), 1, 0), IF(U97&lt;&gt;INDEX('Planned and Progress BMPs'!U:U, MATCH($C97, 'Planned and Progress BMPs'!$C:$C, 0)), 1, 0)), "")</f>
        <v/>
      </c>
      <c r="CM97" s="87" t="str">
        <f>IFERROR(IF($F97="Historical", IF(V97&lt;&gt;INDEX('Historical BMP Records'!V:V, MATCH($C97, 'Historical BMP Records'!$C:$C, 0)), 1, 0), IF(V97&lt;&gt;INDEX('Planned and Progress BMPs'!V:V, MATCH($C97, 'Planned and Progress BMPs'!$C:$C, 0)), 1, 0)), "")</f>
        <v/>
      </c>
      <c r="CN97" s="87" t="str">
        <f>IFERROR(IF($F97="Historical", IF(W97&lt;&gt;INDEX('Historical BMP Records'!W:W, MATCH($C97, 'Historical BMP Records'!$C:$C, 0)), 1, 0), IF(W97&lt;&gt;INDEX('Planned and Progress BMPs'!W:W, MATCH($C97, 'Planned and Progress BMPs'!$C:$C, 0)), 1, 0)), "")</f>
        <v/>
      </c>
      <c r="CO97" s="87" t="str">
        <f>IFERROR(IF($F97="Historical", IF(X97&lt;&gt;INDEX('Historical BMP Records'!X:X, MATCH($C97, 'Historical BMP Records'!$C:$C, 0)), 1, 0), IF(X97&lt;&gt;INDEX('Planned and Progress BMPs'!X:X, MATCH($C97, 'Planned and Progress BMPs'!$C:$C, 0)), 1, 0)), "")</f>
        <v/>
      </c>
      <c r="CP97" s="87" t="str">
        <f>IFERROR(IF($F97="Historical", IF(Y97&lt;&gt;INDEX('Historical BMP Records'!Y:Y, MATCH($C97, 'Historical BMP Records'!$C:$C, 0)), 1, 0), IF(Y97&lt;&gt;INDEX('Planned and Progress BMPs'!Y:Y, MATCH($C97, 'Planned and Progress BMPs'!$C:$C, 0)), 1, 0)), "")</f>
        <v/>
      </c>
      <c r="CQ97" s="87" t="str">
        <f>IFERROR(IF($F97="Historical", IF(Z97&lt;&gt;INDEX('Historical BMP Records'!Z:Z, MATCH($C97, 'Historical BMP Records'!$C:$C, 0)), 1, 0), IF(Z97&lt;&gt;INDEX('Planned and Progress BMPs'!Z:Z, MATCH($C97, 'Planned and Progress BMPs'!$C:$C, 0)), 1, 0)), "")</f>
        <v/>
      </c>
      <c r="CR97" s="87" t="str">
        <f>IFERROR(IF($F97="Historical", IF(AA97&lt;&gt;INDEX('Historical BMP Records'!AA:AA, MATCH($C97, 'Historical BMP Records'!$C:$C, 0)), 1, 0), IF(AA97&lt;&gt;INDEX('Planned and Progress BMPs'!AA:AA, MATCH($C97, 'Planned and Progress BMPs'!$C:$C, 0)), 1, 0)), "")</f>
        <v/>
      </c>
      <c r="CS97" s="87" t="str">
        <f>IFERROR(IF($F97="Historical", IF(AB97&lt;&gt;INDEX('Historical BMP Records'!AB:AB, MATCH($C97, 'Historical BMP Records'!$C:$C, 0)), 1, 0), IF(AB97&lt;&gt;INDEX('Planned and Progress BMPs'!AB:AB, MATCH($C97, 'Planned and Progress BMPs'!$C:$C, 0)), 1, 0)), "")</f>
        <v/>
      </c>
      <c r="CT97" s="87" t="str">
        <f>IFERROR(IF($F97="Historical", IF(AC97&lt;&gt;INDEX('Historical BMP Records'!AC:AC, MATCH($C97, 'Historical BMP Records'!$C:$C, 0)), 1, 0), IF(AC97&lt;&gt;INDEX('Planned and Progress BMPs'!AC:AC, MATCH($C97, 'Planned and Progress BMPs'!$C:$C, 0)), 1, 0)), "")</f>
        <v/>
      </c>
      <c r="CU97" s="87" t="str">
        <f>IFERROR(IF($F97="Historical", IF(AD97&lt;&gt;INDEX('Historical BMP Records'!AD:AD, MATCH($C97, 'Historical BMP Records'!$C:$C, 0)), 1, 0), IF(AD97&lt;&gt;INDEX('Planned and Progress BMPs'!AD:AD, MATCH($C97, 'Planned and Progress BMPs'!$C:$C, 0)), 1, 0)), "")</f>
        <v/>
      </c>
      <c r="CV97" s="87" t="str">
        <f>IFERROR(IF($F97="Historical", IF(AE97&lt;&gt;INDEX('Historical BMP Records'!AE:AE, MATCH($C97, 'Historical BMP Records'!$C:$C, 0)), 1, 0), IF(AE97&lt;&gt;INDEX('Planned and Progress BMPs'!AE:AE, MATCH($C97, 'Planned and Progress BMPs'!$C:$C, 0)), 1, 0)), "")</f>
        <v/>
      </c>
      <c r="CW97" s="87" t="str">
        <f>IFERROR(IF($F97="Historical", IF(AF97&lt;&gt;INDEX('Historical BMP Records'!AF:AF, MATCH($C97, 'Historical BMP Records'!$C:$C, 0)), 1, 0), IF(AF97&lt;&gt;INDEX('Planned and Progress BMPs'!AF:AF, MATCH($C97, 'Planned and Progress BMPs'!$C:$C, 0)), 1, 0)), "")</f>
        <v/>
      </c>
      <c r="CX97" s="87" t="str">
        <f>IFERROR(IF($F97="Historical", IF(AG97&lt;&gt;INDEX('Historical BMP Records'!AG:AG, MATCH($C97, 'Historical BMP Records'!$C:$C, 0)), 1, 0), IF(AG97&lt;&gt;INDEX('Planned and Progress BMPs'!AG:AG, MATCH($C97, 'Planned and Progress BMPs'!$C:$C, 0)), 1, 0)), "")</f>
        <v/>
      </c>
      <c r="CY97" s="87" t="str">
        <f>IFERROR(IF($F97="Historical", IF(AH97&lt;&gt;INDEX('Historical BMP Records'!AH:AH, MATCH($C97, 'Historical BMP Records'!$C:$C, 0)), 1, 0), IF(AH97&lt;&gt;INDEX('Planned and Progress BMPs'!AH:AH, MATCH($C97, 'Planned and Progress BMPs'!$C:$C, 0)), 1, 0)), "")</f>
        <v/>
      </c>
      <c r="CZ97" s="87" t="str">
        <f>IFERROR(IF($F97="Historical", IF(AI97&lt;&gt;INDEX('Historical BMP Records'!AI:AI, MATCH($C97, 'Historical BMP Records'!$C:$C, 0)), 1, 0), IF(AI97&lt;&gt;INDEX('Planned and Progress BMPs'!AI:AI, MATCH($C97, 'Planned and Progress BMPs'!$C:$C, 0)), 1, 0)), "")</f>
        <v/>
      </c>
      <c r="DA97" s="87" t="str">
        <f>IFERROR(IF($F97="Historical", IF(AJ97&lt;&gt;INDEX('Historical BMP Records'!AJ:AJ, MATCH($C97, 'Historical BMP Records'!$C:$C, 0)), 1, 0), IF(AJ97&lt;&gt;INDEX('Planned and Progress BMPs'!AJ:AJ, MATCH($C97, 'Planned and Progress BMPs'!$C:$C, 0)), 1, 0)), "")</f>
        <v/>
      </c>
      <c r="DB97" s="87" t="str">
        <f>IFERROR(IF($F97="Historical", IF(AK97&lt;&gt;INDEX('Historical BMP Records'!AK:AK, MATCH($C97, 'Historical BMP Records'!$C:$C, 0)), 1, 0), IF(AK97&lt;&gt;INDEX('Planned and Progress BMPs'!AK:AK, MATCH($C97, 'Planned and Progress BMPs'!$C:$C, 0)), 1, 0)), "")</f>
        <v/>
      </c>
      <c r="DC97" s="87" t="str">
        <f>IFERROR(IF($F97="Historical", IF(AL97&lt;&gt;INDEX('Historical BMP Records'!AL:AL, MATCH($C97, 'Historical BMP Records'!$C:$C, 0)), 1, 0), IF(AL97&lt;&gt;INDEX('Planned and Progress BMPs'!AL:AL, MATCH($C97, 'Planned and Progress BMPs'!$C:$C, 0)), 1, 0)), "")</f>
        <v/>
      </c>
      <c r="DD97" s="87" t="str">
        <f>IFERROR(IF($F97="Historical", IF(AM97&lt;&gt;INDEX('Historical BMP Records'!AM:AM, MATCH($C97, 'Historical BMP Records'!$C:$C, 0)), 1, 0), IF(AM97&lt;&gt;INDEX('Planned and Progress BMPs'!AM:AM, MATCH($C97, 'Planned and Progress BMPs'!$C:$C, 0)), 1, 0)), "")</f>
        <v/>
      </c>
      <c r="DE97" s="87" t="str">
        <f>IFERROR(IF($F97="Historical", IF(AN97&lt;&gt;INDEX('Historical BMP Records'!AN:AN, MATCH($C97, 'Historical BMP Records'!$C:$C, 0)), 1, 0), IF(AN97&lt;&gt;INDEX('Planned and Progress BMPs'!AN:AN, MATCH($C97, 'Planned and Progress BMPs'!$C:$C, 0)), 1, 0)), "")</f>
        <v/>
      </c>
      <c r="DF97" s="87" t="str">
        <f>IFERROR(IF($F97="Historical", IF(AO97&lt;&gt;INDEX('Historical BMP Records'!AO:AO, MATCH($C97, 'Historical BMP Records'!$C:$C, 0)), 1, 0), IF(AO97&lt;&gt;INDEX('Planned and Progress BMPs'!AO:AO, MATCH($C97, 'Planned and Progress BMPs'!$C:$C, 0)), 1, 0)), "")</f>
        <v/>
      </c>
      <c r="DG97" s="87" t="str">
        <f>IFERROR(IF($F97="Historical", IF(AP97&lt;&gt;INDEX('Historical BMP Records'!AP:AP, MATCH($C97, 'Historical BMP Records'!$C:$C, 0)), 1, 0), IF(AP97&lt;&gt;INDEX('Planned and Progress BMPs'!AP:AP, MATCH($C97, 'Planned and Progress BMPs'!$C:$C, 0)), 1, 0)), "")</f>
        <v/>
      </c>
      <c r="DH97" s="87" t="str">
        <f>IFERROR(IF($F97="Historical", IF(AQ97&lt;&gt;INDEX('Historical BMP Records'!AQ:AQ, MATCH($C97, 'Historical BMP Records'!$C:$C, 0)), 1, 0), IF(AQ97&lt;&gt;INDEX('Planned and Progress BMPs'!AQ:AQ, MATCH($C97, 'Planned and Progress BMPs'!$C:$C, 0)), 1, 0)), "")</f>
        <v/>
      </c>
      <c r="DI97" s="87" t="str">
        <f>IFERROR(IF($F97="Historical", IF(AR97&lt;&gt;INDEX('Historical BMP Records'!AR:AR, MATCH($C97, 'Historical BMP Records'!$C:$C, 0)), 1, 0), IF(AR97&lt;&gt;INDEX('Planned and Progress BMPs'!AR:AR, MATCH($C97, 'Planned and Progress BMPs'!$C:$C, 0)), 1, 0)), "")</f>
        <v/>
      </c>
      <c r="DJ97" s="87" t="str">
        <f>IFERROR(IF($F97="Historical", IF(AS97&lt;&gt;INDEX('Historical BMP Records'!AS:AS, MATCH($C97, 'Historical BMP Records'!$C:$C, 0)), 1, 0), IF(AS97&lt;&gt;INDEX('Planned and Progress BMPs'!AS:AS, MATCH($C97, 'Planned and Progress BMPs'!$C:$C, 0)), 1, 0)), "")</f>
        <v/>
      </c>
      <c r="DK97" s="87" t="str">
        <f>IFERROR(IF($F97="Historical", IF(AT97&lt;&gt;INDEX('Historical BMP Records'!AT:AT, MATCH($C97, 'Historical BMP Records'!$C:$C, 0)), 1, 0), IF(AT97&lt;&gt;INDEX('Planned and Progress BMPs'!AT:AT, MATCH($C97, 'Planned and Progress BMPs'!$C:$C, 0)), 1, 0)), "")</f>
        <v/>
      </c>
      <c r="DL97" s="87" t="str">
        <f>IFERROR(IF($F97="Historical", IF(AU97&lt;&gt;INDEX('Historical BMP Records'!AU:AU, MATCH($C97, 'Historical BMP Records'!$C:$C, 0)), 1, 0), IF(AU97&lt;&gt;INDEX('Planned and Progress BMPs'!AU:AU, MATCH($C97, 'Planned and Progress BMPs'!$C:$C, 0)), 1, 0)), "")</f>
        <v/>
      </c>
      <c r="DM97" s="87" t="str">
        <f>IFERROR(IF($F97="Historical", IF(AV97&lt;&gt;INDEX('Historical BMP Records'!AV:AV, MATCH($C97, 'Historical BMP Records'!$C:$C, 0)), 1, 0), IF(AV97&lt;&gt;INDEX('Planned and Progress BMPs'!AV:AV, MATCH($C97, 'Planned and Progress BMPs'!$C:$C, 0)), 1, 0)), "")</f>
        <v/>
      </c>
      <c r="DN97" s="87" t="str">
        <f>IFERROR(IF($F97="Historical", IF(AW97&lt;&gt;INDEX('Historical BMP Records'!AW:AW, MATCH($C97, 'Historical BMP Records'!$C:$C, 0)), 1, 0), IF(AW97&lt;&gt;INDEX('Planned and Progress BMPs'!AW:AW, MATCH($C97, 'Planned and Progress BMPs'!$C:$C, 0)), 1, 0)), "")</f>
        <v/>
      </c>
      <c r="DO97" s="87" t="str">
        <f>IFERROR(IF($F97="Historical", IF(AX97&lt;&gt;INDEX('Historical BMP Records'!AX:AX, MATCH($C97, 'Historical BMP Records'!$C:$C, 0)), 1, 0), IF(AX97&lt;&gt;INDEX('Planned and Progress BMPs'!AX:AX, MATCH($C97, 'Planned and Progress BMPs'!$C:$C, 0)), 1, 0)), "")</f>
        <v/>
      </c>
      <c r="DP97" s="87" t="str">
        <f>IFERROR(IF($F97="Historical", IF(AY97&lt;&gt;INDEX('Historical BMP Records'!AY:AY, MATCH($C97, 'Historical BMP Records'!$C:$C, 0)), 1, 0), IF(AY97&lt;&gt;INDEX('Planned and Progress BMPs'!AY:AY, MATCH($C97, 'Planned and Progress BMPs'!$C:$C, 0)), 1, 0)), "")</f>
        <v/>
      </c>
      <c r="DQ97" s="87" t="str">
        <f>IFERROR(IF($F97="Historical", IF(AZ97&lt;&gt;INDEX('Historical BMP Records'!AZ:AZ, MATCH($C97, 'Historical BMP Records'!$C:$C, 0)), 1, 0), IF(AZ97&lt;&gt;INDEX('Planned and Progress BMPs'!AZ:AZ, MATCH($C97, 'Planned and Progress BMPs'!$C:$C, 0)), 1, 0)), "")</f>
        <v/>
      </c>
      <c r="DR97" s="87" t="str">
        <f>IFERROR(IF($F97="Historical", IF(BA97&lt;&gt;INDEX('Historical BMP Records'!BA:BA, MATCH($C97, 'Historical BMP Records'!$C:$C, 0)), 1, 0), IF(BA97&lt;&gt;INDEX('Planned and Progress BMPs'!BA:BA, MATCH($C97, 'Planned and Progress BMPs'!$C:$C, 0)), 1, 0)), "")</f>
        <v/>
      </c>
      <c r="DS97" s="87" t="str">
        <f>IFERROR(IF($F97="Historical", IF(BB97&lt;&gt;INDEX('Historical BMP Records'!BB:BB, MATCH($C97, 'Historical BMP Records'!$C:$C, 0)), 1, 0), IF(BB97&lt;&gt;INDEX('Planned and Progress BMPs'!BB:BB, MATCH($C97, 'Planned and Progress BMPs'!$C:$C, 0)), 1, 0)), "")</f>
        <v/>
      </c>
      <c r="DT97" s="87" t="str">
        <f>IFERROR(IF($F97="Historical", IF(BC97&lt;&gt;INDEX('Historical BMP Records'!BC:BC, MATCH($C97, 'Historical BMP Records'!$C:$C, 0)), 1, 0), IF(BC97&lt;&gt;INDEX('Planned and Progress BMPs'!BC:BC, MATCH($C97, 'Planned and Progress BMPs'!$C:$C, 0)), 1, 0)), "")</f>
        <v/>
      </c>
      <c r="DU97" s="87" t="str">
        <f>IFERROR(IF($F97="Historical", IF(BD97&lt;&gt;INDEX('Historical BMP Records'!BD:BD, MATCH($C97, 'Historical BMP Records'!$C:$C, 0)), 1, 0), IF(BD97&lt;&gt;INDEX('Planned and Progress BMPs'!BD:BD, MATCH($C97, 'Planned and Progress BMPs'!$C:$C, 0)), 1, 0)), "")</f>
        <v/>
      </c>
      <c r="DV97" s="87" t="str">
        <f>IFERROR(IF($F97="Historical", IF(BE97&lt;&gt;INDEX('Historical BMP Records'!BE:BE, MATCH($C97, 'Historical BMP Records'!$C:$C, 0)), 1, 0), IF(BE97&lt;&gt;INDEX('Planned and Progress BMPs'!BE:BE, MATCH($C97, 'Planned and Progress BMPs'!$C:$C, 0)), 1, 0)), "")</f>
        <v/>
      </c>
      <c r="DW97" s="87" t="str">
        <f>IFERROR(IF($F97="Historical", IF(BF97&lt;&gt;INDEX('Historical BMP Records'!BF:BF, MATCH($C97, 'Historical BMP Records'!$C:$C, 0)), 1, 0), IF(BF97&lt;&gt;INDEX('Planned and Progress BMPs'!BF:BF, MATCH($C97, 'Planned and Progress BMPs'!$C:$C, 0)), 1, 0)), "")</f>
        <v/>
      </c>
      <c r="DX97" s="87" t="str">
        <f>IFERROR(IF($F97="Historical", IF(BG97&lt;&gt;INDEX('Historical BMP Records'!BG:BG, MATCH($C97, 'Historical BMP Records'!$C:$C, 0)), 1, 0), IF(BG97&lt;&gt;INDEX('Planned and Progress BMPs'!BG:BG, MATCH($C97, 'Planned and Progress BMPs'!$C:$C, 0)), 1, 0)), "")</f>
        <v/>
      </c>
      <c r="DY97" s="87" t="str">
        <f>IFERROR(IF($F97="Historical", IF(BH97&lt;&gt;INDEX('Historical BMP Records'!BH:BH, MATCH($C97, 'Historical BMP Records'!$C:$C, 0)), 1, 0), IF(BH97&lt;&gt;INDEX('Planned and Progress BMPs'!BH:BH, MATCH($C97, 'Planned and Progress BMPs'!$C:$C, 0)), 1, 0)), "")</f>
        <v/>
      </c>
      <c r="DZ97" s="87" t="str">
        <f>IFERROR(IF($F97="Historical", IF(BI97&lt;&gt;INDEX('Historical BMP Records'!BI:BI, MATCH($C97, 'Historical BMP Records'!$C:$C, 0)), 1, 0), IF(BI97&lt;&gt;INDEX('Planned and Progress BMPs'!BI:BI, MATCH($C97, 'Planned and Progress BMPs'!$C:$C, 0)), 1, 0)), "")</f>
        <v/>
      </c>
      <c r="EA97" s="87" t="str">
        <f>IFERROR(IF($F97="Historical", IF(BJ97&lt;&gt;INDEX('Historical BMP Records'!BJ:BJ, MATCH($C97, 'Historical BMP Records'!$C:$C, 0)), 1, 0), IF(BJ97&lt;&gt;INDEX('Planned and Progress BMPs'!BJ:BJ, MATCH($C97, 'Planned and Progress BMPs'!$C:$C, 0)), 1, 0)), "")</f>
        <v/>
      </c>
      <c r="EB97" s="87" t="str">
        <f>IFERROR(IF($F97="Historical", IF(BK97&lt;&gt;INDEX('Historical BMP Records'!BK:BK, MATCH($C97, 'Historical BMP Records'!$C:$C, 0)), 1, 0), IF(BK97&lt;&gt;INDEX('Planned and Progress BMPs'!BK:BK, MATCH($C97, 'Planned and Progress BMPs'!$C:$C, 0)), 1, 0)), "")</f>
        <v/>
      </c>
      <c r="EC97" s="87" t="str">
        <f>IFERROR(IF($F97="Historical", IF(BL97&lt;&gt;INDEX('Historical BMP Records'!BL:BL, MATCH($C97, 'Historical BMP Records'!$C:$C, 0)), 1, 0), IF(BL97&lt;&gt;INDEX('Planned and Progress BMPs'!BL:BL, MATCH($C97, 'Planned and Progress BMPs'!$C:$C, 0)), 1, 0)), "")</f>
        <v/>
      </c>
      <c r="ED97" s="87" t="str">
        <f>IFERROR(IF($F97="Historical", IF(BM97&lt;&gt;INDEX('Historical BMP Records'!BM:BM, MATCH($C97, 'Historical BMP Records'!$C:$C, 0)), 1, 0), IF(BM97&lt;&gt;INDEX('Planned and Progress BMPs'!BM:BM, MATCH($C97, 'Planned and Progress BMPs'!$C:$C, 0)), 1, 0)), "")</f>
        <v/>
      </c>
      <c r="EE97" s="87" t="str">
        <f>IFERROR(IF($F97="Historical", IF(BN97&lt;&gt;INDEX('Historical BMP Records'!BN:BN, MATCH($C97, 'Historical BMP Records'!$C:$C, 0)), 1, 0), IF(BN97&lt;&gt;INDEX('Planned and Progress BMPs'!BN:BN, MATCH($C97, 'Planned and Progress BMPs'!$C:$C, 0)), 1, 0)), "")</f>
        <v/>
      </c>
      <c r="EF97" s="87" t="str">
        <f>IFERROR(IF($F97="Historical", IF(BO97&lt;&gt;INDEX('Historical BMP Records'!BO:BO, MATCH($C97, 'Historical BMP Records'!$C:$C, 0)), 1, 0), IF(BO97&lt;&gt;INDEX('Planned and Progress BMPs'!BO:BO, MATCH($C97, 'Planned and Progress BMPs'!$C:$C, 0)), 1, 0)), "")</f>
        <v/>
      </c>
      <c r="EG97" s="87" t="str">
        <f>IFERROR(IF($F97="Historical", IF(BP97&lt;&gt;INDEX('Historical BMP Records'!BP:BP, MATCH($C97, 'Historical BMP Records'!$C:$C, 0)), 1, 0), IF(BP97&lt;&gt;INDEX('Planned and Progress BMPs'!BP:BP, MATCH($C97, 'Planned and Progress BMPs'!$C:$C, 0)), 1, 0)), "")</f>
        <v/>
      </c>
      <c r="EH97" s="87">
        <f>SUM(DC_SW152[[#This Row],[FY17 Status Change]:[GIS ID Change]])</f>
        <v>0</v>
      </c>
    </row>
    <row r="98" spans="1:138" x14ac:dyDescent="0.25">
      <c r="A98" s="5" t="s">
        <v>388</v>
      </c>
      <c r="B98" s="5" t="s">
        <v>389</v>
      </c>
      <c r="C98" s="15" t="s">
        <v>560</v>
      </c>
      <c r="D98" s="15" t="s">
        <v>487</v>
      </c>
      <c r="E98" s="15" t="s">
        <v>264</v>
      </c>
      <c r="F98" s="33" t="s">
        <v>49</v>
      </c>
      <c r="G98" s="42"/>
      <c r="H98" s="37"/>
      <c r="I98" s="22">
        <f>INDEX(Table3[Site ID], MATCH(DC_SW152[[#This Row],[Facility Name]], Table3[Site Name], 0))</f>
        <v>1</v>
      </c>
      <c r="J98" s="22" t="s">
        <v>372</v>
      </c>
      <c r="K98" s="22" t="str">
        <f>INDEX(Table3[Site Address], MATCH(DC_SW152[[#This Row],[Facility Name]], Table3[Site Name], 0))</f>
        <v>370 Brookley Avenue SW</v>
      </c>
      <c r="L98" s="22" t="str">
        <f>INDEX(Table3[Site X Coordinate], MATCH(DC_SW152[[#This Row],[Facility Name]], Table3[Site Name], 0))</f>
        <v>399319.85</v>
      </c>
      <c r="M98" s="22" t="str">
        <f>INDEX(Table3[Site Y Coordinate], MATCH(DC_SW152[[#This Row],[Facility Name]], Table3[Site Name], 0))</f>
        <v>131674.01</v>
      </c>
      <c r="N98" s="22" t="str">
        <f>INDEX(Table3[Owner/Manager], MATCH(DC_SW152[[#This Row],[Facility Name]], Table3[Site Name], 0))</f>
        <v>Department of Defense</v>
      </c>
      <c r="O98" s="22" t="s">
        <v>218</v>
      </c>
      <c r="P98" s="22" t="s">
        <v>115</v>
      </c>
      <c r="Q98" s="22" t="s">
        <v>219</v>
      </c>
      <c r="R98" s="22" t="s">
        <v>84</v>
      </c>
      <c r="S98" s="22">
        <v>20032</v>
      </c>
      <c r="T98" s="29">
        <v>2024048204</v>
      </c>
      <c r="U98" s="22" t="s">
        <v>220</v>
      </c>
      <c r="V98" s="77">
        <v>41</v>
      </c>
      <c r="W98" s="33">
        <v>36069</v>
      </c>
      <c r="X98" s="22" t="s">
        <v>264</v>
      </c>
      <c r="Y98" s="83" t="s">
        <v>591</v>
      </c>
      <c r="Z98" s="83" t="s">
        <v>777</v>
      </c>
      <c r="AA98" s="83" t="s">
        <v>778</v>
      </c>
      <c r="AB98" s="83" t="s">
        <v>779</v>
      </c>
      <c r="AC98" s="22" t="s">
        <v>93</v>
      </c>
      <c r="AD98" s="22" t="s">
        <v>26</v>
      </c>
      <c r="AE98" s="22">
        <v>397849.245474</v>
      </c>
      <c r="AF98" s="22">
        <v>129452.89112</v>
      </c>
      <c r="AG98" s="22">
        <v>38.841956000000003</v>
      </c>
      <c r="AH98" s="22">
        <v>-77.017626000000007</v>
      </c>
      <c r="AI98" s="22" t="s">
        <v>224</v>
      </c>
      <c r="AJ98" s="22" t="s">
        <v>84</v>
      </c>
      <c r="AK98" s="22">
        <v>20032</v>
      </c>
      <c r="AL98" s="17" t="s">
        <v>11</v>
      </c>
      <c r="AM98" s="22" t="s">
        <v>12</v>
      </c>
      <c r="AN98" s="22" t="s">
        <v>8</v>
      </c>
      <c r="AO98" s="64"/>
      <c r="AP98" s="64"/>
      <c r="AQ98" s="64"/>
      <c r="AR98" s="64">
        <f>IF(ISBLANK(DC_SW152[[#This Row],[Urban Acres]]), "", DC_SW152[[#This Row],[Urban Acres]]-DC_SW152[[#This Row],[Impervious Acres]]-DC_SW152[[#This Row],[Natural Acres]])</f>
        <v>0</v>
      </c>
      <c r="AS98" s="64">
        <v>0.87</v>
      </c>
      <c r="AT98" s="64">
        <v>0.87</v>
      </c>
      <c r="AU98" s="64" t="str">
        <f>IF(ISBLANK(DC_SW152[[#This Row],[Natural Acres]]), "", DC_SW152[[#This Row],[Natural Acres]]*43560)</f>
        <v/>
      </c>
      <c r="AV98" s="64">
        <f>IFERROR(IF(ISBLANK(DC_SW152[[#This Row],[Compacted Acres]]), "", DC_SW152[[#This Row],[Compacted Acres]]*43560),"")</f>
        <v>0</v>
      </c>
      <c r="AW98" s="64">
        <f>IF(ISBLANK(DC_SW152[[#This Row],[Impervious Acres]]), "", DC_SW152[[#This Row],[Impervious Acres]]*43560)</f>
        <v>37897.199999999997</v>
      </c>
      <c r="AX98" s="64">
        <f>IF(ISBLANK(DC_SW152[[#This Row],[Urban Acres]]), "", DC_SW152[[#This Row],[Urban Acres]]*43560)</f>
        <v>37897.199999999997</v>
      </c>
      <c r="AY98" s="67"/>
      <c r="AZ98" s="33">
        <v>42170</v>
      </c>
      <c r="BA98" s="19">
        <v>2015</v>
      </c>
      <c r="BB98" s="19"/>
      <c r="BC98" s="19"/>
      <c r="BD98" s="19"/>
      <c r="BE98" s="19"/>
      <c r="BF98" s="19"/>
      <c r="BG98" s="19"/>
      <c r="BH98" s="18" t="s">
        <v>9</v>
      </c>
      <c r="BI98" s="18">
        <v>41275</v>
      </c>
      <c r="BJ98" s="18"/>
      <c r="BK98" s="22" t="s">
        <v>8</v>
      </c>
      <c r="BL98" s="18"/>
      <c r="BM98" s="72"/>
      <c r="BN98" s="22"/>
      <c r="BO98" s="17" t="s">
        <v>13</v>
      </c>
      <c r="BP98" s="17"/>
      <c r="BQ98" s="15" t="s">
        <v>536</v>
      </c>
      <c r="BR98" s="87" t="str">
        <f>IFERROR(IF($F98="Historical", IF(A98&lt;&gt;INDEX('Historical BMP Records'!A:A, MATCH($C98, 'Historical BMP Records'!$C:$C, 0)), 1, 0), IF(A98&lt;&gt;INDEX('Planned and Progress BMPs'!A:A, MATCH($C98, 'Planned and Progress BMPs'!$C:$C, 0)), 1, 0)), "")</f>
        <v/>
      </c>
      <c r="BS98" s="87" t="str">
        <f>IFERROR(IF($F98="Historical", IF(B98&lt;&gt;INDEX('Historical BMP Records'!B:B, MATCH($C98, 'Historical BMP Records'!$C:$C, 0)), 1, 0), IF(B98&lt;&gt;INDEX('Planned and Progress BMPs'!B:B, MATCH($C98, 'Planned and Progress BMPs'!$C:$C, 0)), 1, 0)), "")</f>
        <v/>
      </c>
      <c r="BT98" s="87" t="str">
        <f>IFERROR(IF($F98="Historical", IF(C98&lt;&gt;INDEX('Historical BMP Records'!C:C, MATCH($C98, 'Historical BMP Records'!$C:$C, 0)), 1, 0), IF(C98&lt;&gt;INDEX('Planned and Progress BMPs'!C:C, MATCH($C98, 'Planned and Progress BMPs'!$C:$C, 0)), 1, 0)), "")</f>
        <v/>
      </c>
      <c r="BU98" s="87" t="str">
        <f>IFERROR(IF($F98="Historical", IF(D98&lt;&gt;INDEX('Historical BMP Records'!D:D, MATCH($C98, 'Historical BMP Records'!$C:$C, 0)), 1, 0), IF(D98&lt;&gt;INDEX('Planned and Progress BMPs'!D:D, MATCH($C98, 'Planned and Progress BMPs'!$C:$C, 0)), 1, 0)), "")</f>
        <v/>
      </c>
      <c r="BV98" s="87" t="str">
        <f>IFERROR(IF($F98="Historical", IF(E98&lt;&gt;INDEX('Historical BMP Records'!E:E, MATCH($C98, 'Historical BMP Records'!$C:$C, 0)), 1, 0), IF(E98&lt;&gt;INDEX('Planned and Progress BMPs'!E:E, MATCH($C98, 'Planned and Progress BMPs'!$C:$C, 0)), 1, 0)), "")</f>
        <v/>
      </c>
      <c r="BW98" s="87" t="str">
        <f>IFERROR(IF($F98="Historical", IF(F98&lt;&gt;INDEX('Historical BMP Records'!F:F, MATCH($C98, 'Historical BMP Records'!$C:$C, 0)), 1, 0), IF(F98&lt;&gt;INDEX('Planned and Progress BMPs'!F:F, MATCH($C98, 'Planned and Progress BMPs'!$C:$C, 0)), 1, 0)), "")</f>
        <v/>
      </c>
      <c r="BX98" s="87" t="str">
        <f>IFERROR(IF($F98="Historical", IF(G98&lt;&gt;INDEX('Historical BMP Records'!G:G, MATCH($C98, 'Historical BMP Records'!$C:$C, 0)), 1, 0), IF(G98&lt;&gt;INDEX('Planned and Progress BMPs'!G:G, MATCH($C98, 'Planned and Progress BMPs'!$C:$C, 0)), 1, 0)), "")</f>
        <v/>
      </c>
      <c r="BY98" s="87" t="str">
        <f>IFERROR(IF($F98="Historical", IF(H98&lt;&gt;INDEX('Historical BMP Records'!H:H, MATCH($C98, 'Historical BMP Records'!$C:$C, 0)), 1, 0), IF(H98&lt;&gt;INDEX('Planned and Progress BMPs'!H:H, MATCH($C98, 'Planned and Progress BMPs'!$C:$C, 0)), 1, 0)), "")</f>
        <v/>
      </c>
      <c r="BZ98" s="87" t="str">
        <f>IFERROR(IF($F98="Historical", IF(I98&lt;&gt;INDEX('Historical BMP Records'!I:I, MATCH($C98, 'Historical BMP Records'!$C:$C, 0)), 1, 0), IF(I98&lt;&gt;INDEX('Planned and Progress BMPs'!I:I, MATCH($C98, 'Planned and Progress BMPs'!$C:$C, 0)), 1, 0)), "")</f>
        <v/>
      </c>
      <c r="CA98" s="87" t="str">
        <f>IFERROR(IF($F98="Historical", IF(J98&lt;&gt;INDEX('Historical BMP Records'!J:J, MATCH($C98, 'Historical BMP Records'!$C:$C, 0)), 1, 0), IF(J98&lt;&gt;INDEX('Planned and Progress BMPs'!J:J, MATCH($C98, 'Planned and Progress BMPs'!$C:$C, 0)), 1, 0)), "")</f>
        <v/>
      </c>
      <c r="CB98" s="87" t="str">
        <f>IFERROR(IF($F98="Historical", IF(K98&lt;&gt;INDEX('Historical BMP Records'!K:K, MATCH($C98, 'Historical BMP Records'!$C:$C, 0)), 1, 0), IF(K98&lt;&gt;INDEX('Planned and Progress BMPs'!K:K, MATCH($C98, 'Planned and Progress BMPs'!$C:$C, 0)), 1, 0)), "")</f>
        <v/>
      </c>
      <c r="CC98" s="87" t="str">
        <f>IFERROR(IF($F98="Historical", IF(L98&lt;&gt;INDEX('Historical BMP Records'!L:L, MATCH($C98, 'Historical BMP Records'!$C:$C, 0)), 1, 0), IF(L98&lt;&gt;INDEX('Planned and Progress BMPs'!L:L, MATCH($C98, 'Planned and Progress BMPs'!$C:$C, 0)), 1, 0)), "")</f>
        <v/>
      </c>
      <c r="CD98" s="87" t="str">
        <f>IFERROR(IF($F98="Historical", IF(M98&lt;&gt;INDEX('Historical BMP Records'!M:M, MATCH($C98, 'Historical BMP Records'!$C:$C, 0)), 1, 0), IF(M98&lt;&gt;INDEX('Planned and Progress BMPs'!M:M, MATCH($C98, 'Planned and Progress BMPs'!$C:$C, 0)), 1, 0)), "")</f>
        <v/>
      </c>
      <c r="CE98" s="87" t="str">
        <f>IFERROR(IF($F98="Historical", IF(N98&lt;&gt;INDEX('Historical BMP Records'!N:N, MATCH($C98, 'Historical BMP Records'!$C:$C, 0)), 1, 0), IF(N98&lt;&gt;INDEX('Planned and Progress BMPs'!N:N, MATCH($C98, 'Planned and Progress BMPs'!$C:$C, 0)), 1, 0)), "")</f>
        <v/>
      </c>
      <c r="CF98" s="87" t="str">
        <f>IFERROR(IF($F98="Historical", IF(O98&lt;&gt;INDEX('Historical BMP Records'!O:O, MATCH($C98, 'Historical BMP Records'!$C:$C, 0)), 1, 0), IF(O98&lt;&gt;INDEX('Planned and Progress BMPs'!O:O, MATCH($C98, 'Planned and Progress BMPs'!$C:$C, 0)), 1, 0)), "")</f>
        <v/>
      </c>
      <c r="CG98" s="87" t="str">
        <f>IFERROR(IF($F98="Historical", IF(P98&lt;&gt;INDEX('Historical BMP Records'!P:P, MATCH($C98, 'Historical BMP Records'!$C:$C, 0)), 1, 0), IF(P98&lt;&gt;INDEX('Planned and Progress BMPs'!P:P, MATCH($C98, 'Planned and Progress BMPs'!$C:$C, 0)), 1, 0)), "")</f>
        <v/>
      </c>
      <c r="CH98" s="87" t="str">
        <f>IFERROR(IF($F98="Historical", IF(Q98&lt;&gt;INDEX('Historical BMP Records'!Q:Q, MATCH($C98, 'Historical BMP Records'!$C:$C, 0)), 1, 0), IF(Q98&lt;&gt;INDEX('Planned and Progress BMPs'!Q:Q, MATCH($C98, 'Planned and Progress BMPs'!$C:$C, 0)), 1, 0)), "")</f>
        <v/>
      </c>
      <c r="CI98" s="87" t="str">
        <f>IFERROR(IF($F98="Historical", IF(R98&lt;&gt;INDEX('Historical BMP Records'!R:R, MATCH($C98, 'Historical BMP Records'!$C:$C, 0)), 1, 0), IF(R98&lt;&gt;INDEX('Planned and Progress BMPs'!R:R, MATCH($C98, 'Planned and Progress BMPs'!$C:$C, 0)), 1, 0)), "")</f>
        <v/>
      </c>
      <c r="CJ98" s="87" t="str">
        <f>IFERROR(IF($F98="Historical", IF(S98&lt;&gt;INDEX('Historical BMP Records'!S:S, MATCH($C98, 'Historical BMP Records'!$C:$C, 0)), 1, 0), IF(S98&lt;&gt;INDEX('Planned and Progress BMPs'!S:S, MATCH($C98, 'Planned and Progress BMPs'!$C:$C, 0)), 1, 0)), "")</f>
        <v/>
      </c>
      <c r="CK98" s="87" t="str">
        <f>IFERROR(IF($F98="Historical", IF(T98&lt;&gt;INDEX('Historical BMP Records'!T:T, MATCH($C98, 'Historical BMP Records'!$C:$C, 0)), 1, 0), IF(T98&lt;&gt;INDEX('Planned and Progress BMPs'!T:T, MATCH($C98, 'Planned and Progress BMPs'!$C:$C, 0)), 1, 0)), "")</f>
        <v/>
      </c>
      <c r="CL98" s="87" t="str">
        <f>IFERROR(IF($F98="Historical", IF(U98&lt;&gt;INDEX('Historical BMP Records'!U:U, MATCH($C98, 'Historical BMP Records'!$C:$C, 0)), 1, 0), IF(U98&lt;&gt;INDEX('Planned and Progress BMPs'!U:U, MATCH($C98, 'Planned and Progress BMPs'!$C:$C, 0)), 1, 0)), "")</f>
        <v/>
      </c>
      <c r="CM98" s="87" t="str">
        <f>IFERROR(IF($F98="Historical", IF(V98&lt;&gt;INDEX('Historical BMP Records'!V:V, MATCH($C98, 'Historical BMP Records'!$C:$C, 0)), 1, 0), IF(V98&lt;&gt;INDEX('Planned and Progress BMPs'!V:V, MATCH($C98, 'Planned and Progress BMPs'!$C:$C, 0)), 1, 0)), "")</f>
        <v/>
      </c>
      <c r="CN98" s="87" t="str">
        <f>IFERROR(IF($F98="Historical", IF(W98&lt;&gt;INDEX('Historical BMP Records'!W:W, MATCH($C98, 'Historical BMP Records'!$C:$C, 0)), 1, 0), IF(W98&lt;&gt;INDEX('Planned and Progress BMPs'!W:W, MATCH($C98, 'Planned and Progress BMPs'!$C:$C, 0)), 1, 0)), "")</f>
        <v/>
      </c>
      <c r="CO98" s="87" t="str">
        <f>IFERROR(IF($F98="Historical", IF(X98&lt;&gt;INDEX('Historical BMP Records'!X:X, MATCH($C98, 'Historical BMP Records'!$C:$C, 0)), 1, 0), IF(X98&lt;&gt;INDEX('Planned and Progress BMPs'!X:X, MATCH($C98, 'Planned and Progress BMPs'!$C:$C, 0)), 1, 0)), "")</f>
        <v/>
      </c>
      <c r="CP98" s="87" t="str">
        <f>IFERROR(IF($F98="Historical", IF(Y98&lt;&gt;INDEX('Historical BMP Records'!Y:Y, MATCH($C98, 'Historical BMP Records'!$C:$C, 0)), 1, 0), IF(Y98&lt;&gt;INDEX('Planned and Progress BMPs'!Y:Y, MATCH($C98, 'Planned and Progress BMPs'!$C:$C, 0)), 1, 0)), "")</f>
        <v/>
      </c>
      <c r="CQ98" s="87" t="str">
        <f>IFERROR(IF($F98="Historical", IF(Z98&lt;&gt;INDEX('Historical BMP Records'!Z:Z, MATCH($C98, 'Historical BMP Records'!$C:$C, 0)), 1, 0), IF(Z98&lt;&gt;INDEX('Planned and Progress BMPs'!Z:Z, MATCH($C98, 'Planned and Progress BMPs'!$C:$C, 0)), 1, 0)), "")</f>
        <v/>
      </c>
      <c r="CR98" s="87" t="str">
        <f>IFERROR(IF($F98="Historical", IF(AA98&lt;&gt;INDEX('Historical BMP Records'!AA:AA, MATCH($C98, 'Historical BMP Records'!$C:$C, 0)), 1, 0), IF(AA98&lt;&gt;INDEX('Planned and Progress BMPs'!AA:AA, MATCH($C98, 'Planned and Progress BMPs'!$C:$C, 0)), 1, 0)), "")</f>
        <v/>
      </c>
      <c r="CS98" s="87" t="str">
        <f>IFERROR(IF($F98="Historical", IF(AB98&lt;&gt;INDEX('Historical BMP Records'!AB:AB, MATCH($C98, 'Historical BMP Records'!$C:$C, 0)), 1, 0), IF(AB98&lt;&gt;INDEX('Planned and Progress BMPs'!AB:AB, MATCH($C98, 'Planned and Progress BMPs'!$C:$C, 0)), 1, 0)), "")</f>
        <v/>
      </c>
      <c r="CT98" s="87" t="str">
        <f>IFERROR(IF($F98="Historical", IF(AC98&lt;&gt;INDEX('Historical BMP Records'!AC:AC, MATCH($C98, 'Historical BMP Records'!$C:$C, 0)), 1, 0), IF(AC98&lt;&gt;INDEX('Planned and Progress BMPs'!AC:AC, MATCH($C98, 'Planned and Progress BMPs'!$C:$C, 0)), 1, 0)), "")</f>
        <v/>
      </c>
      <c r="CU98" s="87" t="str">
        <f>IFERROR(IF($F98="Historical", IF(AD98&lt;&gt;INDEX('Historical BMP Records'!AD:AD, MATCH($C98, 'Historical BMP Records'!$C:$C, 0)), 1, 0), IF(AD98&lt;&gt;INDEX('Planned and Progress BMPs'!AD:AD, MATCH($C98, 'Planned and Progress BMPs'!$C:$C, 0)), 1, 0)), "")</f>
        <v/>
      </c>
      <c r="CV98" s="87" t="str">
        <f>IFERROR(IF($F98="Historical", IF(AE98&lt;&gt;INDEX('Historical BMP Records'!AE:AE, MATCH($C98, 'Historical BMP Records'!$C:$C, 0)), 1, 0), IF(AE98&lt;&gt;INDEX('Planned and Progress BMPs'!AE:AE, MATCH($C98, 'Planned and Progress BMPs'!$C:$C, 0)), 1, 0)), "")</f>
        <v/>
      </c>
      <c r="CW98" s="87" t="str">
        <f>IFERROR(IF($F98="Historical", IF(AF98&lt;&gt;INDEX('Historical BMP Records'!AF:AF, MATCH($C98, 'Historical BMP Records'!$C:$C, 0)), 1, 0), IF(AF98&lt;&gt;INDEX('Planned and Progress BMPs'!AF:AF, MATCH($C98, 'Planned and Progress BMPs'!$C:$C, 0)), 1, 0)), "")</f>
        <v/>
      </c>
      <c r="CX98" s="87" t="str">
        <f>IFERROR(IF($F98="Historical", IF(AG98&lt;&gt;INDEX('Historical BMP Records'!AG:AG, MATCH($C98, 'Historical BMP Records'!$C:$C, 0)), 1, 0), IF(AG98&lt;&gt;INDEX('Planned and Progress BMPs'!AG:AG, MATCH($C98, 'Planned and Progress BMPs'!$C:$C, 0)), 1, 0)), "")</f>
        <v/>
      </c>
      <c r="CY98" s="87" t="str">
        <f>IFERROR(IF($F98="Historical", IF(AH98&lt;&gt;INDEX('Historical BMP Records'!AH:AH, MATCH($C98, 'Historical BMP Records'!$C:$C, 0)), 1, 0), IF(AH98&lt;&gt;INDEX('Planned and Progress BMPs'!AH:AH, MATCH($C98, 'Planned and Progress BMPs'!$C:$C, 0)), 1, 0)), "")</f>
        <v/>
      </c>
      <c r="CZ98" s="87" t="str">
        <f>IFERROR(IF($F98="Historical", IF(AI98&lt;&gt;INDEX('Historical BMP Records'!AI:AI, MATCH($C98, 'Historical BMP Records'!$C:$C, 0)), 1, 0), IF(AI98&lt;&gt;INDEX('Planned and Progress BMPs'!AI:AI, MATCH($C98, 'Planned and Progress BMPs'!$C:$C, 0)), 1, 0)), "")</f>
        <v/>
      </c>
      <c r="DA98" s="87" t="str">
        <f>IFERROR(IF($F98="Historical", IF(AJ98&lt;&gt;INDEX('Historical BMP Records'!AJ:AJ, MATCH($C98, 'Historical BMP Records'!$C:$C, 0)), 1, 0), IF(AJ98&lt;&gt;INDEX('Planned and Progress BMPs'!AJ:AJ, MATCH($C98, 'Planned and Progress BMPs'!$C:$C, 0)), 1, 0)), "")</f>
        <v/>
      </c>
      <c r="DB98" s="87" t="str">
        <f>IFERROR(IF($F98="Historical", IF(AK98&lt;&gt;INDEX('Historical BMP Records'!AK:AK, MATCH($C98, 'Historical BMP Records'!$C:$C, 0)), 1, 0), IF(AK98&lt;&gt;INDEX('Planned and Progress BMPs'!AK:AK, MATCH($C98, 'Planned and Progress BMPs'!$C:$C, 0)), 1, 0)), "")</f>
        <v/>
      </c>
      <c r="DC98" s="87" t="str">
        <f>IFERROR(IF($F98="Historical", IF(AL98&lt;&gt;INDEX('Historical BMP Records'!AL:AL, MATCH($C98, 'Historical BMP Records'!$C:$C, 0)), 1, 0), IF(AL98&lt;&gt;INDEX('Planned and Progress BMPs'!AL:AL, MATCH($C98, 'Planned and Progress BMPs'!$C:$C, 0)), 1, 0)), "")</f>
        <v/>
      </c>
      <c r="DD98" s="87" t="str">
        <f>IFERROR(IF($F98="Historical", IF(AM98&lt;&gt;INDEX('Historical BMP Records'!AM:AM, MATCH($C98, 'Historical BMP Records'!$C:$C, 0)), 1, 0), IF(AM98&lt;&gt;INDEX('Planned and Progress BMPs'!AM:AM, MATCH($C98, 'Planned and Progress BMPs'!$C:$C, 0)), 1, 0)), "")</f>
        <v/>
      </c>
      <c r="DE98" s="87" t="str">
        <f>IFERROR(IF($F98="Historical", IF(AN98&lt;&gt;INDEX('Historical BMP Records'!AN:AN, MATCH($C98, 'Historical BMP Records'!$C:$C, 0)), 1, 0), IF(AN98&lt;&gt;INDEX('Planned and Progress BMPs'!AN:AN, MATCH($C98, 'Planned and Progress BMPs'!$C:$C, 0)), 1, 0)), "")</f>
        <v/>
      </c>
      <c r="DF98" s="87" t="str">
        <f>IFERROR(IF($F98="Historical", IF(AO98&lt;&gt;INDEX('Historical BMP Records'!AO:AO, MATCH($C98, 'Historical BMP Records'!$C:$C, 0)), 1, 0), IF(AO98&lt;&gt;INDEX('Planned and Progress BMPs'!AO:AO, MATCH($C98, 'Planned and Progress BMPs'!$C:$C, 0)), 1, 0)), "")</f>
        <v/>
      </c>
      <c r="DG98" s="87" t="str">
        <f>IFERROR(IF($F98="Historical", IF(AP98&lt;&gt;INDEX('Historical BMP Records'!AP:AP, MATCH($C98, 'Historical BMP Records'!$C:$C, 0)), 1, 0), IF(AP98&lt;&gt;INDEX('Planned and Progress BMPs'!AP:AP, MATCH($C98, 'Planned and Progress BMPs'!$C:$C, 0)), 1, 0)), "")</f>
        <v/>
      </c>
      <c r="DH98" s="87" t="str">
        <f>IFERROR(IF($F98="Historical", IF(AQ98&lt;&gt;INDEX('Historical BMP Records'!AQ:AQ, MATCH($C98, 'Historical BMP Records'!$C:$C, 0)), 1, 0), IF(AQ98&lt;&gt;INDEX('Planned and Progress BMPs'!AQ:AQ, MATCH($C98, 'Planned and Progress BMPs'!$C:$C, 0)), 1, 0)), "")</f>
        <v/>
      </c>
      <c r="DI98" s="87" t="str">
        <f>IFERROR(IF($F98="Historical", IF(AR98&lt;&gt;INDEX('Historical BMP Records'!AR:AR, MATCH($C98, 'Historical BMP Records'!$C:$C, 0)), 1, 0), IF(AR98&lt;&gt;INDEX('Planned and Progress BMPs'!AR:AR, MATCH($C98, 'Planned and Progress BMPs'!$C:$C, 0)), 1, 0)), "")</f>
        <v/>
      </c>
      <c r="DJ98" s="87" t="str">
        <f>IFERROR(IF($F98="Historical", IF(AS98&lt;&gt;INDEX('Historical BMP Records'!AS:AS, MATCH($C98, 'Historical BMP Records'!$C:$C, 0)), 1, 0), IF(AS98&lt;&gt;INDEX('Planned and Progress BMPs'!AS:AS, MATCH($C98, 'Planned and Progress BMPs'!$C:$C, 0)), 1, 0)), "")</f>
        <v/>
      </c>
      <c r="DK98" s="87" t="str">
        <f>IFERROR(IF($F98="Historical", IF(AT98&lt;&gt;INDEX('Historical BMP Records'!AT:AT, MATCH($C98, 'Historical BMP Records'!$C:$C, 0)), 1, 0), IF(AT98&lt;&gt;INDEX('Planned and Progress BMPs'!AT:AT, MATCH($C98, 'Planned and Progress BMPs'!$C:$C, 0)), 1, 0)), "")</f>
        <v/>
      </c>
      <c r="DL98" s="87" t="str">
        <f>IFERROR(IF($F98="Historical", IF(AU98&lt;&gt;INDEX('Historical BMP Records'!AU:AU, MATCH($C98, 'Historical BMP Records'!$C:$C, 0)), 1, 0), IF(AU98&lt;&gt;INDEX('Planned and Progress BMPs'!AU:AU, MATCH($C98, 'Planned and Progress BMPs'!$C:$C, 0)), 1, 0)), "")</f>
        <v/>
      </c>
      <c r="DM98" s="87" t="str">
        <f>IFERROR(IF($F98="Historical", IF(AV98&lt;&gt;INDEX('Historical BMP Records'!AV:AV, MATCH($C98, 'Historical BMP Records'!$C:$C, 0)), 1, 0), IF(AV98&lt;&gt;INDEX('Planned and Progress BMPs'!AV:AV, MATCH($C98, 'Planned and Progress BMPs'!$C:$C, 0)), 1, 0)), "")</f>
        <v/>
      </c>
      <c r="DN98" s="87" t="str">
        <f>IFERROR(IF($F98="Historical", IF(AW98&lt;&gt;INDEX('Historical BMP Records'!AW:AW, MATCH($C98, 'Historical BMP Records'!$C:$C, 0)), 1, 0), IF(AW98&lt;&gt;INDEX('Planned and Progress BMPs'!AW:AW, MATCH($C98, 'Planned and Progress BMPs'!$C:$C, 0)), 1, 0)), "")</f>
        <v/>
      </c>
      <c r="DO98" s="87" t="str">
        <f>IFERROR(IF($F98="Historical", IF(AX98&lt;&gt;INDEX('Historical BMP Records'!AX:AX, MATCH($C98, 'Historical BMP Records'!$C:$C, 0)), 1, 0), IF(AX98&lt;&gt;INDEX('Planned and Progress BMPs'!AX:AX, MATCH($C98, 'Planned and Progress BMPs'!$C:$C, 0)), 1, 0)), "")</f>
        <v/>
      </c>
      <c r="DP98" s="87" t="str">
        <f>IFERROR(IF($F98="Historical", IF(AY98&lt;&gt;INDEX('Historical BMP Records'!AY:AY, MATCH($C98, 'Historical BMP Records'!$C:$C, 0)), 1, 0), IF(AY98&lt;&gt;INDEX('Planned and Progress BMPs'!AY:AY, MATCH($C98, 'Planned and Progress BMPs'!$C:$C, 0)), 1, 0)), "")</f>
        <v/>
      </c>
      <c r="DQ98" s="87" t="str">
        <f>IFERROR(IF($F98="Historical", IF(AZ98&lt;&gt;INDEX('Historical BMP Records'!AZ:AZ, MATCH($C98, 'Historical BMP Records'!$C:$C, 0)), 1, 0), IF(AZ98&lt;&gt;INDEX('Planned and Progress BMPs'!AZ:AZ, MATCH($C98, 'Planned and Progress BMPs'!$C:$C, 0)), 1, 0)), "")</f>
        <v/>
      </c>
      <c r="DR98" s="87" t="str">
        <f>IFERROR(IF($F98="Historical", IF(BA98&lt;&gt;INDEX('Historical BMP Records'!BA:BA, MATCH($C98, 'Historical BMP Records'!$C:$C, 0)), 1, 0), IF(BA98&lt;&gt;INDEX('Planned and Progress BMPs'!BA:BA, MATCH($C98, 'Planned and Progress BMPs'!$C:$C, 0)), 1, 0)), "")</f>
        <v/>
      </c>
      <c r="DS98" s="87" t="str">
        <f>IFERROR(IF($F98="Historical", IF(BB98&lt;&gt;INDEX('Historical BMP Records'!BB:BB, MATCH($C98, 'Historical BMP Records'!$C:$C, 0)), 1, 0), IF(BB98&lt;&gt;INDEX('Planned and Progress BMPs'!BB:BB, MATCH($C98, 'Planned and Progress BMPs'!$C:$C, 0)), 1, 0)), "")</f>
        <v/>
      </c>
      <c r="DT98" s="87" t="str">
        <f>IFERROR(IF($F98="Historical", IF(BC98&lt;&gt;INDEX('Historical BMP Records'!BC:BC, MATCH($C98, 'Historical BMP Records'!$C:$C, 0)), 1, 0), IF(BC98&lt;&gt;INDEX('Planned and Progress BMPs'!BC:BC, MATCH($C98, 'Planned and Progress BMPs'!$C:$C, 0)), 1, 0)), "")</f>
        <v/>
      </c>
      <c r="DU98" s="87" t="str">
        <f>IFERROR(IF($F98="Historical", IF(BD98&lt;&gt;INDEX('Historical BMP Records'!BD:BD, MATCH($C98, 'Historical BMP Records'!$C:$C, 0)), 1, 0), IF(BD98&lt;&gt;INDEX('Planned and Progress BMPs'!BD:BD, MATCH($C98, 'Planned and Progress BMPs'!$C:$C, 0)), 1, 0)), "")</f>
        <v/>
      </c>
      <c r="DV98" s="87" t="str">
        <f>IFERROR(IF($F98="Historical", IF(BE98&lt;&gt;INDEX('Historical BMP Records'!BE:BE, MATCH($C98, 'Historical BMP Records'!$C:$C, 0)), 1, 0), IF(BE98&lt;&gt;INDEX('Planned and Progress BMPs'!BE:BE, MATCH($C98, 'Planned and Progress BMPs'!$C:$C, 0)), 1, 0)), "")</f>
        <v/>
      </c>
      <c r="DW98" s="87" t="str">
        <f>IFERROR(IF($F98="Historical", IF(BF98&lt;&gt;INDEX('Historical BMP Records'!BF:BF, MATCH($C98, 'Historical BMP Records'!$C:$C, 0)), 1, 0), IF(BF98&lt;&gt;INDEX('Planned and Progress BMPs'!BF:BF, MATCH($C98, 'Planned and Progress BMPs'!$C:$C, 0)), 1, 0)), "")</f>
        <v/>
      </c>
      <c r="DX98" s="87" t="str">
        <f>IFERROR(IF($F98="Historical", IF(BG98&lt;&gt;INDEX('Historical BMP Records'!BG:BG, MATCH($C98, 'Historical BMP Records'!$C:$C, 0)), 1, 0), IF(BG98&lt;&gt;INDEX('Planned and Progress BMPs'!BG:BG, MATCH($C98, 'Planned and Progress BMPs'!$C:$C, 0)), 1, 0)), "")</f>
        <v/>
      </c>
      <c r="DY98" s="87" t="str">
        <f>IFERROR(IF($F98="Historical", IF(BH98&lt;&gt;INDEX('Historical BMP Records'!BH:BH, MATCH($C98, 'Historical BMP Records'!$C:$C, 0)), 1, 0), IF(BH98&lt;&gt;INDEX('Planned and Progress BMPs'!BH:BH, MATCH($C98, 'Planned and Progress BMPs'!$C:$C, 0)), 1, 0)), "")</f>
        <v/>
      </c>
      <c r="DZ98" s="87" t="str">
        <f>IFERROR(IF($F98="Historical", IF(BI98&lt;&gt;INDEX('Historical BMP Records'!BI:BI, MATCH($C98, 'Historical BMP Records'!$C:$C, 0)), 1, 0), IF(BI98&lt;&gt;INDEX('Planned and Progress BMPs'!BI:BI, MATCH($C98, 'Planned and Progress BMPs'!$C:$C, 0)), 1, 0)), "")</f>
        <v/>
      </c>
      <c r="EA98" s="87" t="str">
        <f>IFERROR(IF($F98="Historical", IF(BJ98&lt;&gt;INDEX('Historical BMP Records'!BJ:BJ, MATCH($C98, 'Historical BMP Records'!$C:$C, 0)), 1, 0), IF(BJ98&lt;&gt;INDEX('Planned and Progress BMPs'!BJ:BJ, MATCH($C98, 'Planned and Progress BMPs'!$C:$C, 0)), 1, 0)), "")</f>
        <v/>
      </c>
      <c r="EB98" s="87" t="str">
        <f>IFERROR(IF($F98="Historical", IF(BK98&lt;&gt;INDEX('Historical BMP Records'!BK:BK, MATCH($C98, 'Historical BMP Records'!$C:$C, 0)), 1, 0), IF(BK98&lt;&gt;INDEX('Planned and Progress BMPs'!BK:BK, MATCH($C98, 'Planned and Progress BMPs'!$C:$C, 0)), 1, 0)), "")</f>
        <v/>
      </c>
      <c r="EC98" s="87" t="str">
        <f>IFERROR(IF($F98="Historical", IF(BL98&lt;&gt;INDEX('Historical BMP Records'!BL:BL, MATCH($C98, 'Historical BMP Records'!$C:$C, 0)), 1, 0), IF(BL98&lt;&gt;INDEX('Planned and Progress BMPs'!BL:BL, MATCH($C98, 'Planned and Progress BMPs'!$C:$C, 0)), 1, 0)), "")</f>
        <v/>
      </c>
      <c r="ED98" s="87" t="str">
        <f>IFERROR(IF($F98="Historical", IF(BM98&lt;&gt;INDEX('Historical BMP Records'!BM:BM, MATCH($C98, 'Historical BMP Records'!$C:$C, 0)), 1, 0), IF(BM98&lt;&gt;INDEX('Planned and Progress BMPs'!BM:BM, MATCH($C98, 'Planned and Progress BMPs'!$C:$C, 0)), 1, 0)), "")</f>
        <v/>
      </c>
      <c r="EE98" s="87" t="str">
        <f>IFERROR(IF($F98="Historical", IF(BN98&lt;&gt;INDEX('Historical BMP Records'!BN:BN, MATCH($C98, 'Historical BMP Records'!$C:$C, 0)), 1, 0), IF(BN98&lt;&gt;INDEX('Planned and Progress BMPs'!BN:BN, MATCH($C98, 'Planned and Progress BMPs'!$C:$C, 0)), 1, 0)), "")</f>
        <v/>
      </c>
      <c r="EF98" s="87" t="str">
        <f>IFERROR(IF($F98="Historical", IF(BO98&lt;&gt;INDEX('Historical BMP Records'!BO:BO, MATCH($C98, 'Historical BMP Records'!$C:$C, 0)), 1, 0), IF(BO98&lt;&gt;INDEX('Planned and Progress BMPs'!BO:BO, MATCH($C98, 'Planned and Progress BMPs'!$C:$C, 0)), 1, 0)), "")</f>
        <v/>
      </c>
      <c r="EG98" s="87" t="str">
        <f>IFERROR(IF($F98="Historical", IF(BP98&lt;&gt;INDEX('Historical BMP Records'!BP:BP, MATCH($C98, 'Historical BMP Records'!$C:$C, 0)), 1, 0), IF(BP98&lt;&gt;INDEX('Planned and Progress BMPs'!BP:BP, MATCH($C98, 'Planned and Progress BMPs'!$C:$C, 0)), 1, 0)), "")</f>
        <v/>
      </c>
      <c r="EH98" s="87">
        <f>SUM(DC_SW152[[#This Row],[FY17 Status Change]:[GIS ID Change]])</f>
        <v>0</v>
      </c>
    </row>
    <row r="99" spans="1:138" x14ac:dyDescent="0.25">
      <c r="A99" s="5" t="s">
        <v>388</v>
      </c>
      <c r="B99" s="5" t="s">
        <v>389</v>
      </c>
      <c r="C99" s="15" t="s">
        <v>590</v>
      </c>
      <c r="D99" s="15" t="s">
        <v>488</v>
      </c>
      <c r="E99" s="15" t="s">
        <v>227</v>
      </c>
      <c r="F99" s="33" t="s">
        <v>49</v>
      </c>
      <c r="G99" s="42"/>
      <c r="H99" s="37"/>
      <c r="I99" s="22">
        <f>INDEX(Table3[Site ID], MATCH(DC_SW152[[#This Row],[Facility Name]], Table3[Site Name], 0))</f>
        <v>1</v>
      </c>
      <c r="J99" s="22" t="s">
        <v>372</v>
      </c>
      <c r="K99" s="22" t="str">
        <f>INDEX(Table3[Site Address], MATCH(DC_SW152[[#This Row],[Facility Name]], Table3[Site Name], 0))</f>
        <v>370 Brookley Avenue SW</v>
      </c>
      <c r="L99" s="22" t="str">
        <f>INDEX(Table3[Site X Coordinate], MATCH(DC_SW152[[#This Row],[Facility Name]], Table3[Site Name], 0))</f>
        <v>399319.85</v>
      </c>
      <c r="M99" s="22" t="str">
        <f>INDEX(Table3[Site Y Coordinate], MATCH(DC_SW152[[#This Row],[Facility Name]], Table3[Site Name], 0))</f>
        <v>131674.01</v>
      </c>
      <c r="N99" s="22" t="str">
        <f>INDEX(Table3[Owner/Manager], MATCH(DC_SW152[[#This Row],[Facility Name]], Table3[Site Name], 0))</f>
        <v>Department of Defense</v>
      </c>
      <c r="O99" s="22" t="s">
        <v>218</v>
      </c>
      <c r="P99" s="22" t="s">
        <v>115</v>
      </c>
      <c r="Q99" s="22" t="s">
        <v>219</v>
      </c>
      <c r="R99" s="22" t="s">
        <v>84</v>
      </c>
      <c r="S99" s="22">
        <v>20032</v>
      </c>
      <c r="T99" s="29">
        <v>2024048204</v>
      </c>
      <c r="U99" s="22" t="s">
        <v>220</v>
      </c>
      <c r="V99" s="77">
        <v>42</v>
      </c>
      <c r="W99" s="33">
        <v>36069</v>
      </c>
      <c r="X99" s="22" t="s">
        <v>227</v>
      </c>
      <c r="Y99" s="83" t="s">
        <v>593</v>
      </c>
      <c r="Z99" s="83" t="s">
        <v>777</v>
      </c>
      <c r="AA99" s="83" t="s">
        <v>778</v>
      </c>
      <c r="AB99" s="83" t="s">
        <v>779</v>
      </c>
      <c r="AC99" s="22" t="s">
        <v>93</v>
      </c>
      <c r="AD99" s="22" t="s">
        <v>26</v>
      </c>
      <c r="AE99" s="22">
        <v>398469.80857300002</v>
      </c>
      <c r="AF99" s="22">
        <v>130462.13222</v>
      </c>
      <c r="AG99" s="22">
        <v>38.842039</v>
      </c>
      <c r="AH99" s="22">
        <v>-77.018420000000006</v>
      </c>
      <c r="AI99" s="22" t="s">
        <v>224</v>
      </c>
      <c r="AJ99" s="22" t="s">
        <v>84</v>
      </c>
      <c r="AK99" s="22">
        <v>20032</v>
      </c>
      <c r="AL99" s="17" t="s">
        <v>11</v>
      </c>
      <c r="AM99" s="22" t="s">
        <v>12</v>
      </c>
      <c r="AN99" s="22" t="s">
        <v>8</v>
      </c>
      <c r="AO99" s="64"/>
      <c r="AP99" s="64"/>
      <c r="AQ99" s="64"/>
      <c r="AR99" s="64">
        <f>IF(ISBLANK(DC_SW152[[#This Row],[Urban Acres]]), "", DC_SW152[[#This Row],[Urban Acres]]-DC_SW152[[#This Row],[Impervious Acres]]-DC_SW152[[#This Row],[Natural Acres]])</f>
        <v>0</v>
      </c>
      <c r="AS99" s="64">
        <v>0.85</v>
      </c>
      <c r="AT99" s="64">
        <v>0.85</v>
      </c>
      <c r="AU99" s="64" t="str">
        <f>IF(ISBLANK(DC_SW152[[#This Row],[Natural Acres]]), "", DC_SW152[[#This Row],[Natural Acres]]*43560)</f>
        <v/>
      </c>
      <c r="AV99" s="64">
        <f>IFERROR(IF(ISBLANK(DC_SW152[[#This Row],[Compacted Acres]]), "", DC_SW152[[#This Row],[Compacted Acres]]*43560),"")</f>
        <v>0</v>
      </c>
      <c r="AW99" s="64">
        <f>IF(ISBLANK(DC_SW152[[#This Row],[Impervious Acres]]), "", DC_SW152[[#This Row],[Impervious Acres]]*43560)</f>
        <v>37026</v>
      </c>
      <c r="AX99" s="64">
        <f>IF(ISBLANK(DC_SW152[[#This Row],[Urban Acres]]), "", DC_SW152[[#This Row],[Urban Acres]]*43560)</f>
        <v>37026</v>
      </c>
      <c r="AY99" s="67"/>
      <c r="AZ99" s="33">
        <v>42170</v>
      </c>
      <c r="BA99" s="19">
        <v>2015</v>
      </c>
      <c r="BB99" s="19"/>
      <c r="BC99" s="19"/>
      <c r="BD99" s="19"/>
      <c r="BE99" s="19"/>
      <c r="BF99" s="19"/>
      <c r="BG99" s="19"/>
      <c r="BH99" s="18" t="s">
        <v>9</v>
      </c>
      <c r="BI99" s="18">
        <v>41275</v>
      </c>
      <c r="BJ99" s="18"/>
      <c r="BK99" s="22" t="s">
        <v>8</v>
      </c>
      <c r="BL99" s="18"/>
      <c r="BM99" s="72"/>
      <c r="BN99" s="22"/>
      <c r="BO99" s="17" t="s">
        <v>13</v>
      </c>
      <c r="BP99" s="17"/>
      <c r="BQ99" s="15" t="s">
        <v>536</v>
      </c>
      <c r="BR99" s="87" t="str">
        <f>IFERROR(IF($F99="Historical", IF(A99&lt;&gt;INDEX('Historical BMP Records'!A:A, MATCH($C99, 'Historical BMP Records'!$C:$C, 0)), 1, 0), IF(A99&lt;&gt;INDEX('Planned and Progress BMPs'!A:A, MATCH($C99, 'Planned and Progress BMPs'!$C:$C, 0)), 1, 0)), "")</f>
        <v/>
      </c>
      <c r="BS99" s="87" t="str">
        <f>IFERROR(IF($F99="Historical", IF(B99&lt;&gt;INDEX('Historical BMP Records'!B:B, MATCH($C99, 'Historical BMP Records'!$C:$C, 0)), 1, 0), IF(B99&lt;&gt;INDEX('Planned and Progress BMPs'!B:B, MATCH($C99, 'Planned and Progress BMPs'!$C:$C, 0)), 1, 0)), "")</f>
        <v/>
      </c>
      <c r="BT99" s="87" t="str">
        <f>IFERROR(IF($F99="Historical", IF(C99&lt;&gt;INDEX('Historical BMP Records'!C:C, MATCH($C99, 'Historical BMP Records'!$C:$C, 0)), 1, 0), IF(C99&lt;&gt;INDEX('Planned and Progress BMPs'!C:C, MATCH($C99, 'Planned and Progress BMPs'!$C:$C, 0)), 1, 0)), "")</f>
        <v/>
      </c>
      <c r="BU99" s="87" t="str">
        <f>IFERROR(IF($F99="Historical", IF(D99&lt;&gt;INDEX('Historical BMP Records'!D:D, MATCH($C99, 'Historical BMP Records'!$C:$C, 0)), 1, 0), IF(D99&lt;&gt;INDEX('Planned and Progress BMPs'!D:D, MATCH($C99, 'Planned and Progress BMPs'!$C:$C, 0)), 1, 0)), "")</f>
        <v/>
      </c>
      <c r="BV99" s="87" t="str">
        <f>IFERROR(IF($F99="Historical", IF(E99&lt;&gt;INDEX('Historical BMP Records'!E:E, MATCH($C99, 'Historical BMP Records'!$C:$C, 0)), 1, 0), IF(E99&lt;&gt;INDEX('Planned and Progress BMPs'!E:E, MATCH($C99, 'Planned and Progress BMPs'!$C:$C, 0)), 1, 0)), "")</f>
        <v/>
      </c>
      <c r="BW99" s="87" t="str">
        <f>IFERROR(IF($F99="Historical", IF(F99&lt;&gt;INDEX('Historical BMP Records'!F:F, MATCH($C99, 'Historical BMP Records'!$C:$C, 0)), 1, 0), IF(F99&lt;&gt;INDEX('Planned and Progress BMPs'!F:F, MATCH($C99, 'Planned and Progress BMPs'!$C:$C, 0)), 1, 0)), "")</f>
        <v/>
      </c>
      <c r="BX99" s="87" t="str">
        <f>IFERROR(IF($F99="Historical", IF(G99&lt;&gt;INDEX('Historical BMP Records'!G:G, MATCH($C99, 'Historical BMP Records'!$C:$C, 0)), 1, 0), IF(G99&lt;&gt;INDEX('Planned and Progress BMPs'!G:G, MATCH($C99, 'Planned and Progress BMPs'!$C:$C, 0)), 1, 0)), "")</f>
        <v/>
      </c>
      <c r="BY99" s="87" t="str">
        <f>IFERROR(IF($F99="Historical", IF(H99&lt;&gt;INDEX('Historical BMP Records'!H:H, MATCH($C99, 'Historical BMP Records'!$C:$C, 0)), 1, 0), IF(H99&lt;&gt;INDEX('Planned and Progress BMPs'!H:H, MATCH($C99, 'Planned and Progress BMPs'!$C:$C, 0)), 1, 0)), "")</f>
        <v/>
      </c>
      <c r="BZ99" s="87" t="str">
        <f>IFERROR(IF($F99="Historical", IF(I99&lt;&gt;INDEX('Historical BMP Records'!I:I, MATCH($C99, 'Historical BMP Records'!$C:$C, 0)), 1, 0), IF(I99&lt;&gt;INDEX('Planned and Progress BMPs'!I:I, MATCH($C99, 'Planned and Progress BMPs'!$C:$C, 0)), 1, 0)), "")</f>
        <v/>
      </c>
      <c r="CA99" s="87" t="str">
        <f>IFERROR(IF($F99="Historical", IF(J99&lt;&gt;INDEX('Historical BMP Records'!J:J, MATCH($C99, 'Historical BMP Records'!$C:$C, 0)), 1, 0), IF(J99&lt;&gt;INDEX('Planned and Progress BMPs'!J:J, MATCH($C99, 'Planned and Progress BMPs'!$C:$C, 0)), 1, 0)), "")</f>
        <v/>
      </c>
      <c r="CB99" s="87" t="str">
        <f>IFERROR(IF($F99="Historical", IF(K99&lt;&gt;INDEX('Historical BMP Records'!K:K, MATCH($C99, 'Historical BMP Records'!$C:$C, 0)), 1, 0), IF(K99&lt;&gt;INDEX('Planned and Progress BMPs'!K:K, MATCH($C99, 'Planned and Progress BMPs'!$C:$C, 0)), 1, 0)), "")</f>
        <v/>
      </c>
      <c r="CC99" s="87" t="str">
        <f>IFERROR(IF($F99="Historical", IF(L99&lt;&gt;INDEX('Historical BMP Records'!L:L, MATCH($C99, 'Historical BMP Records'!$C:$C, 0)), 1, 0), IF(L99&lt;&gt;INDEX('Planned and Progress BMPs'!L:L, MATCH($C99, 'Planned and Progress BMPs'!$C:$C, 0)), 1, 0)), "")</f>
        <v/>
      </c>
      <c r="CD99" s="87" t="str">
        <f>IFERROR(IF($F99="Historical", IF(M99&lt;&gt;INDEX('Historical BMP Records'!M:M, MATCH($C99, 'Historical BMP Records'!$C:$C, 0)), 1, 0), IF(M99&lt;&gt;INDEX('Planned and Progress BMPs'!M:M, MATCH($C99, 'Planned and Progress BMPs'!$C:$C, 0)), 1, 0)), "")</f>
        <v/>
      </c>
      <c r="CE99" s="87" t="str">
        <f>IFERROR(IF($F99="Historical", IF(N99&lt;&gt;INDEX('Historical BMP Records'!N:N, MATCH($C99, 'Historical BMP Records'!$C:$C, 0)), 1, 0), IF(N99&lt;&gt;INDEX('Planned and Progress BMPs'!N:N, MATCH($C99, 'Planned and Progress BMPs'!$C:$C, 0)), 1, 0)), "")</f>
        <v/>
      </c>
      <c r="CF99" s="87" t="str">
        <f>IFERROR(IF($F99="Historical", IF(O99&lt;&gt;INDEX('Historical BMP Records'!O:O, MATCH($C99, 'Historical BMP Records'!$C:$C, 0)), 1, 0), IF(O99&lt;&gt;INDEX('Planned and Progress BMPs'!O:O, MATCH($C99, 'Planned and Progress BMPs'!$C:$C, 0)), 1, 0)), "")</f>
        <v/>
      </c>
      <c r="CG99" s="87" t="str">
        <f>IFERROR(IF($F99="Historical", IF(P99&lt;&gt;INDEX('Historical BMP Records'!P:P, MATCH($C99, 'Historical BMP Records'!$C:$C, 0)), 1, 0), IF(P99&lt;&gt;INDEX('Planned and Progress BMPs'!P:P, MATCH($C99, 'Planned and Progress BMPs'!$C:$C, 0)), 1, 0)), "")</f>
        <v/>
      </c>
      <c r="CH99" s="87" t="str">
        <f>IFERROR(IF($F99="Historical", IF(Q99&lt;&gt;INDEX('Historical BMP Records'!Q:Q, MATCH($C99, 'Historical BMP Records'!$C:$C, 0)), 1, 0), IF(Q99&lt;&gt;INDEX('Planned and Progress BMPs'!Q:Q, MATCH($C99, 'Planned and Progress BMPs'!$C:$C, 0)), 1, 0)), "")</f>
        <v/>
      </c>
      <c r="CI99" s="87" t="str">
        <f>IFERROR(IF($F99="Historical", IF(R99&lt;&gt;INDEX('Historical BMP Records'!R:R, MATCH($C99, 'Historical BMP Records'!$C:$C, 0)), 1, 0), IF(R99&lt;&gt;INDEX('Planned and Progress BMPs'!R:R, MATCH($C99, 'Planned and Progress BMPs'!$C:$C, 0)), 1, 0)), "")</f>
        <v/>
      </c>
      <c r="CJ99" s="87" t="str">
        <f>IFERROR(IF($F99="Historical", IF(S99&lt;&gt;INDEX('Historical BMP Records'!S:S, MATCH($C99, 'Historical BMP Records'!$C:$C, 0)), 1, 0), IF(S99&lt;&gt;INDEX('Planned and Progress BMPs'!S:S, MATCH($C99, 'Planned and Progress BMPs'!$C:$C, 0)), 1, 0)), "")</f>
        <v/>
      </c>
      <c r="CK99" s="87" t="str">
        <f>IFERROR(IF($F99="Historical", IF(T99&lt;&gt;INDEX('Historical BMP Records'!T:T, MATCH($C99, 'Historical BMP Records'!$C:$C, 0)), 1, 0), IF(T99&lt;&gt;INDEX('Planned and Progress BMPs'!T:T, MATCH($C99, 'Planned and Progress BMPs'!$C:$C, 0)), 1, 0)), "")</f>
        <v/>
      </c>
      <c r="CL99" s="87" t="str">
        <f>IFERROR(IF($F99="Historical", IF(U99&lt;&gt;INDEX('Historical BMP Records'!U:U, MATCH($C99, 'Historical BMP Records'!$C:$C, 0)), 1, 0), IF(U99&lt;&gt;INDEX('Planned and Progress BMPs'!U:U, MATCH($C99, 'Planned and Progress BMPs'!$C:$C, 0)), 1, 0)), "")</f>
        <v/>
      </c>
      <c r="CM99" s="87" t="str">
        <f>IFERROR(IF($F99="Historical", IF(V99&lt;&gt;INDEX('Historical BMP Records'!V:V, MATCH($C99, 'Historical BMP Records'!$C:$C, 0)), 1, 0), IF(V99&lt;&gt;INDEX('Planned and Progress BMPs'!V:V, MATCH($C99, 'Planned and Progress BMPs'!$C:$C, 0)), 1, 0)), "")</f>
        <v/>
      </c>
      <c r="CN99" s="87" t="str">
        <f>IFERROR(IF($F99="Historical", IF(W99&lt;&gt;INDEX('Historical BMP Records'!W:W, MATCH($C99, 'Historical BMP Records'!$C:$C, 0)), 1, 0), IF(W99&lt;&gt;INDEX('Planned and Progress BMPs'!W:W, MATCH($C99, 'Planned and Progress BMPs'!$C:$C, 0)), 1, 0)), "")</f>
        <v/>
      </c>
      <c r="CO99" s="87" t="str">
        <f>IFERROR(IF($F99="Historical", IF(X99&lt;&gt;INDEX('Historical BMP Records'!X:X, MATCH($C99, 'Historical BMP Records'!$C:$C, 0)), 1, 0), IF(X99&lt;&gt;INDEX('Planned and Progress BMPs'!X:X, MATCH($C99, 'Planned and Progress BMPs'!$C:$C, 0)), 1, 0)), "")</f>
        <v/>
      </c>
      <c r="CP99" s="87" t="str">
        <f>IFERROR(IF($F99="Historical", IF(Y99&lt;&gt;INDEX('Historical BMP Records'!Y:Y, MATCH($C99, 'Historical BMP Records'!$C:$C, 0)), 1, 0), IF(Y99&lt;&gt;INDEX('Planned and Progress BMPs'!Y:Y, MATCH($C99, 'Planned and Progress BMPs'!$C:$C, 0)), 1, 0)), "")</f>
        <v/>
      </c>
      <c r="CQ99" s="87" t="str">
        <f>IFERROR(IF($F99="Historical", IF(Z99&lt;&gt;INDEX('Historical BMP Records'!Z:Z, MATCH($C99, 'Historical BMP Records'!$C:$C, 0)), 1, 0), IF(Z99&lt;&gt;INDEX('Planned and Progress BMPs'!Z:Z, MATCH($C99, 'Planned and Progress BMPs'!$C:$C, 0)), 1, 0)), "")</f>
        <v/>
      </c>
      <c r="CR99" s="87" t="str">
        <f>IFERROR(IF($F99="Historical", IF(AA99&lt;&gt;INDEX('Historical BMP Records'!AA:AA, MATCH($C99, 'Historical BMP Records'!$C:$C, 0)), 1, 0), IF(AA99&lt;&gt;INDEX('Planned and Progress BMPs'!AA:AA, MATCH($C99, 'Planned and Progress BMPs'!$C:$C, 0)), 1, 0)), "")</f>
        <v/>
      </c>
      <c r="CS99" s="87" t="str">
        <f>IFERROR(IF($F99="Historical", IF(AB99&lt;&gt;INDEX('Historical BMP Records'!AB:AB, MATCH($C99, 'Historical BMP Records'!$C:$C, 0)), 1, 0), IF(AB99&lt;&gt;INDEX('Planned and Progress BMPs'!AB:AB, MATCH($C99, 'Planned and Progress BMPs'!$C:$C, 0)), 1, 0)), "")</f>
        <v/>
      </c>
      <c r="CT99" s="87" t="str">
        <f>IFERROR(IF($F99="Historical", IF(AC99&lt;&gt;INDEX('Historical BMP Records'!AC:AC, MATCH($C99, 'Historical BMP Records'!$C:$C, 0)), 1, 0), IF(AC99&lt;&gt;INDEX('Planned and Progress BMPs'!AC:AC, MATCH($C99, 'Planned and Progress BMPs'!$C:$C, 0)), 1, 0)), "")</f>
        <v/>
      </c>
      <c r="CU99" s="87" t="str">
        <f>IFERROR(IF($F99="Historical", IF(AD99&lt;&gt;INDEX('Historical BMP Records'!AD:AD, MATCH($C99, 'Historical BMP Records'!$C:$C, 0)), 1, 0), IF(AD99&lt;&gt;INDEX('Planned and Progress BMPs'!AD:AD, MATCH($C99, 'Planned and Progress BMPs'!$C:$C, 0)), 1, 0)), "")</f>
        <v/>
      </c>
      <c r="CV99" s="87" t="str">
        <f>IFERROR(IF($F99="Historical", IF(AE99&lt;&gt;INDEX('Historical BMP Records'!AE:AE, MATCH($C99, 'Historical BMP Records'!$C:$C, 0)), 1, 0), IF(AE99&lt;&gt;INDEX('Planned and Progress BMPs'!AE:AE, MATCH($C99, 'Planned and Progress BMPs'!$C:$C, 0)), 1, 0)), "")</f>
        <v/>
      </c>
      <c r="CW99" s="87" t="str">
        <f>IFERROR(IF($F99="Historical", IF(AF99&lt;&gt;INDEX('Historical BMP Records'!AF:AF, MATCH($C99, 'Historical BMP Records'!$C:$C, 0)), 1, 0), IF(AF99&lt;&gt;INDEX('Planned and Progress BMPs'!AF:AF, MATCH($C99, 'Planned and Progress BMPs'!$C:$C, 0)), 1, 0)), "")</f>
        <v/>
      </c>
      <c r="CX99" s="87" t="str">
        <f>IFERROR(IF($F99="Historical", IF(AG99&lt;&gt;INDEX('Historical BMP Records'!AG:AG, MATCH($C99, 'Historical BMP Records'!$C:$C, 0)), 1, 0), IF(AG99&lt;&gt;INDEX('Planned and Progress BMPs'!AG:AG, MATCH($C99, 'Planned and Progress BMPs'!$C:$C, 0)), 1, 0)), "")</f>
        <v/>
      </c>
      <c r="CY99" s="87" t="str">
        <f>IFERROR(IF($F99="Historical", IF(AH99&lt;&gt;INDEX('Historical BMP Records'!AH:AH, MATCH($C99, 'Historical BMP Records'!$C:$C, 0)), 1, 0), IF(AH99&lt;&gt;INDEX('Planned and Progress BMPs'!AH:AH, MATCH($C99, 'Planned and Progress BMPs'!$C:$C, 0)), 1, 0)), "")</f>
        <v/>
      </c>
      <c r="CZ99" s="87" t="str">
        <f>IFERROR(IF($F99="Historical", IF(AI99&lt;&gt;INDEX('Historical BMP Records'!AI:AI, MATCH($C99, 'Historical BMP Records'!$C:$C, 0)), 1, 0), IF(AI99&lt;&gt;INDEX('Planned and Progress BMPs'!AI:AI, MATCH($C99, 'Planned and Progress BMPs'!$C:$C, 0)), 1, 0)), "")</f>
        <v/>
      </c>
      <c r="DA99" s="87" t="str">
        <f>IFERROR(IF($F99="Historical", IF(AJ99&lt;&gt;INDEX('Historical BMP Records'!AJ:AJ, MATCH($C99, 'Historical BMP Records'!$C:$C, 0)), 1, 0), IF(AJ99&lt;&gt;INDEX('Planned and Progress BMPs'!AJ:AJ, MATCH($C99, 'Planned and Progress BMPs'!$C:$C, 0)), 1, 0)), "")</f>
        <v/>
      </c>
      <c r="DB99" s="87" t="str">
        <f>IFERROR(IF($F99="Historical", IF(AK99&lt;&gt;INDEX('Historical BMP Records'!AK:AK, MATCH($C99, 'Historical BMP Records'!$C:$C, 0)), 1, 0), IF(AK99&lt;&gt;INDEX('Planned and Progress BMPs'!AK:AK, MATCH($C99, 'Planned and Progress BMPs'!$C:$C, 0)), 1, 0)), "")</f>
        <v/>
      </c>
      <c r="DC99" s="87" t="str">
        <f>IFERROR(IF($F99="Historical", IF(AL99&lt;&gt;INDEX('Historical BMP Records'!AL:AL, MATCH($C99, 'Historical BMP Records'!$C:$C, 0)), 1, 0), IF(AL99&lt;&gt;INDEX('Planned and Progress BMPs'!AL:AL, MATCH($C99, 'Planned and Progress BMPs'!$C:$C, 0)), 1, 0)), "")</f>
        <v/>
      </c>
      <c r="DD99" s="87" t="str">
        <f>IFERROR(IF($F99="Historical", IF(AM99&lt;&gt;INDEX('Historical BMP Records'!AM:AM, MATCH($C99, 'Historical BMP Records'!$C:$C, 0)), 1, 0), IF(AM99&lt;&gt;INDEX('Planned and Progress BMPs'!AM:AM, MATCH($C99, 'Planned and Progress BMPs'!$C:$C, 0)), 1, 0)), "")</f>
        <v/>
      </c>
      <c r="DE99" s="87" t="str">
        <f>IFERROR(IF($F99="Historical", IF(AN99&lt;&gt;INDEX('Historical BMP Records'!AN:AN, MATCH($C99, 'Historical BMP Records'!$C:$C, 0)), 1, 0), IF(AN99&lt;&gt;INDEX('Planned and Progress BMPs'!AN:AN, MATCH($C99, 'Planned and Progress BMPs'!$C:$C, 0)), 1, 0)), "")</f>
        <v/>
      </c>
      <c r="DF99" s="87" t="str">
        <f>IFERROR(IF($F99="Historical", IF(AO99&lt;&gt;INDEX('Historical BMP Records'!AO:AO, MATCH($C99, 'Historical BMP Records'!$C:$C, 0)), 1, 0), IF(AO99&lt;&gt;INDEX('Planned and Progress BMPs'!AO:AO, MATCH($C99, 'Planned and Progress BMPs'!$C:$C, 0)), 1, 0)), "")</f>
        <v/>
      </c>
      <c r="DG99" s="87" t="str">
        <f>IFERROR(IF($F99="Historical", IF(AP99&lt;&gt;INDEX('Historical BMP Records'!AP:AP, MATCH($C99, 'Historical BMP Records'!$C:$C, 0)), 1, 0), IF(AP99&lt;&gt;INDEX('Planned and Progress BMPs'!AP:AP, MATCH($C99, 'Planned and Progress BMPs'!$C:$C, 0)), 1, 0)), "")</f>
        <v/>
      </c>
      <c r="DH99" s="87" t="str">
        <f>IFERROR(IF($F99="Historical", IF(AQ99&lt;&gt;INDEX('Historical BMP Records'!AQ:AQ, MATCH($C99, 'Historical BMP Records'!$C:$C, 0)), 1, 0), IF(AQ99&lt;&gt;INDEX('Planned and Progress BMPs'!AQ:AQ, MATCH($C99, 'Planned and Progress BMPs'!$C:$C, 0)), 1, 0)), "")</f>
        <v/>
      </c>
      <c r="DI99" s="87" t="str">
        <f>IFERROR(IF($F99="Historical", IF(AR99&lt;&gt;INDEX('Historical BMP Records'!AR:AR, MATCH($C99, 'Historical BMP Records'!$C:$C, 0)), 1, 0), IF(AR99&lt;&gt;INDEX('Planned and Progress BMPs'!AR:AR, MATCH($C99, 'Planned and Progress BMPs'!$C:$C, 0)), 1, 0)), "")</f>
        <v/>
      </c>
      <c r="DJ99" s="87" t="str">
        <f>IFERROR(IF($F99="Historical", IF(AS99&lt;&gt;INDEX('Historical BMP Records'!AS:AS, MATCH($C99, 'Historical BMP Records'!$C:$C, 0)), 1, 0), IF(AS99&lt;&gt;INDEX('Planned and Progress BMPs'!AS:AS, MATCH($C99, 'Planned and Progress BMPs'!$C:$C, 0)), 1, 0)), "")</f>
        <v/>
      </c>
      <c r="DK99" s="87" t="str">
        <f>IFERROR(IF($F99="Historical", IF(AT99&lt;&gt;INDEX('Historical BMP Records'!AT:AT, MATCH($C99, 'Historical BMP Records'!$C:$C, 0)), 1, 0), IF(AT99&lt;&gt;INDEX('Planned and Progress BMPs'!AT:AT, MATCH($C99, 'Planned and Progress BMPs'!$C:$C, 0)), 1, 0)), "")</f>
        <v/>
      </c>
      <c r="DL99" s="87" t="str">
        <f>IFERROR(IF($F99="Historical", IF(AU99&lt;&gt;INDEX('Historical BMP Records'!AU:AU, MATCH($C99, 'Historical BMP Records'!$C:$C, 0)), 1, 0), IF(AU99&lt;&gt;INDEX('Planned and Progress BMPs'!AU:AU, MATCH($C99, 'Planned and Progress BMPs'!$C:$C, 0)), 1, 0)), "")</f>
        <v/>
      </c>
      <c r="DM99" s="87" t="str">
        <f>IFERROR(IF($F99="Historical", IF(AV99&lt;&gt;INDEX('Historical BMP Records'!AV:AV, MATCH($C99, 'Historical BMP Records'!$C:$C, 0)), 1, 0), IF(AV99&lt;&gt;INDEX('Planned and Progress BMPs'!AV:AV, MATCH($C99, 'Planned and Progress BMPs'!$C:$C, 0)), 1, 0)), "")</f>
        <v/>
      </c>
      <c r="DN99" s="87" t="str">
        <f>IFERROR(IF($F99="Historical", IF(AW99&lt;&gt;INDEX('Historical BMP Records'!AW:AW, MATCH($C99, 'Historical BMP Records'!$C:$C, 0)), 1, 0), IF(AW99&lt;&gt;INDEX('Planned and Progress BMPs'!AW:AW, MATCH($C99, 'Planned and Progress BMPs'!$C:$C, 0)), 1, 0)), "")</f>
        <v/>
      </c>
      <c r="DO99" s="87" t="str">
        <f>IFERROR(IF($F99="Historical", IF(AX99&lt;&gt;INDEX('Historical BMP Records'!AX:AX, MATCH($C99, 'Historical BMP Records'!$C:$C, 0)), 1, 0), IF(AX99&lt;&gt;INDEX('Planned and Progress BMPs'!AX:AX, MATCH($C99, 'Planned and Progress BMPs'!$C:$C, 0)), 1, 0)), "")</f>
        <v/>
      </c>
      <c r="DP99" s="87" t="str">
        <f>IFERROR(IF($F99="Historical", IF(AY99&lt;&gt;INDEX('Historical BMP Records'!AY:AY, MATCH($C99, 'Historical BMP Records'!$C:$C, 0)), 1, 0), IF(AY99&lt;&gt;INDEX('Planned and Progress BMPs'!AY:AY, MATCH($C99, 'Planned and Progress BMPs'!$C:$C, 0)), 1, 0)), "")</f>
        <v/>
      </c>
      <c r="DQ99" s="87" t="str">
        <f>IFERROR(IF($F99="Historical", IF(AZ99&lt;&gt;INDEX('Historical BMP Records'!AZ:AZ, MATCH($C99, 'Historical BMP Records'!$C:$C, 0)), 1, 0), IF(AZ99&lt;&gt;INDEX('Planned and Progress BMPs'!AZ:AZ, MATCH($C99, 'Planned and Progress BMPs'!$C:$C, 0)), 1, 0)), "")</f>
        <v/>
      </c>
      <c r="DR99" s="87" t="str">
        <f>IFERROR(IF($F99="Historical", IF(BA99&lt;&gt;INDEX('Historical BMP Records'!BA:BA, MATCH($C99, 'Historical BMP Records'!$C:$C, 0)), 1, 0), IF(BA99&lt;&gt;INDEX('Planned and Progress BMPs'!BA:BA, MATCH($C99, 'Planned and Progress BMPs'!$C:$C, 0)), 1, 0)), "")</f>
        <v/>
      </c>
      <c r="DS99" s="87" t="str">
        <f>IFERROR(IF($F99="Historical", IF(BB99&lt;&gt;INDEX('Historical BMP Records'!BB:BB, MATCH($C99, 'Historical BMP Records'!$C:$C, 0)), 1, 0), IF(BB99&lt;&gt;INDEX('Planned and Progress BMPs'!BB:BB, MATCH($C99, 'Planned and Progress BMPs'!$C:$C, 0)), 1, 0)), "")</f>
        <v/>
      </c>
      <c r="DT99" s="87" t="str">
        <f>IFERROR(IF($F99="Historical", IF(BC99&lt;&gt;INDEX('Historical BMP Records'!BC:BC, MATCH($C99, 'Historical BMP Records'!$C:$C, 0)), 1, 0), IF(BC99&lt;&gt;INDEX('Planned and Progress BMPs'!BC:BC, MATCH($C99, 'Planned and Progress BMPs'!$C:$C, 0)), 1, 0)), "")</f>
        <v/>
      </c>
      <c r="DU99" s="87" t="str">
        <f>IFERROR(IF($F99="Historical", IF(BD99&lt;&gt;INDEX('Historical BMP Records'!BD:BD, MATCH($C99, 'Historical BMP Records'!$C:$C, 0)), 1, 0), IF(BD99&lt;&gt;INDEX('Planned and Progress BMPs'!BD:BD, MATCH($C99, 'Planned and Progress BMPs'!$C:$C, 0)), 1, 0)), "")</f>
        <v/>
      </c>
      <c r="DV99" s="87" t="str">
        <f>IFERROR(IF($F99="Historical", IF(BE99&lt;&gt;INDEX('Historical BMP Records'!BE:BE, MATCH($C99, 'Historical BMP Records'!$C:$C, 0)), 1, 0), IF(BE99&lt;&gt;INDEX('Planned and Progress BMPs'!BE:BE, MATCH($C99, 'Planned and Progress BMPs'!$C:$C, 0)), 1, 0)), "")</f>
        <v/>
      </c>
      <c r="DW99" s="87" t="str">
        <f>IFERROR(IF($F99="Historical", IF(BF99&lt;&gt;INDEX('Historical BMP Records'!BF:BF, MATCH($C99, 'Historical BMP Records'!$C:$C, 0)), 1, 0), IF(BF99&lt;&gt;INDEX('Planned and Progress BMPs'!BF:BF, MATCH($C99, 'Planned and Progress BMPs'!$C:$C, 0)), 1, 0)), "")</f>
        <v/>
      </c>
      <c r="DX99" s="87" t="str">
        <f>IFERROR(IF($F99="Historical", IF(BG99&lt;&gt;INDEX('Historical BMP Records'!BG:BG, MATCH($C99, 'Historical BMP Records'!$C:$C, 0)), 1, 0), IF(BG99&lt;&gt;INDEX('Planned and Progress BMPs'!BG:BG, MATCH($C99, 'Planned and Progress BMPs'!$C:$C, 0)), 1, 0)), "")</f>
        <v/>
      </c>
      <c r="DY99" s="87" t="str">
        <f>IFERROR(IF($F99="Historical", IF(BH99&lt;&gt;INDEX('Historical BMP Records'!BH:BH, MATCH($C99, 'Historical BMP Records'!$C:$C, 0)), 1, 0), IF(BH99&lt;&gt;INDEX('Planned and Progress BMPs'!BH:BH, MATCH($C99, 'Planned and Progress BMPs'!$C:$C, 0)), 1, 0)), "")</f>
        <v/>
      </c>
      <c r="DZ99" s="87" t="str">
        <f>IFERROR(IF($F99="Historical", IF(BI99&lt;&gt;INDEX('Historical BMP Records'!BI:BI, MATCH($C99, 'Historical BMP Records'!$C:$C, 0)), 1, 0), IF(BI99&lt;&gt;INDEX('Planned and Progress BMPs'!BI:BI, MATCH($C99, 'Planned and Progress BMPs'!$C:$C, 0)), 1, 0)), "")</f>
        <v/>
      </c>
      <c r="EA99" s="87" t="str">
        <f>IFERROR(IF($F99="Historical", IF(BJ99&lt;&gt;INDEX('Historical BMP Records'!BJ:BJ, MATCH($C99, 'Historical BMP Records'!$C:$C, 0)), 1, 0), IF(BJ99&lt;&gt;INDEX('Planned and Progress BMPs'!BJ:BJ, MATCH($C99, 'Planned and Progress BMPs'!$C:$C, 0)), 1, 0)), "")</f>
        <v/>
      </c>
      <c r="EB99" s="87" t="str">
        <f>IFERROR(IF($F99="Historical", IF(BK99&lt;&gt;INDEX('Historical BMP Records'!BK:BK, MATCH($C99, 'Historical BMP Records'!$C:$C, 0)), 1, 0), IF(BK99&lt;&gt;INDEX('Planned and Progress BMPs'!BK:BK, MATCH($C99, 'Planned and Progress BMPs'!$C:$C, 0)), 1, 0)), "")</f>
        <v/>
      </c>
      <c r="EC99" s="87" t="str">
        <f>IFERROR(IF($F99="Historical", IF(BL99&lt;&gt;INDEX('Historical BMP Records'!BL:BL, MATCH($C99, 'Historical BMP Records'!$C:$C, 0)), 1, 0), IF(BL99&lt;&gt;INDEX('Planned and Progress BMPs'!BL:BL, MATCH($C99, 'Planned and Progress BMPs'!$C:$C, 0)), 1, 0)), "")</f>
        <v/>
      </c>
      <c r="ED99" s="87" t="str">
        <f>IFERROR(IF($F99="Historical", IF(BM99&lt;&gt;INDEX('Historical BMP Records'!BM:BM, MATCH($C99, 'Historical BMP Records'!$C:$C, 0)), 1, 0), IF(BM99&lt;&gt;INDEX('Planned and Progress BMPs'!BM:BM, MATCH($C99, 'Planned and Progress BMPs'!$C:$C, 0)), 1, 0)), "")</f>
        <v/>
      </c>
      <c r="EE99" s="87" t="str">
        <f>IFERROR(IF($F99="Historical", IF(BN99&lt;&gt;INDEX('Historical BMP Records'!BN:BN, MATCH($C99, 'Historical BMP Records'!$C:$C, 0)), 1, 0), IF(BN99&lt;&gt;INDEX('Planned and Progress BMPs'!BN:BN, MATCH($C99, 'Planned and Progress BMPs'!$C:$C, 0)), 1, 0)), "")</f>
        <v/>
      </c>
      <c r="EF99" s="87" t="str">
        <f>IFERROR(IF($F99="Historical", IF(BO99&lt;&gt;INDEX('Historical BMP Records'!BO:BO, MATCH($C99, 'Historical BMP Records'!$C:$C, 0)), 1, 0), IF(BO99&lt;&gt;INDEX('Planned and Progress BMPs'!BO:BO, MATCH($C99, 'Planned and Progress BMPs'!$C:$C, 0)), 1, 0)), "")</f>
        <v/>
      </c>
      <c r="EG99" s="87" t="str">
        <f>IFERROR(IF($F99="Historical", IF(BP99&lt;&gt;INDEX('Historical BMP Records'!BP:BP, MATCH($C99, 'Historical BMP Records'!$C:$C, 0)), 1, 0), IF(BP99&lt;&gt;INDEX('Planned and Progress BMPs'!BP:BP, MATCH($C99, 'Planned and Progress BMPs'!$C:$C, 0)), 1, 0)), "")</f>
        <v/>
      </c>
      <c r="EH99" s="87">
        <f>SUM(DC_SW152[[#This Row],[FY17 Status Change]:[GIS ID Change]])</f>
        <v>0</v>
      </c>
    </row>
    <row r="100" spans="1:138" x14ac:dyDescent="0.25">
      <c r="A100" s="5" t="s">
        <v>388</v>
      </c>
      <c r="B100" s="5" t="s">
        <v>389</v>
      </c>
      <c r="C100" s="15" t="s">
        <v>592</v>
      </c>
      <c r="D100" s="15" t="s">
        <v>489</v>
      </c>
      <c r="E100" s="15" t="s">
        <v>228</v>
      </c>
      <c r="F100" s="33" t="s">
        <v>49</v>
      </c>
      <c r="G100" s="42"/>
      <c r="H100" s="37"/>
      <c r="I100" s="22">
        <f>INDEX(Table3[Site ID], MATCH(DC_SW152[[#This Row],[Facility Name]], Table3[Site Name], 0))</f>
        <v>1</v>
      </c>
      <c r="J100" s="22" t="s">
        <v>372</v>
      </c>
      <c r="K100" s="22" t="str">
        <f>INDEX(Table3[Site Address], MATCH(DC_SW152[[#This Row],[Facility Name]], Table3[Site Name], 0))</f>
        <v>370 Brookley Avenue SW</v>
      </c>
      <c r="L100" s="22" t="str">
        <f>INDEX(Table3[Site X Coordinate], MATCH(DC_SW152[[#This Row],[Facility Name]], Table3[Site Name], 0))</f>
        <v>399319.85</v>
      </c>
      <c r="M100" s="22" t="str">
        <f>INDEX(Table3[Site Y Coordinate], MATCH(DC_SW152[[#This Row],[Facility Name]], Table3[Site Name], 0))</f>
        <v>131674.01</v>
      </c>
      <c r="N100" s="22" t="str">
        <f>INDEX(Table3[Owner/Manager], MATCH(DC_SW152[[#This Row],[Facility Name]], Table3[Site Name], 0))</f>
        <v>Department of Defense</v>
      </c>
      <c r="O100" s="22" t="s">
        <v>218</v>
      </c>
      <c r="P100" s="22" t="s">
        <v>115</v>
      </c>
      <c r="Q100" s="22" t="s">
        <v>219</v>
      </c>
      <c r="R100" s="22" t="s">
        <v>84</v>
      </c>
      <c r="S100" s="22">
        <v>20032</v>
      </c>
      <c r="T100" s="29">
        <v>2024048204</v>
      </c>
      <c r="U100" s="22" t="s">
        <v>220</v>
      </c>
      <c r="V100" s="77">
        <v>43</v>
      </c>
      <c r="W100" s="33">
        <v>36069</v>
      </c>
      <c r="X100" s="22" t="s">
        <v>228</v>
      </c>
      <c r="Y100" s="83" t="s">
        <v>595</v>
      </c>
      <c r="Z100" s="83" t="s">
        <v>777</v>
      </c>
      <c r="AA100" s="83" t="s">
        <v>778</v>
      </c>
      <c r="AB100" s="83" t="s">
        <v>779</v>
      </c>
      <c r="AC100" s="22" t="s">
        <v>93</v>
      </c>
      <c r="AD100" s="22" t="s">
        <v>26</v>
      </c>
      <c r="AE100" s="22">
        <v>398400.879763</v>
      </c>
      <c r="AF100" s="22">
        <v>130471.35940299901</v>
      </c>
      <c r="AG100" s="22">
        <v>38.842950000000002</v>
      </c>
      <c r="AH100" s="22">
        <v>-77.017229</v>
      </c>
      <c r="AI100" s="22" t="s">
        <v>224</v>
      </c>
      <c r="AJ100" s="22" t="s">
        <v>84</v>
      </c>
      <c r="AK100" s="22">
        <v>20032</v>
      </c>
      <c r="AL100" s="17" t="s">
        <v>11</v>
      </c>
      <c r="AM100" s="22" t="s">
        <v>12</v>
      </c>
      <c r="AN100" s="22" t="s">
        <v>8</v>
      </c>
      <c r="AO100" s="64"/>
      <c r="AP100" s="64"/>
      <c r="AQ100" s="64"/>
      <c r="AR100" s="64">
        <f>IF(ISBLANK(DC_SW152[[#This Row],[Urban Acres]]), "", DC_SW152[[#This Row],[Urban Acres]]-DC_SW152[[#This Row],[Impervious Acres]]-DC_SW152[[#This Row],[Natural Acres]])</f>
        <v>0</v>
      </c>
      <c r="AS100" s="64">
        <v>0.65</v>
      </c>
      <c r="AT100" s="64">
        <v>0.65</v>
      </c>
      <c r="AU100" s="64" t="str">
        <f>IF(ISBLANK(DC_SW152[[#This Row],[Natural Acres]]), "", DC_SW152[[#This Row],[Natural Acres]]*43560)</f>
        <v/>
      </c>
      <c r="AV100" s="64">
        <f>IFERROR(IF(ISBLANK(DC_SW152[[#This Row],[Compacted Acres]]), "", DC_SW152[[#This Row],[Compacted Acres]]*43560),"")</f>
        <v>0</v>
      </c>
      <c r="AW100" s="64">
        <f>IF(ISBLANK(DC_SW152[[#This Row],[Impervious Acres]]), "", DC_SW152[[#This Row],[Impervious Acres]]*43560)</f>
        <v>28314</v>
      </c>
      <c r="AX100" s="64">
        <f>IF(ISBLANK(DC_SW152[[#This Row],[Urban Acres]]), "", DC_SW152[[#This Row],[Urban Acres]]*43560)</f>
        <v>28314</v>
      </c>
      <c r="AY100" s="67"/>
      <c r="AZ100" s="33">
        <v>42170</v>
      </c>
      <c r="BA100" s="19">
        <v>2015</v>
      </c>
      <c r="BB100" s="19"/>
      <c r="BC100" s="19"/>
      <c r="BD100" s="19"/>
      <c r="BE100" s="19"/>
      <c r="BF100" s="19"/>
      <c r="BG100" s="19"/>
      <c r="BH100" s="18" t="s">
        <v>9</v>
      </c>
      <c r="BI100" s="18">
        <v>41275</v>
      </c>
      <c r="BJ100" s="18"/>
      <c r="BK100" s="22" t="s">
        <v>8</v>
      </c>
      <c r="BL100" s="18"/>
      <c r="BM100" s="72"/>
      <c r="BN100" s="22"/>
      <c r="BO100" s="17" t="s">
        <v>13</v>
      </c>
      <c r="BP100" s="17"/>
      <c r="BQ100" s="15" t="s">
        <v>536</v>
      </c>
      <c r="BR100" s="87" t="str">
        <f>IFERROR(IF($F100="Historical", IF(A100&lt;&gt;INDEX('Historical BMP Records'!A:A, MATCH($C100, 'Historical BMP Records'!$C:$C, 0)), 1, 0), IF(A100&lt;&gt;INDEX('Planned and Progress BMPs'!A:A, MATCH($C100, 'Planned and Progress BMPs'!$C:$C, 0)), 1, 0)), "")</f>
        <v/>
      </c>
      <c r="BS100" s="87" t="str">
        <f>IFERROR(IF($F100="Historical", IF(B100&lt;&gt;INDEX('Historical BMP Records'!B:B, MATCH($C100, 'Historical BMP Records'!$C:$C, 0)), 1, 0), IF(B100&lt;&gt;INDEX('Planned and Progress BMPs'!B:B, MATCH($C100, 'Planned and Progress BMPs'!$C:$C, 0)), 1, 0)), "")</f>
        <v/>
      </c>
      <c r="BT100" s="87" t="str">
        <f>IFERROR(IF($F100="Historical", IF(C100&lt;&gt;INDEX('Historical BMP Records'!C:C, MATCH($C100, 'Historical BMP Records'!$C:$C, 0)), 1, 0), IF(C100&lt;&gt;INDEX('Planned and Progress BMPs'!C:C, MATCH($C100, 'Planned and Progress BMPs'!$C:$C, 0)), 1, 0)), "")</f>
        <v/>
      </c>
      <c r="BU100" s="87" t="str">
        <f>IFERROR(IF($F100="Historical", IF(D100&lt;&gt;INDEX('Historical BMP Records'!D:D, MATCH($C100, 'Historical BMP Records'!$C:$C, 0)), 1, 0), IF(D100&lt;&gt;INDEX('Planned and Progress BMPs'!D:D, MATCH($C100, 'Planned and Progress BMPs'!$C:$C, 0)), 1, 0)), "")</f>
        <v/>
      </c>
      <c r="BV100" s="87" t="str">
        <f>IFERROR(IF($F100="Historical", IF(E100&lt;&gt;INDEX('Historical BMP Records'!E:E, MATCH($C100, 'Historical BMP Records'!$C:$C, 0)), 1, 0), IF(E100&lt;&gt;INDEX('Planned and Progress BMPs'!E:E, MATCH($C100, 'Planned and Progress BMPs'!$C:$C, 0)), 1, 0)), "")</f>
        <v/>
      </c>
      <c r="BW100" s="87" t="str">
        <f>IFERROR(IF($F100="Historical", IF(F100&lt;&gt;INDEX('Historical BMP Records'!F:F, MATCH($C100, 'Historical BMP Records'!$C:$C, 0)), 1, 0), IF(F100&lt;&gt;INDEX('Planned and Progress BMPs'!F:F, MATCH($C100, 'Planned and Progress BMPs'!$C:$C, 0)), 1, 0)), "")</f>
        <v/>
      </c>
      <c r="BX100" s="87" t="str">
        <f>IFERROR(IF($F100="Historical", IF(G100&lt;&gt;INDEX('Historical BMP Records'!G:G, MATCH($C100, 'Historical BMP Records'!$C:$C, 0)), 1, 0), IF(G100&lt;&gt;INDEX('Planned and Progress BMPs'!G:G, MATCH($C100, 'Planned and Progress BMPs'!$C:$C, 0)), 1, 0)), "")</f>
        <v/>
      </c>
      <c r="BY100" s="87" t="str">
        <f>IFERROR(IF($F100="Historical", IF(H100&lt;&gt;INDEX('Historical BMP Records'!H:H, MATCH($C100, 'Historical BMP Records'!$C:$C, 0)), 1, 0), IF(H100&lt;&gt;INDEX('Planned and Progress BMPs'!H:H, MATCH($C100, 'Planned and Progress BMPs'!$C:$C, 0)), 1, 0)), "")</f>
        <v/>
      </c>
      <c r="BZ100" s="87" t="str">
        <f>IFERROR(IF($F100="Historical", IF(I100&lt;&gt;INDEX('Historical BMP Records'!I:I, MATCH($C100, 'Historical BMP Records'!$C:$C, 0)), 1, 0), IF(I100&lt;&gt;INDEX('Planned and Progress BMPs'!I:I, MATCH($C100, 'Planned and Progress BMPs'!$C:$C, 0)), 1, 0)), "")</f>
        <v/>
      </c>
      <c r="CA100" s="87" t="str">
        <f>IFERROR(IF($F100="Historical", IF(J100&lt;&gt;INDEX('Historical BMP Records'!J:J, MATCH($C100, 'Historical BMP Records'!$C:$C, 0)), 1, 0), IF(J100&lt;&gt;INDEX('Planned and Progress BMPs'!J:J, MATCH($C100, 'Planned and Progress BMPs'!$C:$C, 0)), 1, 0)), "")</f>
        <v/>
      </c>
      <c r="CB100" s="87" t="str">
        <f>IFERROR(IF($F100="Historical", IF(K100&lt;&gt;INDEX('Historical BMP Records'!K:K, MATCH($C100, 'Historical BMP Records'!$C:$C, 0)), 1, 0), IF(K100&lt;&gt;INDEX('Planned and Progress BMPs'!K:K, MATCH($C100, 'Planned and Progress BMPs'!$C:$C, 0)), 1, 0)), "")</f>
        <v/>
      </c>
      <c r="CC100" s="87" t="str">
        <f>IFERROR(IF($F100="Historical", IF(L100&lt;&gt;INDEX('Historical BMP Records'!L:L, MATCH($C100, 'Historical BMP Records'!$C:$C, 0)), 1, 0), IF(L100&lt;&gt;INDEX('Planned and Progress BMPs'!L:L, MATCH($C100, 'Planned and Progress BMPs'!$C:$C, 0)), 1, 0)), "")</f>
        <v/>
      </c>
      <c r="CD100" s="87" t="str">
        <f>IFERROR(IF($F100="Historical", IF(M100&lt;&gt;INDEX('Historical BMP Records'!M:M, MATCH($C100, 'Historical BMP Records'!$C:$C, 0)), 1, 0), IF(M100&lt;&gt;INDEX('Planned and Progress BMPs'!M:M, MATCH($C100, 'Planned and Progress BMPs'!$C:$C, 0)), 1, 0)), "")</f>
        <v/>
      </c>
      <c r="CE100" s="87" t="str">
        <f>IFERROR(IF($F100="Historical", IF(N100&lt;&gt;INDEX('Historical BMP Records'!N:N, MATCH($C100, 'Historical BMP Records'!$C:$C, 0)), 1, 0), IF(N100&lt;&gt;INDEX('Planned and Progress BMPs'!N:N, MATCH($C100, 'Planned and Progress BMPs'!$C:$C, 0)), 1, 0)), "")</f>
        <v/>
      </c>
      <c r="CF100" s="87" t="str">
        <f>IFERROR(IF($F100="Historical", IF(O100&lt;&gt;INDEX('Historical BMP Records'!O:O, MATCH($C100, 'Historical BMP Records'!$C:$C, 0)), 1, 0), IF(O100&lt;&gt;INDEX('Planned and Progress BMPs'!O:O, MATCH($C100, 'Planned and Progress BMPs'!$C:$C, 0)), 1, 0)), "")</f>
        <v/>
      </c>
      <c r="CG100" s="87" t="str">
        <f>IFERROR(IF($F100="Historical", IF(P100&lt;&gt;INDEX('Historical BMP Records'!P:P, MATCH($C100, 'Historical BMP Records'!$C:$C, 0)), 1, 0), IF(P100&lt;&gt;INDEX('Planned and Progress BMPs'!P:P, MATCH($C100, 'Planned and Progress BMPs'!$C:$C, 0)), 1, 0)), "")</f>
        <v/>
      </c>
      <c r="CH100" s="87" t="str">
        <f>IFERROR(IF($F100="Historical", IF(Q100&lt;&gt;INDEX('Historical BMP Records'!Q:Q, MATCH($C100, 'Historical BMP Records'!$C:$C, 0)), 1, 0), IF(Q100&lt;&gt;INDEX('Planned and Progress BMPs'!Q:Q, MATCH($C100, 'Planned and Progress BMPs'!$C:$C, 0)), 1, 0)), "")</f>
        <v/>
      </c>
      <c r="CI100" s="87" t="str">
        <f>IFERROR(IF($F100="Historical", IF(R100&lt;&gt;INDEX('Historical BMP Records'!R:R, MATCH($C100, 'Historical BMP Records'!$C:$C, 0)), 1, 0), IF(R100&lt;&gt;INDEX('Planned and Progress BMPs'!R:R, MATCH($C100, 'Planned and Progress BMPs'!$C:$C, 0)), 1, 0)), "")</f>
        <v/>
      </c>
      <c r="CJ100" s="87" t="str">
        <f>IFERROR(IF($F100="Historical", IF(S100&lt;&gt;INDEX('Historical BMP Records'!S:S, MATCH($C100, 'Historical BMP Records'!$C:$C, 0)), 1, 0), IF(S100&lt;&gt;INDEX('Planned and Progress BMPs'!S:S, MATCH($C100, 'Planned and Progress BMPs'!$C:$C, 0)), 1, 0)), "")</f>
        <v/>
      </c>
      <c r="CK100" s="87" t="str">
        <f>IFERROR(IF($F100="Historical", IF(T100&lt;&gt;INDEX('Historical BMP Records'!T:T, MATCH($C100, 'Historical BMP Records'!$C:$C, 0)), 1, 0), IF(T100&lt;&gt;INDEX('Planned and Progress BMPs'!T:T, MATCH($C100, 'Planned and Progress BMPs'!$C:$C, 0)), 1, 0)), "")</f>
        <v/>
      </c>
      <c r="CL100" s="87" t="str">
        <f>IFERROR(IF($F100="Historical", IF(U100&lt;&gt;INDEX('Historical BMP Records'!U:U, MATCH($C100, 'Historical BMP Records'!$C:$C, 0)), 1, 0), IF(U100&lt;&gt;INDEX('Planned and Progress BMPs'!U:U, MATCH($C100, 'Planned and Progress BMPs'!$C:$C, 0)), 1, 0)), "")</f>
        <v/>
      </c>
      <c r="CM100" s="87" t="str">
        <f>IFERROR(IF($F100="Historical", IF(V100&lt;&gt;INDEX('Historical BMP Records'!V:V, MATCH($C100, 'Historical BMP Records'!$C:$C, 0)), 1, 0), IF(V100&lt;&gt;INDEX('Planned and Progress BMPs'!V:V, MATCH($C100, 'Planned and Progress BMPs'!$C:$C, 0)), 1, 0)), "")</f>
        <v/>
      </c>
      <c r="CN100" s="87" t="str">
        <f>IFERROR(IF($F100="Historical", IF(W100&lt;&gt;INDEX('Historical BMP Records'!W:W, MATCH($C100, 'Historical BMP Records'!$C:$C, 0)), 1, 0), IF(W100&lt;&gt;INDEX('Planned and Progress BMPs'!W:W, MATCH($C100, 'Planned and Progress BMPs'!$C:$C, 0)), 1, 0)), "")</f>
        <v/>
      </c>
      <c r="CO100" s="87" t="str">
        <f>IFERROR(IF($F100="Historical", IF(X100&lt;&gt;INDEX('Historical BMP Records'!X:X, MATCH($C100, 'Historical BMP Records'!$C:$C, 0)), 1, 0), IF(X100&lt;&gt;INDEX('Planned and Progress BMPs'!X:X, MATCH($C100, 'Planned and Progress BMPs'!$C:$C, 0)), 1, 0)), "")</f>
        <v/>
      </c>
      <c r="CP100" s="87" t="str">
        <f>IFERROR(IF($F100="Historical", IF(Y100&lt;&gt;INDEX('Historical BMP Records'!Y:Y, MATCH($C100, 'Historical BMP Records'!$C:$C, 0)), 1, 0), IF(Y100&lt;&gt;INDEX('Planned and Progress BMPs'!Y:Y, MATCH($C100, 'Planned and Progress BMPs'!$C:$C, 0)), 1, 0)), "")</f>
        <v/>
      </c>
      <c r="CQ100" s="87" t="str">
        <f>IFERROR(IF($F100="Historical", IF(Z100&lt;&gt;INDEX('Historical BMP Records'!Z:Z, MATCH($C100, 'Historical BMP Records'!$C:$C, 0)), 1, 0), IF(Z100&lt;&gt;INDEX('Planned and Progress BMPs'!Z:Z, MATCH($C100, 'Planned and Progress BMPs'!$C:$C, 0)), 1, 0)), "")</f>
        <v/>
      </c>
      <c r="CR100" s="87" t="str">
        <f>IFERROR(IF($F100="Historical", IF(AA100&lt;&gt;INDEX('Historical BMP Records'!AA:AA, MATCH($C100, 'Historical BMP Records'!$C:$C, 0)), 1, 0), IF(AA100&lt;&gt;INDEX('Planned and Progress BMPs'!AA:AA, MATCH($C100, 'Planned and Progress BMPs'!$C:$C, 0)), 1, 0)), "")</f>
        <v/>
      </c>
      <c r="CS100" s="87" t="str">
        <f>IFERROR(IF($F100="Historical", IF(AB100&lt;&gt;INDEX('Historical BMP Records'!AB:AB, MATCH($C100, 'Historical BMP Records'!$C:$C, 0)), 1, 0), IF(AB100&lt;&gt;INDEX('Planned and Progress BMPs'!AB:AB, MATCH($C100, 'Planned and Progress BMPs'!$C:$C, 0)), 1, 0)), "")</f>
        <v/>
      </c>
      <c r="CT100" s="87" t="str">
        <f>IFERROR(IF($F100="Historical", IF(AC100&lt;&gt;INDEX('Historical BMP Records'!AC:AC, MATCH($C100, 'Historical BMP Records'!$C:$C, 0)), 1, 0), IF(AC100&lt;&gt;INDEX('Planned and Progress BMPs'!AC:AC, MATCH($C100, 'Planned and Progress BMPs'!$C:$C, 0)), 1, 0)), "")</f>
        <v/>
      </c>
      <c r="CU100" s="87" t="str">
        <f>IFERROR(IF($F100="Historical", IF(AD100&lt;&gt;INDEX('Historical BMP Records'!AD:AD, MATCH($C100, 'Historical BMP Records'!$C:$C, 0)), 1, 0), IF(AD100&lt;&gt;INDEX('Planned and Progress BMPs'!AD:AD, MATCH($C100, 'Planned and Progress BMPs'!$C:$C, 0)), 1, 0)), "")</f>
        <v/>
      </c>
      <c r="CV100" s="87" t="str">
        <f>IFERROR(IF($F100="Historical", IF(AE100&lt;&gt;INDEX('Historical BMP Records'!AE:AE, MATCH($C100, 'Historical BMP Records'!$C:$C, 0)), 1, 0), IF(AE100&lt;&gt;INDEX('Planned and Progress BMPs'!AE:AE, MATCH($C100, 'Planned and Progress BMPs'!$C:$C, 0)), 1, 0)), "")</f>
        <v/>
      </c>
      <c r="CW100" s="87" t="str">
        <f>IFERROR(IF($F100="Historical", IF(AF100&lt;&gt;INDEX('Historical BMP Records'!AF:AF, MATCH($C100, 'Historical BMP Records'!$C:$C, 0)), 1, 0), IF(AF100&lt;&gt;INDEX('Planned and Progress BMPs'!AF:AF, MATCH($C100, 'Planned and Progress BMPs'!$C:$C, 0)), 1, 0)), "")</f>
        <v/>
      </c>
      <c r="CX100" s="87" t="str">
        <f>IFERROR(IF($F100="Historical", IF(AG100&lt;&gt;INDEX('Historical BMP Records'!AG:AG, MATCH($C100, 'Historical BMP Records'!$C:$C, 0)), 1, 0), IF(AG100&lt;&gt;INDEX('Planned and Progress BMPs'!AG:AG, MATCH($C100, 'Planned and Progress BMPs'!$C:$C, 0)), 1, 0)), "")</f>
        <v/>
      </c>
      <c r="CY100" s="87" t="str">
        <f>IFERROR(IF($F100="Historical", IF(AH100&lt;&gt;INDEX('Historical BMP Records'!AH:AH, MATCH($C100, 'Historical BMP Records'!$C:$C, 0)), 1, 0), IF(AH100&lt;&gt;INDEX('Planned and Progress BMPs'!AH:AH, MATCH($C100, 'Planned and Progress BMPs'!$C:$C, 0)), 1, 0)), "")</f>
        <v/>
      </c>
      <c r="CZ100" s="87" t="str">
        <f>IFERROR(IF($F100="Historical", IF(AI100&lt;&gt;INDEX('Historical BMP Records'!AI:AI, MATCH($C100, 'Historical BMP Records'!$C:$C, 0)), 1, 0), IF(AI100&lt;&gt;INDEX('Planned and Progress BMPs'!AI:AI, MATCH($C100, 'Planned and Progress BMPs'!$C:$C, 0)), 1, 0)), "")</f>
        <v/>
      </c>
      <c r="DA100" s="87" t="str">
        <f>IFERROR(IF($F100="Historical", IF(AJ100&lt;&gt;INDEX('Historical BMP Records'!AJ:AJ, MATCH($C100, 'Historical BMP Records'!$C:$C, 0)), 1, 0), IF(AJ100&lt;&gt;INDEX('Planned and Progress BMPs'!AJ:AJ, MATCH($C100, 'Planned and Progress BMPs'!$C:$C, 0)), 1, 0)), "")</f>
        <v/>
      </c>
      <c r="DB100" s="87" t="str">
        <f>IFERROR(IF($F100="Historical", IF(AK100&lt;&gt;INDEX('Historical BMP Records'!AK:AK, MATCH($C100, 'Historical BMP Records'!$C:$C, 0)), 1, 0), IF(AK100&lt;&gt;INDEX('Planned and Progress BMPs'!AK:AK, MATCH($C100, 'Planned and Progress BMPs'!$C:$C, 0)), 1, 0)), "")</f>
        <v/>
      </c>
      <c r="DC100" s="87" t="str">
        <f>IFERROR(IF($F100="Historical", IF(AL100&lt;&gt;INDEX('Historical BMP Records'!AL:AL, MATCH($C100, 'Historical BMP Records'!$C:$C, 0)), 1, 0), IF(AL100&lt;&gt;INDEX('Planned and Progress BMPs'!AL:AL, MATCH($C100, 'Planned and Progress BMPs'!$C:$C, 0)), 1, 0)), "")</f>
        <v/>
      </c>
      <c r="DD100" s="87" t="str">
        <f>IFERROR(IF($F100="Historical", IF(AM100&lt;&gt;INDEX('Historical BMP Records'!AM:AM, MATCH($C100, 'Historical BMP Records'!$C:$C, 0)), 1, 0), IF(AM100&lt;&gt;INDEX('Planned and Progress BMPs'!AM:AM, MATCH($C100, 'Planned and Progress BMPs'!$C:$C, 0)), 1, 0)), "")</f>
        <v/>
      </c>
      <c r="DE100" s="87" t="str">
        <f>IFERROR(IF($F100="Historical", IF(AN100&lt;&gt;INDEX('Historical BMP Records'!AN:AN, MATCH($C100, 'Historical BMP Records'!$C:$C, 0)), 1, 0), IF(AN100&lt;&gt;INDEX('Planned and Progress BMPs'!AN:AN, MATCH($C100, 'Planned and Progress BMPs'!$C:$C, 0)), 1, 0)), "")</f>
        <v/>
      </c>
      <c r="DF100" s="87" t="str">
        <f>IFERROR(IF($F100="Historical", IF(AO100&lt;&gt;INDEX('Historical BMP Records'!AO:AO, MATCH($C100, 'Historical BMP Records'!$C:$C, 0)), 1, 0), IF(AO100&lt;&gt;INDEX('Planned and Progress BMPs'!AO:AO, MATCH($C100, 'Planned and Progress BMPs'!$C:$C, 0)), 1, 0)), "")</f>
        <v/>
      </c>
      <c r="DG100" s="87" t="str">
        <f>IFERROR(IF($F100="Historical", IF(AP100&lt;&gt;INDEX('Historical BMP Records'!AP:AP, MATCH($C100, 'Historical BMP Records'!$C:$C, 0)), 1, 0), IF(AP100&lt;&gt;INDEX('Planned and Progress BMPs'!AP:AP, MATCH($C100, 'Planned and Progress BMPs'!$C:$C, 0)), 1, 0)), "")</f>
        <v/>
      </c>
      <c r="DH100" s="87" t="str">
        <f>IFERROR(IF($F100="Historical", IF(AQ100&lt;&gt;INDEX('Historical BMP Records'!AQ:AQ, MATCH($C100, 'Historical BMP Records'!$C:$C, 0)), 1, 0), IF(AQ100&lt;&gt;INDEX('Planned and Progress BMPs'!AQ:AQ, MATCH($C100, 'Planned and Progress BMPs'!$C:$C, 0)), 1, 0)), "")</f>
        <v/>
      </c>
      <c r="DI100" s="87" t="str">
        <f>IFERROR(IF($F100="Historical", IF(AR100&lt;&gt;INDEX('Historical BMP Records'!AR:AR, MATCH($C100, 'Historical BMP Records'!$C:$C, 0)), 1, 0), IF(AR100&lt;&gt;INDEX('Planned and Progress BMPs'!AR:AR, MATCH($C100, 'Planned and Progress BMPs'!$C:$C, 0)), 1, 0)), "")</f>
        <v/>
      </c>
      <c r="DJ100" s="87" t="str">
        <f>IFERROR(IF($F100="Historical", IF(AS100&lt;&gt;INDEX('Historical BMP Records'!AS:AS, MATCH($C100, 'Historical BMP Records'!$C:$C, 0)), 1, 0), IF(AS100&lt;&gt;INDEX('Planned and Progress BMPs'!AS:AS, MATCH($C100, 'Planned and Progress BMPs'!$C:$C, 0)), 1, 0)), "")</f>
        <v/>
      </c>
      <c r="DK100" s="87" t="str">
        <f>IFERROR(IF($F100="Historical", IF(AT100&lt;&gt;INDEX('Historical BMP Records'!AT:AT, MATCH($C100, 'Historical BMP Records'!$C:$C, 0)), 1, 0), IF(AT100&lt;&gt;INDEX('Planned and Progress BMPs'!AT:AT, MATCH($C100, 'Planned and Progress BMPs'!$C:$C, 0)), 1, 0)), "")</f>
        <v/>
      </c>
      <c r="DL100" s="87" t="str">
        <f>IFERROR(IF($F100="Historical", IF(AU100&lt;&gt;INDEX('Historical BMP Records'!AU:AU, MATCH($C100, 'Historical BMP Records'!$C:$C, 0)), 1, 0), IF(AU100&lt;&gt;INDEX('Planned and Progress BMPs'!AU:AU, MATCH($C100, 'Planned and Progress BMPs'!$C:$C, 0)), 1, 0)), "")</f>
        <v/>
      </c>
      <c r="DM100" s="87" t="str">
        <f>IFERROR(IF($F100="Historical", IF(AV100&lt;&gt;INDEX('Historical BMP Records'!AV:AV, MATCH($C100, 'Historical BMP Records'!$C:$C, 0)), 1, 0), IF(AV100&lt;&gt;INDEX('Planned and Progress BMPs'!AV:AV, MATCH($C100, 'Planned and Progress BMPs'!$C:$C, 0)), 1, 0)), "")</f>
        <v/>
      </c>
      <c r="DN100" s="87" t="str">
        <f>IFERROR(IF($F100="Historical", IF(AW100&lt;&gt;INDEX('Historical BMP Records'!AW:AW, MATCH($C100, 'Historical BMP Records'!$C:$C, 0)), 1, 0), IF(AW100&lt;&gt;INDEX('Planned and Progress BMPs'!AW:AW, MATCH($C100, 'Planned and Progress BMPs'!$C:$C, 0)), 1, 0)), "")</f>
        <v/>
      </c>
      <c r="DO100" s="87" t="str">
        <f>IFERROR(IF($F100="Historical", IF(AX100&lt;&gt;INDEX('Historical BMP Records'!AX:AX, MATCH($C100, 'Historical BMP Records'!$C:$C, 0)), 1, 0), IF(AX100&lt;&gt;INDEX('Planned and Progress BMPs'!AX:AX, MATCH($C100, 'Planned and Progress BMPs'!$C:$C, 0)), 1, 0)), "")</f>
        <v/>
      </c>
      <c r="DP100" s="87" t="str">
        <f>IFERROR(IF($F100="Historical", IF(AY100&lt;&gt;INDEX('Historical BMP Records'!AY:AY, MATCH($C100, 'Historical BMP Records'!$C:$C, 0)), 1, 0), IF(AY100&lt;&gt;INDEX('Planned and Progress BMPs'!AY:AY, MATCH($C100, 'Planned and Progress BMPs'!$C:$C, 0)), 1, 0)), "")</f>
        <v/>
      </c>
      <c r="DQ100" s="87" t="str">
        <f>IFERROR(IF($F100="Historical", IF(AZ100&lt;&gt;INDEX('Historical BMP Records'!AZ:AZ, MATCH($C100, 'Historical BMP Records'!$C:$C, 0)), 1, 0), IF(AZ100&lt;&gt;INDEX('Planned and Progress BMPs'!AZ:AZ, MATCH($C100, 'Planned and Progress BMPs'!$C:$C, 0)), 1, 0)), "")</f>
        <v/>
      </c>
      <c r="DR100" s="87" t="str">
        <f>IFERROR(IF($F100="Historical", IF(BA100&lt;&gt;INDEX('Historical BMP Records'!BA:BA, MATCH($C100, 'Historical BMP Records'!$C:$C, 0)), 1, 0), IF(BA100&lt;&gt;INDEX('Planned and Progress BMPs'!BA:BA, MATCH($C100, 'Planned and Progress BMPs'!$C:$C, 0)), 1, 0)), "")</f>
        <v/>
      </c>
      <c r="DS100" s="87" t="str">
        <f>IFERROR(IF($F100="Historical", IF(BB100&lt;&gt;INDEX('Historical BMP Records'!BB:BB, MATCH($C100, 'Historical BMP Records'!$C:$C, 0)), 1, 0), IF(BB100&lt;&gt;INDEX('Planned and Progress BMPs'!BB:BB, MATCH($C100, 'Planned and Progress BMPs'!$C:$C, 0)), 1, 0)), "")</f>
        <v/>
      </c>
      <c r="DT100" s="87" t="str">
        <f>IFERROR(IF($F100="Historical", IF(BC100&lt;&gt;INDEX('Historical BMP Records'!BC:BC, MATCH($C100, 'Historical BMP Records'!$C:$C, 0)), 1, 0), IF(BC100&lt;&gt;INDEX('Planned and Progress BMPs'!BC:BC, MATCH($C100, 'Planned and Progress BMPs'!$C:$C, 0)), 1, 0)), "")</f>
        <v/>
      </c>
      <c r="DU100" s="87" t="str">
        <f>IFERROR(IF($F100="Historical", IF(BD100&lt;&gt;INDEX('Historical BMP Records'!BD:BD, MATCH($C100, 'Historical BMP Records'!$C:$C, 0)), 1, 0), IF(BD100&lt;&gt;INDEX('Planned and Progress BMPs'!BD:BD, MATCH($C100, 'Planned and Progress BMPs'!$C:$C, 0)), 1, 0)), "")</f>
        <v/>
      </c>
      <c r="DV100" s="87" t="str">
        <f>IFERROR(IF($F100="Historical", IF(BE100&lt;&gt;INDEX('Historical BMP Records'!BE:BE, MATCH($C100, 'Historical BMP Records'!$C:$C, 0)), 1, 0), IF(BE100&lt;&gt;INDEX('Planned and Progress BMPs'!BE:BE, MATCH($C100, 'Planned and Progress BMPs'!$C:$C, 0)), 1, 0)), "")</f>
        <v/>
      </c>
      <c r="DW100" s="87" t="str">
        <f>IFERROR(IF($F100="Historical", IF(BF100&lt;&gt;INDEX('Historical BMP Records'!BF:BF, MATCH($C100, 'Historical BMP Records'!$C:$C, 0)), 1, 0), IF(BF100&lt;&gt;INDEX('Planned and Progress BMPs'!BF:BF, MATCH($C100, 'Planned and Progress BMPs'!$C:$C, 0)), 1, 0)), "")</f>
        <v/>
      </c>
      <c r="DX100" s="87" t="str">
        <f>IFERROR(IF($F100="Historical", IF(BG100&lt;&gt;INDEX('Historical BMP Records'!BG:BG, MATCH($C100, 'Historical BMP Records'!$C:$C, 0)), 1, 0), IF(BG100&lt;&gt;INDEX('Planned and Progress BMPs'!BG:BG, MATCH($C100, 'Planned and Progress BMPs'!$C:$C, 0)), 1, 0)), "")</f>
        <v/>
      </c>
      <c r="DY100" s="87" t="str">
        <f>IFERROR(IF($F100="Historical", IF(BH100&lt;&gt;INDEX('Historical BMP Records'!BH:BH, MATCH($C100, 'Historical BMP Records'!$C:$C, 0)), 1, 0), IF(BH100&lt;&gt;INDEX('Planned and Progress BMPs'!BH:BH, MATCH($C100, 'Planned and Progress BMPs'!$C:$C, 0)), 1, 0)), "")</f>
        <v/>
      </c>
      <c r="DZ100" s="87" t="str">
        <f>IFERROR(IF($F100="Historical", IF(BI100&lt;&gt;INDEX('Historical BMP Records'!BI:BI, MATCH($C100, 'Historical BMP Records'!$C:$C, 0)), 1, 0), IF(BI100&lt;&gt;INDEX('Planned and Progress BMPs'!BI:BI, MATCH($C100, 'Planned and Progress BMPs'!$C:$C, 0)), 1, 0)), "")</f>
        <v/>
      </c>
      <c r="EA100" s="87" t="str">
        <f>IFERROR(IF($F100="Historical", IF(BJ100&lt;&gt;INDEX('Historical BMP Records'!BJ:BJ, MATCH($C100, 'Historical BMP Records'!$C:$C, 0)), 1, 0), IF(BJ100&lt;&gt;INDEX('Planned and Progress BMPs'!BJ:BJ, MATCH($C100, 'Planned and Progress BMPs'!$C:$C, 0)), 1, 0)), "")</f>
        <v/>
      </c>
      <c r="EB100" s="87" t="str">
        <f>IFERROR(IF($F100="Historical", IF(BK100&lt;&gt;INDEX('Historical BMP Records'!BK:BK, MATCH($C100, 'Historical BMP Records'!$C:$C, 0)), 1, 0), IF(BK100&lt;&gt;INDEX('Planned and Progress BMPs'!BK:BK, MATCH($C100, 'Planned and Progress BMPs'!$C:$C, 0)), 1, 0)), "")</f>
        <v/>
      </c>
      <c r="EC100" s="87" t="str">
        <f>IFERROR(IF($F100="Historical", IF(BL100&lt;&gt;INDEX('Historical BMP Records'!BL:BL, MATCH($C100, 'Historical BMP Records'!$C:$C, 0)), 1, 0), IF(BL100&lt;&gt;INDEX('Planned and Progress BMPs'!BL:BL, MATCH($C100, 'Planned and Progress BMPs'!$C:$C, 0)), 1, 0)), "")</f>
        <v/>
      </c>
      <c r="ED100" s="87" t="str">
        <f>IFERROR(IF($F100="Historical", IF(BM100&lt;&gt;INDEX('Historical BMP Records'!BM:BM, MATCH($C100, 'Historical BMP Records'!$C:$C, 0)), 1, 0), IF(BM100&lt;&gt;INDEX('Planned and Progress BMPs'!BM:BM, MATCH($C100, 'Planned and Progress BMPs'!$C:$C, 0)), 1, 0)), "")</f>
        <v/>
      </c>
      <c r="EE100" s="87" t="str">
        <f>IFERROR(IF($F100="Historical", IF(BN100&lt;&gt;INDEX('Historical BMP Records'!BN:BN, MATCH($C100, 'Historical BMP Records'!$C:$C, 0)), 1, 0), IF(BN100&lt;&gt;INDEX('Planned and Progress BMPs'!BN:BN, MATCH($C100, 'Planned and Progress BMPs'!$C:$C, 0)), 1, 0)), "")</f>
        <v/>
      </c>
      <c r="EF100" s="87" t="str">
        <f>IFERROR(IF($F100="Historical", IF(BO100&lt;&gt;INDEX('Historical BMP Records'!BO:BO, MATCH($C100, 'Historical BMP Records'!$C:$C, 0)), 1, 0), IF(BO100&lt;&gt;INDEX('Planned and Progress BMPs'!BO:BO, MATCH($C100, 'Planned and Progress BMPs'!$C:$C, 0)), 1, 0)), "")</f>
        <v/>
      </c>
      <c r="EG100" s="87" t="str">
        <f>IFERROR(IF($F100="Historical", IF(BP100&lt;&gt;INDEX('Historical BMP Records'!BP:BP, MATCH($C100, 'Historical BMP Records'!$C:$C, 0)), 1, 0), IF(BP100&lt;&gt;INDEX('Planned and Progress BMPs'!BP:BP, MATCH($C100, 'Planned and Progress BMPs'!$C:$C, 0)), 1, 0)), "")</f>
        <v/>
      </c>
      <c r="EH100" s="87">
        <f>SUM(DC_SW152[[#This Row],[FY17 Status Change]:[GIS ID Change]])</f>
        <v>0</v>
      </c>
    </row>
    <row r="101" spans="1:138" x14ac:dyDescent="0.25">
      <c r="A101" s="5" t="s">
        <v>388</v>
      </c>
      <c r="B101" s="5" t="s">
        <v>389</v>
      </c>
      <c r="C101" s="15" t="s">
        <v>594</v>
      </c>
      <c r="D101" s="15" t="s">
        <v>490</v>
      </c>
      <c r="E101" s="15" t="s">
        <v>229</v>
      </c>
      <c r="F101" s="33" t="s">
        <v>49</v>
      </c>
      <c r="G101" s="42"/>
      <c r="H101" s="37"/>
      <c r="I101" s="22">
        <f>INDEX(Table3[Site ID], MATCH(DC_SW152[[#This Row],[Facility Name]], Table3[Site Name], 0))</f>
        <v>1</v>
      </c>
      <c r="J101" s="22" t="s">
        <v>372</v>
      </c>
      <c r="K101" s="22" t="str">
        <f>INDEX(Table3[Site Address], MATCH(DC_SW152[[#This Row],[Facility Name]], Table3[Site Name], 0))</f>
        <v>370 Brookley Avenue SW</v>
      </c>
      <c r="L101" s="22" t="str">
        <f>INDEX(Table3[Site X Coordinate], MATCH(DC_SW152[[#This Row],[Facility Name]], Table3[Site Name], 0))</f>
        <v>399319.85</v>
      </c>
      <c r="M101" s="22" t="str">
        <f>INDEX(Table3[Site Y Coordinate], MATCH(DC_SW152[[#This Row],[Facility Name]], Table3[Site Name], 0))</f>
        <v>131674.01</v>
      </c>
      <c r="N101" s="22" t="str">
        <f>INDEX(Table3[Owner/Manager], MATCH(DC_SW152[[#This Row],[Facility Name]], Table3[Site Name], 0))</f>
        <v>Department of Defense</v>
      </c>
      <c r="O101" s="22" t="s">
        <v>218</v>
      </c>
      <c r="P101" s="22" t="s">
        <v>115</v>
      </c>
      <c r="Q101" s="22" t="s">
        <v>219</v>
      </c>
      <c r="R101" s="22" t="s">
        <v>84</v>
      </c>
      <c r="S101" s="22">
        <v>20032</v>
      </c>
      <c r="T101" s="29">
        <v>2024048204</v>
      </c>
      <c r="U101" s="22" t="s">
        <v>220</v>
      </c>
      <c r="V101" s="77">
        <v>44</v>
      </c>
      <c r="W101" s="33">
        <v>36069</v>
      </c>
      <c r="X101" s="22" t="s">
        <v>229</v>
      </c>
      <c r="Y101" s="83" t="s">
        <v>597</v>
      </c>
      <c r="Z101" s="83" t="s">
        <v>777</v>
      </c>
      <c r="AA101" s="83" t="s">
        <v>778</v>
      </c>
      <c r="AB101" s="83" t="s">
        <v>779</v>
      </c>
      <c r="AC101" s="22" t="s">
        <v>93</v>
      </c>
      <c r="AD101" s="22" t="s">
        <v>26</v>
      </c>
      <c r="AE101" s="22">
        <v>398504.294732999</v>
      </c>
      <c r="AF101" s="22">
        <v>130572.466525</v>
      </c>
      <c r="AG101" s="22">
        <v>38.841729999999998</v>
      </c>
      <c r="AH101" s="22">
        <v>-77.017281999999994</v>
      </c>
      <c r="AI101" s="22" t="s">
        <v>224</v>
      </c>
      <c r="AJ101" s="22" t="s">
        <v>84</v>
      </c>
      <c r="AK101" s="22">
        <v>20032</v>
      </c>
      <c r="AL101" s="17" t="s">
        <v>11</v>
      </c>
      <c r="AM101" s="22" t="s">
        <v>12</v>
      </c>
      <c r="AN101" s="22" t="s">
        <v>8</v>
      </c>
      <c r="AO101" s="64"/>
      <c r="AP101" s="64"/>
      <c r="AQ101" s="64"/>
      <c r="AR101" s="64">
        <f>IF(ISBLANK(DC_SW152[[#This Row],[Urban Acres]]), "", DC_SW152[[#This Row],[Urban Acres]]-DC_SW152[[#This Row],[Impervious Acres]]-DC_SW152[[#This Row],[Natural Acres]])</f>
        <v>0</v>
      </c>
      <c r="AS101" s="64">
        <v>0.9</v>
      </c>
      <c r="AT101" s="64">
        <v>0.9</v>
      </c>
      <c r="AU101" s="64" t="str">
        <f>IF(ISBLANK(DC_SW152[[#This Row],[Natural Acres]]), "", DC_SW152[[#This Row],[Natural Acres]]*43560)</f>
        <v/>
      </c>
      <c r="AV101" s="64">
        <f>IFERROR(IF(ISBLANK(DC_SW152[[#This Row],[Compacted Acres]]), "", DC_SW152[[#This Row],[Compacted Acres]]*43560),"")</f>
        <v>0</v>
      </c>
      <c r="AW101" s="64">
        <f>IF(ISBLANK(DC_SW152[[#This Row],[Impervious Acres]]), "", DC_SW152[[#This Row],[Impervious Acres]]*43560)</f>
        <v>39204</v>
      </c>
      <c r="AX101" s="64">
        <f>IF(ISBLANK(DC_SW152[[#This Row],[Urban Acres]]), "", DC_SW152[[#This Row],[Urban Acres]]*43560)</f>
        <v>39204</v>
      </c>
      <c r="AY101" s="67"/>
      <c r="AZ101" s="33">
        <v>42170</v>
      </c>
      <c r="BA101" s="19">
        <v>2015</v>
      </c>
      <c r="BB101" s="19"/>
      <c r="BC101" s="19"/>
      <c r="BD101" s="19"/>
      <c r="BE101" s="19"/>
      <c r="BF101" s="19"/>
      <c r="BG101" s="19"/>
      <c r="BH101" s="18" t="s">
        <v>9</v>
      </c>
      <c r="BI101" s="18">
        <v>41275</v>
      </c>
      <c r="BJ101" s="18"/>
      <c r="BK101" s="22" t="s">
        <v>8</v>
      </c>
      <c r="BL101" s="18"/>
      <c r="BM101" s="72"/>
      <c r="BN101" s="22"/>
      <c r="BO101" s="17" t="s">
        <v>13</v>
      </c>
      <c r="BP101" s="17"/>
      <c r="BQ101" s="15" t="s">
        <v>536</v>
      </c>
      <c r="BR101" s="87" t="str">
        <f>IFERROR(IF($F101="Historical", IF(A101&lt;&gt;INDEX('Historical BMP Records'!A:A, MATCH($C101, 'Historical BMP Records'!$C:$C, 0)), 1, 0), IF(A101&lt;&gt;INDEX('Planned and Progress BMPs'!A:A, MATCH($C101, 'Planned and Progress BMPs'!$C:$C, 0)), 1, 0)), "")</f>
        <v/>
      </c>
      <c r="BS101" s="87" t="str">
        <f>IFERROR(IF($F101="Historical", IF(B101&lt;&gt;INDEX('Historical BMP Records'!B:B, MATCH($C101, 'Historical BMP Records'!$C:$C, 0)), 1, 0), IF(B101&lt;&gt;INDEX('Planned and Progress BMPs'!B:B, MATCH($C101, 'Planned and Progress BMPs'!$C:$C, 0)), 1, 0)), "")</f>
        <v/>
      </c>
      <c r="BT101" s="87" t="str">
        <f>IFERROR(IF($F101="Historical", IF(C101&lt;&gt;INDEX('Historical BMP Records'!C:C, MATCH($C101, 'Historical BMP Records'!$C:$C, 0)), 1, 0), IF(C101&lt;&gt;INDEX('Planned and Progress BMPs'!C:C, MATCH($C101, 'Planned and Progress BMPs'!$C:$C, 0)), 1, 0)), "")</f>
        <v/>
      </c>
      <c r="BU101" s="87" t="str">
        <f>IFERROR(IF($F101="Historical", IF(D101&lt;&gt;INDEX('Historical BMP Records'!D:D, MATCH($C101, 'Historical BMP Records'!$C:$C, 0)), 1, 0), IF(D101&lt;&gt;INDEX('Planned and Progress BMPs'!D:D, MATCH($C101, 'Planned and Progress BMPs'!$C:$C, 0)), 1, 0)), "")</f>
        <v/>
      </c>
      <c r="BV101" s="87" t="str">
        <f>IFERROR(IF($F101="Historical", IF(E101&lt;&gt;INDEX('Historical BMP Records'!E:E, MATCH($C101, 'Historical BMP Records'!$C:$C, 0)), 1, 0), IF(E101&lt;&gt;INDEX('Planned and Progress BMPs'!E:E, MATCH($C101, 'Planned and Progress BMPs'!$C:$C, 0)), 1, 0)), "")</f>
        <v/>
      </c>
      <c r="BW101" s="87" t="str">
        <f>IFERROR(IF($F101="Historical", IF(F101&lt;&gt;INDEX('Historical BMP Records'!F:F, MATCH($C101, 'Historical BMP Records'!$C:$C, 0)), 1, 0), IF(F101&lt;&gt;INDEX('Planned and Progress BMPs'!F:F, MATCH($C101, 'Planned and Progress BMPs'!$C:$C, 0)), 1, 0)), "")</f>
        <v/>
      </c>
      <c r="BX101" s="87" t="str">
        <f>IFERROR(IF($F101="Historical", IF(G101&lt;&gt;INDEX('Historical BMP Records'!G:G, MATCH($C101, 'Historical BMP Records'!$C:$C, 0)), 1, 0), IF(G101&lt;&gt;INDEX('Planned and Progress BMPs'!G:G, MATCH($C101, 'Planned and Progress BMPs'!$C:$C, 0)), 1, 0)), "")</f>
        <v/>
      </c>
      <c r="BY101" s="87" t="str">
        <f>IFERROR(IF($F101="Historical", IF(H101&lt;&gt;INDEX('Historical BMP Records'!H:H, MATCH($C101, 'Historical BMP Records'!$C:$C, 0)), 1, 0), IF(H101&lt;&gt;INDEX('Planned and Progress BMPs'!H:H, MATCH($C101, 'Planned and Progress BMPs'!$C:$C, 0)), 1, 0)), "")</f>
        <v/>
      </c>
      <c r="BZ101" s="87" t="str">
        <f>IFERROR(IF($F101="Historical", IF(I101&lt;&gt;INDEX('Historical BMP Records'!I:I, MATCH($C101, 'Historical BMP Records'!$C:$C, 0)), 1, 0), IF(I101&lt;&gt;INDEX('Planned and Progress BMPs'!I:I, MATCH($C101, 'Planned and Progress BMPs'!$C:$C, 0)), 1, 0)), "")</f>
        <v/>
      </c>
      <c r="CA101" s="87" t="str">
        <f>IFERROR(IF($F101="Historical", IF(J101&lt;&gt;INDEX('Historical BMP Records'!J:J, MATCH($C101, 'Historical BMP Records'!$C:$C, 0)), 1, 0), IF(J101&lt;&gt;INDEX('Planned and Progress BMPs'!J:J, MATCH($C101, 'Planned and Progress BMPs'!$C:$C, 0)), 1, 0)), "")</f>
        <v/>
      </c>
      <c r="CB101" s="87" t="str">
        <f>IFERROR(IF($F101="Historical", IF(K101&lt;&gt;INDEX('Historical BMP Records'!K:K, MATCH($C101, 'Historical BMP Records'!$C:$C, 0)), 1, 0), IF(K101&lt;&gt;INDEX('Planned and Progress BMPs'!K:K, MATCH($C101, 'Planned and Progress BMPs'!$C:$C, 0)), 1, 0)), "")</f>
        <v/>
      </c>
      <c r="CC101" s="87" t="str">
        <f>IFERROR(IF($F101="Historical", IF(L101&lt;&gt;INDEX('Historical BMP Records'!L:L, MATCH($C101, 'Historical BMP Records'!$C:$C, 0)), 1, 0), IF(L101&lt;&gt;INDEX('Planned and Progress BMPs'!L:L, MATCH($C101, 'Planned and Progress BMPs'!$C:$C, 0)), 1, 0)), "")</f>
        <v/>
      </c>
      <c r="CD101" s="87" t="str">
        <f>IFERROR(IF($F101="Historical", IF(M101&lt;&gt;INDEX('Historical BMP Records'!M:M, MATCH($C101, 'Historical BMP Records'!$C:$C, 0)), 1, 0), IF(M101&lt;&gt;INDEX('Planned and Progress BMPs'!M:M, MATCH($C101, 'Planned and Progress BMPs'!$C:$C, 0)), 1, 0)), "")</f>
        <v/>
      </c>
      <c r="CE101" s="87" t="str">
        <f>IFERROR(IF($F101="Historical", IF(N101&lt;&gt;INDEX('Historical BMP Records'!N:N, MATCH($C101, 'Historical BMP Records'!$C:$C, 0)), 1, 0), IF(N101&lt;&gt;INDEX('Planned and Progress BMPs'!N:N, MATCH($C101, 'Planned and Progress BMPs'!$C:$C, 0)), 1, 0)), "")</f>
        <v/>
      </c>
      <c r="CF101" s="87" t="str">
        <f>IFERROR(IF($F101="Historical", IF(O101&lt;&gt;INDEX('Historical BMP Records'!O:O, MATCH($C101, 'Historical BMP Records'!$C:$C, 0)), 1, 0), IF(O101&lt;&gt;INDEX('Planned and Progress BMPs'!O:O, MATCH($C101, 'Planned and Progress BMPs'!$C:$C, 0)), 1, 0)), "")</f>
        <v/>
      </c>
      <c r="CG101" s="87" t="str">
        <f>IFERROR(IF($F101="Historical", IF(P101&lt;&gt;INDEX('Historical BMP Records'!P:P, MATCH($C101, 'Historical BMP Records'!$C:$C, 0)), 1, 0), IF(P101&lt;&gt;INDEX('Planned and Progress BMPs'!P:P, MATCH($C101, 'Planned and Progress BMPs'!$C:$C, 0)), 1, 0)), "")</f>
        <v/>
      </c>
      <c r="CH101" s="87" t="str">
        <f>IFERROR(IF($F101="Historical", IF(Q101&lt;&gt;INDEX('Historical BMP Records'!Q:Q, MATCH($C101, 'Historical BMP Records'!$C:$C, 0)), 1, 0), IF(Q101&lt;&gt;INDEX('Planned and Progress BMPs'!Q:Q, MATCH($C101, 'Planned and Progress BMPs'!$C:$C, 0)), 1, 0)), "")</f>
        <v/>
      </c>
      <c r="CI101" s="87" t="str">
        <f>IFERROR(IF($F101="Historical", IF(R101&lt;&gt;INDEX('Historical BMP Records'!R:R, MATCH($C101, 'Historical BMP Records'!$C:$C, 0)), 1, 0), IF(R101&lt;&gt;INDEX('Planned and Progress BMPs'!R:R, MATCH($C101, 'Planned and Progress BMPs'!$C:$C, 0)), 1, 0)), "")</f>
        <v/>
      </c>
      <c r="CJ101" s="87" t="str">
        <f>IFERROR(IF($F101="Historical", IF(S101&lt;&gt;INDEX('Historical BMP Records'!S:S, MATCH($C101, 'Historical BMP Records'!$C:$C, 0)), 1, 0), IF(S101&lt;&gt;INDEX('Planned and Progress BMPs'!S:S, MATCH($C101, 'Planned and Progress BMPs'!$C:$C, 0)), 1, 0)), "")</f>
        <v/>
      </c>
      <c r="CK101" s="87" t="str">
        <f>IFERROR(IF($F101="Historical", IF(T101&lt;&gt;INDEX('Historical BMP Records'!T:T, MATCH($C101, 'Historical BMP Records'!$C:$C, 0)), 1, 0), IF(T101&lt;&gt;INDEX('Planned and Progress BMPs'!T:T, MATCH($C101, 'Planned and Progress BMPs'!$C:$C, 0)), 1, 0)), "")</f>
        <v/>
      </c>
      <c r="CL101" s="87" t="str">
        <f>IFERROR(IF($F101="Historical", IF(U101&lt;&gt;INDEX('Historical BMP Records'!U:U, MATCH($C101, 'Historical BMP Records'!$C:$C, 0)), 1, 0), IF(U101&lt;&gt;INDEX('Planned and Progress BMPs'!U:U, MATCH($C101, 'Planned and Progress BMPs'!$C:$C, 0)), 1, 0)), "")</f>
        <v/>
      </c>
      <c r="CM101" s="87" t="str">
        <f>IFERROR(IF($F101="Historical", IF(V101&lt;&gt;INDEX('Historical BMP Records'!V:V, MATCH($C101, 'Historical BMP Records'!$C:$C, 0)), 1, 0), IF(V101&lt;&gt;INDEX('Planned and Progress BMPs'!V:V, MATCH($C101, 'Planned and Progress BMPs'!$C:$C, 0)), 1, 0)), "")</f>
        <v/>
      </c>
      <c r="CN101" s="87" t="str">
        <f>IFERROR(IF($F101="Historical", IF(W101&lt;&gt;INDEX('Historical BMP Records'!W:W, MATCH($C101, 'Historical BMP Records'!$C:$C, 0)), 1, 0), IF(W101&lt;&gt;INDEX('Planned and Progress BMPs'!W:W, MATCH($C101, 'Planned and Progress BMPs'!$C:$C, 0)), 1, 0)), "")</f>
        <v/>
      </c>
      <c r="CO101" s="87" t="str">
        <f>IFERROR(IF($F101="Historical", IF(X101&lt;&gt;INDEX('Historical BMP Records'!X:X, MATCH($C101, 'Historical BMP Records'!$C:$C, 0)), 1, 0), IF(X101&lt;&gt;INDEX('Planned and Progress BMPs'!X:X, MATCH($C101, 'Planned and Progress BMPs'!$C:$C, 0)), 1, 0)), "")</f>
        <v/>
      </c>
      <c r="CP101" s="87" t="str">
        <f>IFERROR(IF($F101="Historical", IF(Y101&lt;&gt;INDEX('Historical BMP Records'!Y:Y, MATCH($C101, 'Historical BMP Records'!$C:$C, 0)), 1, 0), IF(Y101&lt;&gt;INDEX('Planned and Progress BMPs'!Y:Y, MATCH($C101, 'Planned and Progress BMPs'!$C:$C, 0)), 1, 0)), "")</f>
        <v/>
      </c>
      <c r="CQ101" s="87" t="str">
        <f>IFERROR(IF($F101="Historical", IF(Z101&lt;&gt;INDEX('Historical BMP Records'!Z:Z, MATCH($C101, 'Historical BMP Records'!$C:$C, 0)), 1, 0), IF(Z101&lt;&gt;INDEX('Planned and Progress BMPs'!Z:Z, MATCH($C101, 'Planned and Progress BMPs'!$C:$C, 0)), 1, 0)), "")</f>
        <v/>
      </c>
      <c r="CR101" s="87" t="str">
        <f>IFERROR(IF($F101="Historical", IF(AA101&lt;&gt;INDEX('Historical BMP Records'!AA:AA, MATCH($C101, 'Historical BMP Records'!$C:$C, 0)), 1, 0), IF(AA101&lt;&gt;INDEX('Planned and Progress BMPs'!AA:AA, MATCH($C101, 'Planned and Progress BMPs'!$C:$C, 0)), 1, 0)), "")</f>
        <v/>
      </c>
      <c r="CS101" s="87" t="str">
        <f>IFERROR(IF($F101="Historical", IF(AB101&lt;&gt;INDEX('Historical BMP Records'!AB:AB, MATCH($C101, 'Historical BMP Records'!$C:$C, 0)), 1, 0), IF(AB101&lt;&gt;INDEX('Planned and Progress BMPs'!AB:AB, MATCH($C101, 'Planned and Progress BMPs'!$C:$C, 0)), 1, 0)), "")</f>
        <v/>
      </c>
      <c r="CT101" s="87" t="str">
        <f>IFERROR(IF($F101="Historical", IF(AC101&lt;&gt;INDEX('Historical BMP Records'!AC:AC, MATCH($C101, 'Historical BMP Records'!$C:$C, 0)), 1, 0), IF(AC101&lt;&gt;INDEX('Planned and Progress BMPs'!AC:AC, MATCH($C101, 'Planned and Progress BMPs'!$C:$C, 0)), 1, 0)), "")</f>
        <v/>
      </c>
      <c r="CU101" s="87" t="str">
        <f>IFERROR(IF($F101="Historical", IF(AD101&lt;&gt;INDEX('Historical BMP Records'!AD:AD, MATCH($C101, 'Historical BMP Records'!$C:$C, 0)), 1, 0), IF(AD101&lt;&gt;INDEX('Planned and Progress BMPs'!AD:AD, MATCH($C101, 'Planned and Progress BMPs'!$C:$C, 0)), 1, 0)), "")</f>
        <v/>
      </c>
      <c r="CV101" s="87" t="str">
        <f>IFERROR(IF($F101="Historical", IF(AE101&lt;&gt;INDEX('Historical BMP Records'!AE:AE, MATCH($C101, 'Historical BMP Records'!$C:$C, 0)), 1, 0), IF(AE101&lt;&gt;INDEX('Planned and Progress BMPs'!AE:AE, MATCH($C101, 'Planned and Progress BMPs'!$C:$C, 0)), 1, 0)), "")</f>
        <v/>
      </c>
      <c r="CW101" s="87" t="str">
        <f>IFERROR(IF($F101="Historical", IF(AF101&lt;&gt;INDEX('Historical BMP Records'!AF:AF, MATCH($C101, 'Historical BMP Records'!$C:$C, 0)), 1, 0), IF(AF101&lt;&gt;INDEX('Planned and Progress BMPs'!AF:AF, MATCH($C101, 'Planned and Progress BMPs'!$C:$C, 0)), 1, 0)), "")</f>
        <v/>
      </c>
      <c r="CX101" s="87" t="str">
        <f>IFERROR(IF($F101="Historical", IF(AG101&lt;&gt;INDEX('Historical BMP Records'!AG:AG, MATCH($C101, 'Historical BMP Records'!$C:$C, 0)), 1, 0), IF(AG101&lt;&gt;INDEX('Planned and Progress BMPs'!AG:AG, MATCH($C101, 'Planned and Progress BMPs'!$C:$C, 0)), 1, 0)), "")</f>
        <v/>
      </c>
      <c r="CY101" s="87" t="str">
        <f>IFERROR(IF($F101="Historical", IF(AH101&lt;&gt;INDEX('Historical BMP Records'!AH:AH, MATCH($C101, 'Historical BMP Records'!$C:$C, 0)), 1, 0), IF(AH101&lt;&gt;INDEX('Planned and Progress BMPs'!AH:AH, MATCH($C101, 'Planned and Progress BMPs'!$C:$C, 0)), 1, 0)), "")</f>
        <v/>
      </c>
      <c r="CZ101" s="87" t="str">
        <f>IFERROR(IF($F101="Historical", IF(AI101&lt;&gt;INDEX('Historical BMP Records'!AI:AI, MATCH($C101, 'Historical BMP Records'!$C:$C, 0)), 1, 0), IF(AI101&lt;&gt;INDEX('Planned and Progress BMPs'!AI:AI, MATCH($C101, 'Planned and Progress BMPs'!$C:$C, 0)), 1, 0)), "")</f>
        <v/>
      </c>
      <c r="DA101" s="87" t="str">
        <f>IFERROR(IF($F101="Historical", IF(AJ101&lt;&gt;INDEX('Historical BMP Records'!AJ:AJ, MATCH($C101, 'Historical BMP Records'!$C:$C, 0)), 1, 0), IF(AJ101&lt;&gt;INDEX('Planned and Progress BMPs'!AJ:AJ, MATCH($C101, 'Planned and Progress BMPs'!$C:$C, 0)), 1, 0)), "")</f>
        <v/>
      </c>
      <c r="DB101" s="87" t="str">
        <f>IFERROR(IF($F101="Historical", IF(AK101&lt;&gt;INDEX('Historical BMP Records'!AK:AK, MATCH($C101, 'Historical BMP Records'!$C:$C, 0)), 1, 0), IF(AK101&lt;&gt;INDEX('Planned and Progress BMPs'!AK:AK, MATCH($C101, 'Planned and Progress BMPs'!$C:$C, 0)), 1, 0)), "")</f>
        <v/>
      </c>
      <c r="DC101" s="87" t="str">
        <f>IFERROR(IF($F101="Historical", IF(AL101&lt;&gt;INDEX('Historical BMP Records'!AL:AL, MATCH($C101, 'Historical BMP Records'!$C:$C, 0)), 1, 0), IF(AL101&lt;&gt;INDEX('Planned and Progress BMPs'!AL:AL, MATCH($C101, 'Planned and Progress BMPs'!$C:$C, 0)), 1, 0)), "")</f>
        <v/>
      </c>
      <c r="DD101" s="87" t="str">
        <f>IFERROR(IF($F101="Historical", IF(AM101&lt;&gt;INDEX('Historical BMP Records'!AM:AM, MATCH($C101, 'Historical BMP Records'!$C:$C, 0)), 1, 0), IF(AM101&lt;&gt;INDEX('Planned and Progress BMPs'!AM:AM, MATCH($C101, 'Planned and Progress BMPs'!$C:$C, 0)), 1, 0)), "")</f>
        <v/>
      </c>
      <c r="DE101" s="87" t="str">
        <f>IFERROR(IF($F101="Historical", IF(AN101&lt;&gt;INDEX('Historical BMP Records'!AN:AN, MATCH($C101, 'Historical BMP Records'!$C:$C, 0)), 1, 0), IF(AN101&lt;&gt;INDEX('Planned and Progress BMPs'!AN:AN, MATCH($C101, 'Planned and Progress BMPs'!$C:$C, 0)), 1, 0)), "")</f>
        <v/>
      </c>
      <c r="DF101" s="87" t="str">
        <f>IFERROR(IF($F101="Historical", IF(AO101&lt;&gt;INDEX('Historical BMP Records'!AO:AO, MATCH($C101, 'Historical BMP Records'!$C:$C, 0)), 1, 0), IF(AO101&lt;&gt;INDEX('Planned and Progress BMPs'!AO:AO, MATCH($C101, 'Planned and Progress BMPs'!$C:$C, 0)), 1, 0)), "")</f>
        <v/>
      </c>
      <c r="DG101" s="87" t="str">
        <f>IFERROR(IF($F101="Historical", IF(AP101&lt;&gt;INDEX('Historical BMP Records'!AP:AP, MATCH($C101, 'Historical BMP Records'!$C:$C, 0)), 1, 0), IF(AP101&lt;&gt;INDEX('Planned and Progress BMPs'!AP:AP, MATCH($C101, 'Planned and Progress BMPs'!$C:$C, 0)), 1, 0)), "")</f>
        <v/>
      </c>
      <c r="DH101" s="87" t="str">
        <f>IFERROR(IF($F101="Historical", IF(AQ101&lt;&gt;INDEX('Historical BMP Records'!AQ:AQ, MATCH($C101, 'Historical BMP Records'!$C:$C, 0)), 1, 0), IF(AQ101&lt;&gt;INDEX('Planned and Progress BMPs'!AQ:AQ, MATCH($C101, 'Planned and Progress BMPs'!$C:$C, 0)), 1, 0)), "")</f>
        <v/>
      </c>
      <c r="DI101" s="87" t="str">
        <f>IFERROR(IF($F101="Historical", IF(AR101&lt;&gt;INDEX('Historical BMP Records'!AR:AR, MATCH($C101, 'Historical BMP Records'!$C:$C, 0)), 1, 0), IF(AR101&lt;&gt;INDEX('Planned and Progress BMPs'!AR:AR, MATCH($C101, 'Planned and Progress BMPs'!$C:$C, 0)), 1, 0)), "")</f>
        <v/>
      </c>
      <c r="DJ101" s="87" t="str">
        <f>IFERROR(IF($F101="Historical", IF(AS101&lt;&gt;INDEX('Historical BMP Records'!AS:AS, MATCH($C101, 'Historical BMP Records'!$C:$C, 0)), 1, 0), IF(AS101&lt;&gt;INDEX('Planned and Progress BMPs'!AS:AS, MATCH($C101, 'Planned and Progress BMPs'!$C:$C, 0)), 1, 0)), "")</f>
        <v/>
      </c>
      <c r="DK101" s="87" t="str">
        <f>IFERROR(IF($F101="Historical", IF(AT101&lt;&gt;INDEX('Historical BMP Records'!AT:AT, MATCH($C101, 'Historical BMP Records'!$C:$C, 0)), 1, 0), IF(AT101&lt;&gt;INDEX('Planned and Progress BMPs'!AT:AT, MATCH($C101, 'Planned and Progress BMPs'!$C:$C, 0)), 1, 0)), "")</f>
        <v/>
      </c>
      <c r="DL101" s="87" t="str">
        <f>IFERROR(IF($F101="Historical", IF(AU101&lt;&gt;INDEX('Historical BMP Records'!AU:AU, MATCH($C101, 'Historical BMP Records'!$C:$C, 0)), 1, 0), IF(AU101&lt;&gt;INDEX('Planned and Progress BMPs'!AU:AU, MATCH($C101, 'Planned and Progress BMPs'!$C:$C, 0)), 1, 0)), "")</f>
        <v/>
      </c>
      <c r="DM101" s="87" t="str">
        <f>IFERROR(IF($F101="Historical", IF(AV101&lt;&gt;INDEX('Historical BMP Records'!AV:AV, MATCH($C101, 'Historical BMP Records'!$C:$C, 0)), 1, 0), IF(AV101&lt;&gt;INDEX('Planned and Progress BMPs'!AV:AV, MATCH($C101, 'Planned and Progress BMPs'!$C:$C, 0)), 1, 0)), "")</f>
        <v/>
      </c>
      <c r="DN101" s="87" t="str">
        <f>IFERROR(IF($F101="Historical", IF(AW101&lt;&gt;INDEX('Historical BMP Records'!AW:AW, MATCH($C101, 'Historical BMP Records'!$C:$C, 0)), 1, 0), IF(AW101&lt;&gt;INDEX('Planned and Progress BMPs'!AW:AW, MATCH($C101, 'Planned and Progress BMPs'!$C:$C, 0)), 1, 0)), "")</f>
        <v/>
      </c>
      <c r="DO101" s="87" t="str">
        <f>IFERROR(IF($F101="Historical", IF(AX101&lt;&gt;INDEX('Historical BMP Records'!AX:AX, MATCH($C101, 'Historical BMP Records'!$C:$C, 0)), 1, 0), IF(AX101&lt;&gt;INDEX('Planned and Progress BMPs'!AX:AX, MATCH($C101, 'Planned and Progress BMPs'!$C:$C, 0)), 1, 0)), "")</f>
        <v/>
      </c>
      <c r="DP101" s="87" t="str">
        <f>IFERROR(IF($F101="Historical", IF(AY101&lt;&gt;INDEX('Historical BMP Records'!AY:AY, MATCH($C101, 'Historical BMP Records'!$C:$C, 0)), 1, 0), IF(AY101&lt;&gt;INDEX('Planned and Progress BMPs'!AY:AY, MATCH($C101, 'Planned and Progress BMPs'!$C:$C, 0)), 1, 0)), "")</f>
        <v/>
      </c>
      <c r="DQ101" s="87" t="str">
        <f>IFERROR(IF($F101="Historical", IF(AZ101&lt;&gt;INDEX('Historical BMP Records'!AZ:AZ, MATCH($C101, 'Historical BMP Records'!$C:$C, 0)), 1, 0), IF(AZ101&lt;&gt;INDEX('Planned and Progress BMPs'!AZ:AZ, MATCH($C101, 'Planned and Progress BMPs'!$C:$C, 0)), 1, 0)), "")</f>
        <v/>
      </c>
      <c r="DR101" s="87" t="str">
        <f>IFERROR(IF($F101="Historical", IF(BA101&lt;&gt;INDEX('Historical BMP Records'!BA:BA, MATCH($C101, 'Historical BMP Records'!$C:$C, 0)), 1, 0), IF(BA101&lt;&gt;INDEX('Planned and Progress BMPs'!BA:BA, MATCH($C101, 'Planned and Progress BMPs'!$C:$C, 0)), 1, 0)), "")</f>
        <v/>
      </c>
      <c r="DS101" s="87" t="str">
        <f>IFERROR(IF($F101="Historical", IF(BB101&lt;&gt;INDEX('Historical BMP Records'!BB:BB, MATCH($C101, 'Historical BMP Records'!$C:$C, 0)), 1, 0), IF(BB101&lt;&gt;INDEX('Planned and Progress BMPs'!BB:BB, MATCH($C101, 'Planned and Progress BMPs'!$C:$C, 0)), 1, 0)), "")</f>
        <v/>
      </c>
      <c r="DT101" s="87" t="str">
        <f>IFERROR(IF($F101="Historical", IF(BC101&lt;&gt;INDEX('Historical BMP Records'!BC:BC, MATCH($C101, 'Historical BMP Records'!$C:$C, 0)), 1, 0), IF(BC101&lt;&gt;INDEX('Planned and Progress BMPs'!BC:BC, MATCH($C101, 'Planned and Progress BMPs'!$C:$C, 0)), 1, 0)), "")</f>
        <v/>
      </c>
      <c r="DU101" s="87" t="str">
        <f>IFERROR(IF($F101="Historical", IF(BD101&lt;&gt;INDEX('Historical BMP Records'!BD:BD, MATCH($C101, 'Historical BMP Records'!$C:$C, 0)), 1, 0), IF(BD101&lt;&gt;INDEX('Planned and Progress BMPs'!BD:BD, MATCH($C101, 'Planned and Progress BMPs'!$C:$C, 0)), 1, 0)), "")</f>
        <v/>
      </c>
      <c r="DV101" s="87" t="str">
        <f>IFERROR(IF($F101="Historical", IF(BE101&lt;&gt;INDEX('Historical BMP Records'!BE:BE, MATCH($C101, 'Historical BMP Records'!$C:$C, 0)), 1, 0), IF(BE101&lt;&gt;INDEX('Planned and Progress BMPs'!BE:BE, MATCH($C101, 'Planned and Progress BMPs'!$C:$C, 0)), 1, 0)), "")</f>
        <v/>
      </c>
      <c r="DW101" s="87" t="str">
        <f>IFERROR(IF($F101="Historical", IF(BF101&lt;&gt;INDEX('Historical BMP Records'!BF:BF, MATCH($C101, 'Historical BMP Records'!$C:$C, 0)), 1, 0), IF(BF101&lt;&gt;INDEX('Planned and Progress BMPs'!BF:BF, MATCH($C101, 'Planned and Progress BMPs'!$C:$C, 0)), 1, 0)), "")</f>
        <v/>
      </c>
      <c r="DX101" s="87" t="str">
        <f>IFERROR(IF($F101="Historical", IF(BG101&lt;&gt;INDEX('Historical BMP Records'!BG:BG, MATCH($C101, 'Historical BMP Records'!$C:$C, 0)), 1, 0), IF(BG101&lt;&gt;INDEX('Planned and Progress BMPs'!BG:BG, MATCH($C101, 'Planned and Progress BMPs'!$C:$C, 0)), 1, 0)), "")</f>
        <v/>
      </c>
      <c r="DY101" s="87" t="str">
        <f>IFERROR(IF($F101="Historical", IF(BH101&lt;&gt;INDEX('Historical BMP Records'!BH:BH, MATCH($C101, 'Historical BMP Records'!$C:$C, 0)), 1, 0), IF(BH101&lt;&gt;INDEX('Planned and Progress BMPs'!BH:BH, MATCH($C101, 'Planned and Progress BMPs'!$C:$C, 0)), 1, 0)), "")</f>
        <v/>
      </c>
      <c r="DZ101" s="87" t="str">
        <f>IFERROR(IF($F101="Historical", IF(BI101&lt;&gt;INDEX('Historical BMP Records'!BI:BI, MATCH($C101, 'Historical BMP Records'!$C:$C, 0)), 1, 0), IF(BI101&lt;&gt;INDEX('Planned and Progress BMPs'!BI:BI, MATCH($C101, 'Planned and Progress BMPs'!$C:$C, 0)), 1, 0)), "")</f>
        <v/>
      </c>
      <c r="EA101" s="87" t="str">
        <f>IFERROR(IF($F101="Historical", IF(BJ101&lt;&gt;INDEX('Historical BMP Records'!BJ:BJ, MATCH($C101, 'Historical BMP Records'!$C:$C, 0)), 1, 0), IF(BJ101&lt;&gt;INDEX('Planned and Progress BMPs'!BJ:BJ, MATCH($C101, 'Planned and Progress BMPs'!$C:$C, 0)), 1, 0)), "")</f>
        <v/>
      </c>
      <c r="EB101" s="87" t="str">
        <f>IFERROR(IF($F101="Historical", IF(BK101&lt;&gt;INDEX('Historical BMP Records'!BK:BK, MATCH($C101, 'Historical BMP Records'!$C:$C, 0)), 1, 0), IF(BK101&lt;&gt;INDEX('Planned and Progress BMPs'!BK:BK, MATCH($C101, 'Planned and Progress BMPs'!$C:$C, 0)), 1, 0)), "")</f>
        <v/>
      </c>
      <c r="EC101" s="87" t="str">
        <f>IFERROR(IF($F101="Historical", IF(BL101&lt;&gt;INDEX('Historical BMP Records'!BL:BL, MATCH($C101, 'Historical BMP Records'!$C:$C, 0)), 1, 0), IF(BL101&lt;&gt;INDEX('Planned and Progress BMPs'!BL:BL, MATCH($C101, 'Planned and Progress BMPs'!$C:$C, 0)), 1, 0)), "")</f>
        <v/>
      </c>
      <c r="ED101" s="87" t="str">
        <f>IFERROR(IF($F101="Historical", IF(BM101&lt;&gt;INDEX('Historical BMP Records'!BM:BM, MATCH($C101, 'Historical BMP Records'!$C:$C, 0)), 1, 0), IF(BM101&lt;&gt;INDEX('Planned and Progress BMPs'!BM:BM, MATCH($C101, 'Planned and Progress BMPs'!$C:$C, 0)), 1, 0)), "")</f>
        <v/>
      </c>
      <c r="EE101" s="87" t="str">
        <f>IFERROR(IF($F101="Historical", IF(BN101&lt;&gt;INDEX('Historical BMP Records'!BN:BN, MATCH($C101, 'Historical BMP Records'!$C:$C, 0)), 1, 0), IF(BN101&lt;&gt;INDEX('Planned and Progress BMPs'!BN:BN, MATCH($C101, 'Planned and Progress BMPs'!$C:$C, 0)), 1, 0)), "")</f>
        <v/>
      </c>
      <c r="EF101" s="87" t="str">
        <f>IFERROR(IF($F101="Historical", IF(BO101&lt;&gt;INDEX('Historical BMP Records'!BO:BO, MATCH($C101, 'Historical BMP Records'!$C:$C, 0)), 1, 0), IF(BO101&lt;&gt;INDEX('Planned and Progress BMPs'!BO:BO, MATCH($C101, 'Planned and Progress BMPs'!$C:$C, 0)), 1, 0)), "")</f>
        <v/>
      </c>
      <c r="EG101" s="87" t="str">
        <f>IFERROR(IF($F101="Historical", IF(BP101&lt;&gt;INDEX('Historical BMP Records'!BP:BP, MATCH($C101, 'Historical BMP Records'!$C:$C, 0)), 1, 0), IF(BP101&lt;&gt;INDEX('Planned and Progress BMPs'!BP:BP, MATCH($C101, 'Planned and Progress BMPs'!$C:$C, 0)), 1, 0)), "")</f>
        <v/>
      </c>
      <c r="EH101" s="87">
        <f>SUM(DC_SW152[[#This Row],[FY17 Status Change]:[GIS ID Change]])</f>
        <v>0</v>
      </c>
    </row>
    <row r="102" spans="1:138" x14ac:dyDescent="0.25">
      <c r="A102" s="5" t="s">
        <v>388</v>
      </c>
      <c r="B102" s="5" t="s">
        <v>389</v>
      </c>
      <c r="C102" s="15" t="s">
        <v>596</v>
      </c>
      <c r="D102" s="15" t="s">
        <v>491</v>
      </c>
      <c r="E102" s="15" t="s">
        <v>230</v>
      </c>
      <c r="F102" s="33" t="s">
        <v>49</v>
      </c>
      <c r="G102" s="42"/>
      <c r="H102" s="37"/>
      <c r="I102" s="22">
        <f>INDEX(Table3[Site ID], MATCH(DC_SW152[[#This Row],[Facility Name]], Table3[Site Name], 0))</f>
        <v>1</v>
      </c>
      <c r="J102" s="22" t="s">
        <v>372</v>
      </c>
      <c r="K102" s="22" t="str">
        <f>INDEX(Table3[Site Address], MATCH(DC_SW152[[#This Row],[Facility Name]], Table3[Site Name], 0))</f>
        <v>370 Brookley Avenue SW</v>
      </c>
      <c r="L102" s="22" t="str">
        <f>INDEX(Table3[Site X Coordinate], MATCH(DC_SW152[[#This Row],[Facility Name]], Table3[Site Name], 0))</f>
        <v>399319.85</v>
      </c>
      <c r="M102" s="22" t="str">
        <f>INDEX(Table3[Site Y Coordinate], MATCH(DC_SW152[[#This Row],[Facility Name]], Table3[Site Name], 0))</f>
        <v>131674.01</v>
      </c>
      <c r="N102" s="22" t="str">
        <f>INDEX(Table3[Owner/Manager], MATCH(DC_SW152[[#This Row],[Facility Name]], Table3[Site Name], 0))</f>
        <v>Department of Defense</v>
      </c>
      <c r="O102" s="22" t="s">
        <v>218</v>
      </c>
      <c r="P102" s="22" t="s">
        <v>115</v>
      </c>
      <c r="Q102" s="22" t="s">
        <v>219</v>
      </c>
      <c r="R102" s="22" t="s">
        <v>84</v>
      </c>
      <c r="S102" s="22">
        <v>20032</v>
      </c>
      <c r="T102" s="29">
        <v>2024048204</v>
      </c>
      <c r="U102" s="22" t="s">
        <v>220</v>
      </c>
      <c r="V102" s="77">
        <v>45</v>
      </c>
      <c r="W102" s="33">
        <v>36069</v>
      </c>
      <c r="X102" s="22" t="s">
        <v>230</v>
      </c>
      <c r="Y102" s="83" t="s">
        <v>599</v>
      </c>
      <c r="Z102" s="83" t="s">
        <v>777</v>
      </c>
      <c r="AA102" s="83" t="s">
        <v>778</v>
      </c>
      <c r="AB102" s="83" t="s">
        <v>779</v>
      </c>
      <c r="AC102" s="22" t="s">
        <v>93</v>
      </c>
      <c r="AD102" s="22" t="s">
        <v>26</v>
      </c>
      <c r="AE102" s="22">
        <v>398499.66799300001</v>
      </c>
      <c r="AF102" s="22">
        <v>130437.038948</v>
      </c>
      <c r="AG102" s="22">
        <v>38.842874999999999</v>
      </c>
      <c r="AH102" s="22">
        <v>-77.017615000000006</v>
      </c>
      <c r="AI102" s="22" t="s">
        <v>224</v>
      </c>
      <c r="AJ102" s="22" t="s">
        <v>84</v>
      </c>
      <c r="AK102" s="22">
        <v>20032</v>
      </c>
      <c r="AL102" s="17" t="s">
        <v>11</v>
      </c>
      <c r="AM102" s="22" t="s">
        <v>12</v>
      </c>
      <c r="AN102" s="22" t="s">
        <v>8</v>
      </c>
      <c r="AO102" s="64"/>
      <c r="AP102" s="64"/>
      <c r="AQ102" s="64"/>
      <c r="AR102" s="64">
        <f>IF(ISBLANK(DC_SW152[[#This Row],[Urban Acres]]), "", DC_SW152[[#This Row],[Urban Acres]]-DC_SW152[[#This Row],[Impervious Acres]]-DC_SW152[[#This Row],[Natural Acres]])</f>
        <v>0</v>
      </c>
      <c r="AS102" s="64">
        <v>0.74</v>
      </c>
      <c r="AT102" s="64">
        <v>0.74</v>
      </c>
      <c r="AU102" s="64" t="str">
        <f>IF(ISBLANK(DC_SW152[[#This Row],[Natural Acres]]), "", DC_SW152[[#This Row],[Natural Acres]]*43560)</f>
        <v/>
      </c>
      <c r="AV102" s="64">
        <f>IFERROR(IF(ISBLANK(DC_SW152[[#This Row],[Compacted Acres]]), "", DC_SW152[[#This Row],[Compacted Acres]]*43560),"")</f>
        <v>0</v>
      </c>
      <c r="AW102" s="64">
        <f>IF(ISBLANK(DC_SW152[[#This Row],[Impervious Acres]]), "", DC_SW152[[#This Row],[Impervious Acres]]*43560)</f>
        <v>32234.399999999998</v>
      </c>
      <c r="AX102" s="64">
        <f>IF(ISBLANK(DC_SW152[[#This Row],[Urban Acres]]), "", DC_SW152[[#This Row],[Urban Acres]]*43560)</f>
        <v>32234.399999999998</v>
      </c>
      <c r="AY102" s="67"/>
      <c r="AZ102" s="33">
        <v>42170</v>
      </c>
      <c r="BA102" s="19">
        <v>2015</v>
      </c>
      <c r="BB102" s="19"/>
      <c r="BC102" s="19"/>
      <c r="BD102" s="19"/>
      <c r="BE102" s="19"/>
      <c r="BF102" s="19"/>
      <c r="BG102" s="19"/>
      <c r="BH102" s="18" t="s">
        <v>9</v>
      </c>
      <c r="BI102" s="18">
        <v>41275</v>
      </c>
      <c r="BJ102" s="18"/>
      <c r="BK102" s="22" t="s">
        <v>8</v>
      </c>
      <c r="BL102" s="18"/>
      <c r="BM102" s="72"/>
      <c r="BN102" s="22"/>
      <c r="BO102" s="17" t="s">
        <v>13</v>
      </c>
      <c r="BP102" s="17"/>
      <c r="BQ102" s="15" t="s">
        <v>536</v>
      </c>
      <c r="BR102" s="87" t="str">
        <f>IFERROR(IF($F102="Historical", IF(A102&lt;&gt;INDEX('Historical BMP Records'!A:A, MATCH($C102, 'Historical BMP Records'!$C:$C, 0)), 1, 0), IF(A102&lt;&gt;INDEX('Planned and Progress BMPs'!A:A, MATCH($C102, 'Planned and Progress BMPs'!$C:$C, 0)), 1, 0)), "")</f>
        <v/>
      </c>
      <c r="BS102" s="87" t="str">
        <f>IFERROR(IF($F102="Historical", IF(B102&lt;&gt;INDEX('Historical BMP Records'!B:B, MATCH($C102, 'Historical BMP Records'!$C:$C, 0)), 1, 0), IF(B102&lt;&gt;INDEX('Planned and Progress BMPs'!B:B, MATCH($C102, 'Planned and Progress BMPs'!$C:$C, 0)), 1, 0)), "")</f>
        <v/>
      </c>
      <c r="BT102" s="87" t="str">
        <f>IFERROR(IF($F102="Historical", IF(C102&lt;&gt;INDEX('Historical BMP Records'!C:C, MATCH($C102, 'Historical BMP Records'!$C:$C, 0)), 1, 0), IF(C102&lt;&gt;INDEX('Planned and Progress BMPs'!C:C, MATCH($C102, 'Planned and Progress BMPs'!$C:$C, 0)), 1, 0)), "")</f>
        <v/>
      </c>
      <c r="BU102" s="87" t="str">
        <f>IFERROR(IF($F102="Historical", IF(D102&lt;&gt;INDEX('Historical BMP Records'!D:D, MATCH($C102, 'Historical BMP Records'!$C:$C, 0)), 1, 0), IF(D102&lt;&gt;INDEX('Planned and Progress BMPs'!D:D, MATCH($C102, 'Planned and Progress BMPs'!$C:$C, 0)), 1, 0)), "")</f>
        <v/>
      </c>
      <c r="BV102" s="87" t="str">
        <f>IFERROR(IF($F102="Historical", IF(E102&lt;&gt;INDEX('Historical BMP Records'!E:E, MATCH($C102, 'Historical BMP Records'!$C:$C, 0)), 1, 0), IF(E102&lt;&gt;INDEX('Planned and Progress BMPs'!E:E, MATCH($C102, 'Planned and Progress BMPs'!$C:$C, 0)), 1, 0)), "")</f>
        <v/>
      </c>
      <c r="BW102" s="87" t="str">
        <f>IFERROR(IF($F102="Historical", IF(F102&lt;&gt;INDEX('Historical BMP Records'!F:F, MATCH($C102, 'Historical BMP Records'!$C:$C, 0)), 1, 0), IF(F102&lt;&gt;INDEX('Planned and Progress BMPs'!F:F, MATCH($C102, 'Planned and Progress BMPs'!$C:$C, 0)), 1, 0)), "")</f>
        <v/>
      </c>
      <c r="BX102" s="87" t="str">
        <f>IFERROR(IF($F102="Historical", IF(G102&lt;&gt;INDEX('Historical BMP Records'!G:G, MATCH($C102, 'Historical BMP Records'!$C:$C, 0)), 1, 0), IF(G102&lt;&gt;INDEX('Planned and Progress BMPs'!G:G, MATCH($C102, 'Planned and Progress BMPs'!$C:$C, 0)), 1, 0)), "")</f>
        <v/>
      </c>
      <c r="BY102" s="87" t="str">
        <f>IFERROR(IF($F102="Historical", IF(H102&lt;&gt;INDEX('Historical BMP Records'!H:H, MATCH($C102, 'Historical BMP Records'!$C:$C, 0)), 1, 0), IF(H102&lt;&gt;INDEX('Planned and Progress BMPs'!H:H, MATCH($C102, 'Planned and Progress BMPs'!$C:$C, 0)), 1, 0)), "")</f>
        <v/>
      </c>
      <c r="BZ102" s="87" t="str">
        <f>IFERROR(IF($F102="Historical", IF(I102&lt;&gt;INDEX('Historical BMP Records'!I:I, MATCH($C102, 'Historical BMP Records'!$C:$C, 0)), 1, 0), IF(I102&lt;&gt;INDEX('Planned and Progress BMPs'!I:I, MATCH($C102, 'Planned and Progress BMPs'!$C:$C, 0)), 1, 0)), "")</f>
        <v/>
      </c>
      <c r="CA102" s="87" t="str">
        <f>IFERROR(IF($F102="Historical", IF(J102&lt;&gt;INDEX('Historical BMP Records'!J:J, MATCH($C102, 'Historical BMP Records'!$C:$C, 0)), 1, 0), IF(J102&lt;&gt;INDEX('Planned and Progress BMPs'!J:J, MATCH($C102, 'Planned and Progress BMPs'!$C:$C, 0)), 1, 0)), "")</f>
        <v/>
      </c>
      <c r="CB102" s="87" t="str">
        <f>IFERROR(IF($F102="Historical", IF(K102&lt;&gt;INDEX('Historical BMP Records'!K:K, MATCH($C102, 'Historical BMP Records'!$C:$C, 0)), 1, 0), IF(K102&lt;&gt;INDEX('Planned and Progress BMPs'!K:K, MATCH($C102, 'Planned and Progress BMPs'!$C:$C, 0)), 1, 0)), "")</f>
        <v/>
      </c>
      <c r="CC102" s="87" t="str">
        <f>IFERROR(IF($F102="Historical", IF(L102&lt;&gt;INDEX('Historical BMP Records'!L:L, MATCH($C102, 'Historical BMP Records'!$C:$C, 0)), 1, 0), IF(L102&lt;&gt;INDEX('Planned and Progress BMPs'!L:L, MATCH($C102, 'Planned and Progress BMPs'!$C:$C, 0)), 1, 0)), "")</f>
        <v/>
      </c>
      <c r="CD102" s="87" t="str">
        <f>IFERROR(IF($F102="Historical", IF(M102&lt;&gt;INDEX('Historical BMP Records'!M:M, MATCH($C102, 'Historical BMP Records'!$C:$C, 0)), 1, 0), IF(M102&lt;&gt;INDEX('Planned and Progress BMPs'!M:M, MATCH($C102, 'Planned and Progress BMPs'!$C:$C, 0)), 1, 0)), "")</f>
        <v/>
      </c>
      <c r="CE102" s="87" t="str">
        <f>IFERROR(IF($F102="Historical", IF(N102&lt;&gt;INDEX('Historical BMP Records'!N:N, MATCH($C102, 'Historical BMP Records'!$C:$C, 0)), 1, 0), IF(N102&lt;&gt;INDEX('Planned and Progress BMPs'!N:N, MATCH($C102, 'Planned and Progress BMPs'!$C:$C, 0)), 1, 0)), "")</f>
        <v/>
      </c>
      <c r="CF102" s="87" t="str">
        <f>IFERROR(IF($F102="Historical", IF(O102&lt;&gt;INDEX('Historical BMP Records'!O:O, MATCH($C102, 'Historical BMP Records'!$C:$C, 0)), 1, 0), IF(O102&lt;&gt;INDEX('Planned and Progress BMPs'!O:O, MATCH($C102, 'Planned and Progress BMPs'!$C:$C, 0)), 1, 0)), "")</f>
        <v/>
      </c>
      <c r="CG102" s="87" t="str">
        <f>IFERROR(IF($F102="Historical", IF(P102&lt;&gt;INDEX('Historical BMP Records'!P:P, MATCH($C102, 'Historical BMP Records'!$C:$C, 0)), 1, 0), IF(P102&lt;&gt;INDEX('Planned and Progress BMPs'!P:P, MATCH($C102, 'Planned and Progress BMPs'!$C:$C, 0)), 1, 0)), "")</f>
        <v/>
      </c>
      <c r="CH102" s="87" t="str">
        <f>IFERROR(IF($F102="Historical", IF(Q102&lt;&gt;INDEX('Historical BMP Records'!Q:Q, MATCH($C102, 'Historical BMP Records'!$C:$C, 0)), 1, 0), IF(Q102&lt;&gt;INDEX('Planned and Progress BMPs'!Q:Q, MATCH($C102, 'Planned and Progress BMPs'!$C:$C, 0)), 1, 0)), "")</f>
        <v/>
      </c>
      <c r="CI102" s="87" t="str">
        <f>IFERROR(IF($F102="Historical", IF(R102&lt;&gt;INDEX('Historical BMP Records'!R:R, MATCH($C102, 'Historical BMP Records'!$C:$C, 0)), 1, 0), IF(R102&lt;&gt;INDEX('Planned and Progress BMPs'!R:R, MATCH($C102, 'Planned and Progress BMPs'!$C:$C, 0)), 1, 0)), "")</f>
        <v/>
      </c>
      <c r="CJ102" s="87" t="str">
        <f>IFERROR(IF($F102="Historical", IF(S102&lt;&gt;INDEX('Historical BMP Records'!S:S, MATCH($C102, 'Historical BMP Records'!$C:$C, 0)), 1, 0), IF(S102&lt;&gt;INDEX('Planned and Progress BMPs'!S:S, MATCH($C102, 'Planned and Progress BMPs'!$C:$C, 0)), 1, 0)), "")</f>
        <v/>
      </c>
      <c r="CK102" s="87" t="str">
        <f>IFERROR(IF($F102="Historical", IF(T102&lt;&gt;INDEX('Historical BMP Records'!T:T, MATCH($C102, 'Historical BMP Records'!$C:$C, 0)), 1, 0), IF(T102&lt;&gt;INDEX('Planned and Progress BMPs'!T:T, MATCH($C102, 'Planned and Progress BMPs'!$C:$C, 0)), 1, 0)), "")</f>
        <v/>
      </c>
      <c r="CL102" s="87" t="str">
        <f>IFERROR(IF($F102="Historical", IF(U102&lt;&gt;INDEX('Historical BMP Records'!U:U, MATCH($C102, 'Historical BMP Records'!$C:$C, 0)), 1, 0), IF(U102&lt;&gt;INDEX('Planned and Progress BMPs'!U:U, MATCH($C102, 'Planned and Progress BMPs'!$C:$C, 0)), 1, 0)), "")</f>
        <v/>
      </c>
      <c r="CM102" s="87" t="str">
        <f>IFERROR(IF($F102="Historical", IF(V102&lt;&gt;INDEX('Historical BMP Records'!V:V, MATCH($C102, 'Historical BMP Records'!$C:$C, 0)), 1, 0), IF(V102&lt;&gt;INDEX('Planned and Progress BMPs'!V:V, MATCH($C102, 'Planned and Progress BMPs'!$C:$C, 0)), 1, 0)), "")</f>
        <v/>
      </c>
      <c r="CN102" s="87" t="str">
        <f>IFERROR(IF($F102="Historical", IF(W102&lt;&gt;INDEX('Historical BMP Records'!W:W, MATCH($C102, 'Historical BMP Records'!$C:$C, 0)), 1, 0), IF(W102&lt;&gt;INDEX('Planned and Progress BMPs'!W:W, MATCH($C102, 'Planned and Progress BMPs'!$C:$C, 0)), 1, 0)), "")</f>
        <v/>
      </c>
      <c r="CO102" s="87" t="str">
        <f>IFERROR(IF($F102="Historical", IF(X102&lt;&gt;INDEX('Historical BMP Records'!X:X, MATCH($C102, 'Historical BMP Records'!$C:$C, 0)), 1, 0), IF(X102&lt;&gt;INDEX('Planned and Progress BMPs'!X:X, MATCH($C102, 'Planned and Progress BMPs'!$C:$C, 0)), 1, 0)), "")</f>
        <v/>
      </c>
      <c r="CP102" s="87" t="str">
        <f>IFERROR(IF($F102="Historical", IF(Y102&lt;&gt;INDEX('Historical BMP Records'!Y:Y, MATCH($C102, 'Historical BMP Records'!$C:$C, 0)), 1, 0), IF(Y102&lt;&gt;INDEX('Planned and Progress BMPs'!Y:Y, MATCH($C102, 'Planned and Progress BMPs'!$C:$C, 0)), 1, 0)), "")</f>
        <v/>
      </c>
      <c r="CQ102" s="87" t="str">
        <f>IFERROR(IF($F102="Historical", IF(Z102&lt;&gt;INDEX('Historical BMP Records'!Z:Z, MATCH($C102, 'Historical BMP Records'!$C:$C, 0)), 1, 0), IF(Z102&lt;&gt;INDEX('Planned and Progress BMPs'!Z:Z, MATCH($C102, 'Planned and Progress BMPs'!$C:$C, 0)), 1, 0)), "")</f>
        <v/>
      </c>
      <c r="CR102" s="87" t="str">
        <f>IFERROR(IF($F102="Historical", IF(AA102&lt;&gt;INDEX('Historical BMP Records'!AA:AA, MATCH($C102, 'Historical BMP Records'!$C:$C, 0)), 1, 0), IF(AA102&lt;&gt;INDEX('Planned and Progress BMPs'!AA:AA, MATCH($C102, 'Planned and Progress BMPs'!$C:$C, 0)), 1, 0)), "")</f>
        <v/>
      </c>
      <c r="CS102" s="87" t="str">
        <f>IFERROR(IF($F102="Historical", IF(AB102&lt;&gt;INDEX('Historical BMP Records'!AB:AB, MATCH($C102, 'Historical BMP Records'!$C:$C, 0)), 1, 0), IF(AB102&lt;&gt;INDEX('Planned and Progress BMPs'!AB:AB, MATCH($C102, 'Planned and Progress BMPs'!$C:$C, 0)), 1, 0)), "")</f>
        <v/>
      </c>
      <c r="CT102" s="87" t="str">
        <f>IFERROR(IF($F102="Historical", IF(AC102&lt;&gt;INDEX('Historical BMP Records'!AC:AC, MATCH($C102, 'Historical BMP Records'!$C:$C, 0)), 1, 0), IF(AC102&lt;&gt;INDEX('Planned and Progress BMPs'!AC:AC, MATCH($C102, 'Planned and Progress BMPs'!$C:$C, 0)), 1, 0)), "")</f>
        <v/>
      </c>
      <c r="CU102" s="87" t="str">
        <f>IFERROR(IF($F102="Historical", IF(AD102&lt;&gt;INDEX('Historical BMP Records'!AD:AD, MATCH($C102, 'Historical BMP Records'!$C:$C, 0)), 1, 0), IF(AD102&lt;&gt;INDEX('Planned and Progress BMPs'!AD:AD, MATCH($C102, 'Planned and Progress BMPs'!$C:$C, 0)), 1, 0)), "")</f>
        <v/>
      </c>
      <c r="CV102" s="87" t="str">
        <f>IFERROR(IF($F102="Historical", IF(AE102&lt;&gt;INDEX('Historical BMP Records'!AE:AE, MATCH($C102, 'Historical BMP Records'!$C:$C, 0)), 1, 0), IF(AE102&lt;&gt;INDEX('Planned and Progress BMPs'!AE:AE, MATCH($C102, 'Planned and Progress BMPs'!$C:$C, 0)), 1, 0)), "")</f>
        <v/>
      </c>
      <c r="CW102" s="87" t="str">
        <f>IFERROR(IF($F102="Historical", IF(AF102&lt;&gt;INDEX('Historical BMP Records'!AF:AF, MATCH($C102, 'Historical BMP Records'!$C:$C, 0)), 1, 0), IF(AF102&lt;&gt;INDEX('Planned and Progress BMPs'!AF:AF, MATCH($C102, 'Planned and Progress BMPs'!$C:$C, 0)), 1, 0)), "")</f>
        <v/>
      </c>
      <c r="CX102" s="87" t="str">
        <f>IFERROR(IF($F102="Historical", IF(AG102&lt;&gt;INDEX('Historical BMP Records'!AG:AG, MATCH($C102, 'Historical BMP Records'!$C:$C, 0)), 1, 0), IF(AG102&lt;&gt;INDEX('Planned and Progress BMPs'!AG:AG, MATCH($C102, 'Planned and Progress BMPs'!$C:$C, 0)), 1, 0)), "")</f>
        <v/>
      </c>
      <c r="CY102" s="87" t="str">
        <f>IFERROR(IF($F102="Historical", IF(AH102&lt;&gt;INDEX('Historical BMP Records'!AH:AH, MATCH($C102, 'Historical BMP Records'!$C:$C, 0)), 1, 0), IF(AH102&lt;&gt;INDEX('Planned and Progress BMPs'!AH:AH, MATCH($C102, 'Planned and Progress BMPs'!$C:$C, 0)), 1, 0)), "")</f>
        <v/>
      </c>
      <c r="CZ102" s="87" t="str">
        <f>IFERROR(IF($F102="Historical", IF(AI102&lt;&gt;INDEX('Historical BMP Records'!AI:AI, MATCH($C102, 'Historical BMP Records'!$C:$C, 0)), 1, 0), IF(AI102&lt;&gt;INDEX('Planned and Progress BMPs'!AI:AI, MATCH($C102, 'Planned and Progress BMPs'!$C:$C, 0)), 1, 0)), "")</f>
        <v/>
      </c>
      <c r="DA102" s="87" t="str">
        <f>IFERROR(IF($F102="Historical", IF(AJ102&lt;&gt;INDEX('Historical BMP Records'!AJ:AJ, MATCH($C102, 'Historical BMP Records'!$C:$C, 0)), 1, 0), IF(AJ102&lt;&gt;INDEX('Planned and Progress BMPs'!AJ:AJ, MATCH($C102, 'Planned and Progress BMPs'!$C:$C, 0)), 1, 0)), "")</f>
        <v/>
      </c>
      <c r="DB102" s="87" t="str">
        <f>IFERROR(IF($F102="Historical", IF(AK102&lt;&gt;INDEX('Historical BMP Records'!AK:AK, MATCH($C102, 'Historical BMP Records'!$C:$C, 0)), 1, 0), IF(AK102&lt;&gt;INDEX('Planned and Progress BMPs'!AK:AK, MATCH($C102, 'Planned and Progress BMPs'!$C:$C, 0)), 1, 0)), "")</f>
        <v/>
      </c>
      <c r="DC102" s="87" t="str">
        <f>IFERROR(IF($F102="Historical", IF(AL102&lt;&gt;INDEX('Historical BMP Records'!AL:AL, MATCH($C102, 'Historical BMP Records'!$C:$C, 0)), 1, 0), IF(AL102&lt;&gt;INDEX('Planned and Progress BMPs'!AL:AL, MATCH($C102, 'Planned and Progress BMPs'!$C:$C, 0)), 1, 0)), "")</f>
        <v/>
      </c>
      <c r="DD102" s="87" t="str">
        <f>IFERROR(IF($F102="Historical", IF(AM102&lt;&gt;INDEX('Historical BMP Records'!AM:AM, MATCH($C102, 'Historical BMP Records'!$C:$C, 0)), 1, 0), IF(AM102&lt;&gt;INDEX('Planned and Progress BMPs'!AM:AM, MATCH($C102, 'Planned and Progress BMPs'!$C:$C, 0)), 1, 0)), "")</f>
        <v/>
      </c>
      <c r="DE102" s="87" t="str">
        <f>IFERROR(IF($F102="Historical", IF(AN102&lt;&gt;INDEX('Historical BMP Records'!AN:AN, MATCH($C102, 'Historical BMP Records'!$C:$C, 0)), 1, 0), IF(AN102&lt;&gt;INDEX('Planned and Progress BMPs'!AN:AN, MATCH($C102, 'Planned and Progress BMPs'!$C:$C, 0)), 1, 0)), "")</f>
        <v/>
      </c>
      <c r="DF102" s="87" t="str">
        <f>IFERROR(IF($F102="Historical", IF(AO102&lt;&gt;INDEX('Historical BMP Records'!AO:AO, MATCH($C102, 'Historical BMP Records'!$C:$C, 0)), 1, 0), IF(AO102&lt;&gt;INDEX('Planned and Progress BMPs'!AO:AO, MATCH($C102, 'Planned and Progress BMPs'!$C:$C, 0)), 1, 0)), "")</f>
        <v/>
      </c>
      <c r="DG102" s="87" t="str">
        <f>IFERROR(IF($F102="Historical", IF(AP102&lt;&gt;INDEX('Historical BMP Records'!AP:AP, MATCH($C102, 'Historical BMP Records'!$C:$C, 0)), 1, 0), IF(AP102&lt;&gt;INDEX('Planned and Progress BMPs'!AP:AP, MATCH($C102, 'Planned and Progress BMPs'!$C:$C, 0)), 1, 0)), "")</f>
        <v/>
      </c>
      <c r="DH102" s="87" t="str">
        <f>IFERROR(IF($F102="Historical", IF(AQ102&lt;&gt;INDEX('Historical BMP Records'!AQ:AQ, MATCH($C102, 'Historical BMP Records'!$C:$C, 0)), 1, 0), IF(AQ102&lt;&gt;INDEX('Planned and Progress BMPs'!AQ:AQ, MATCH($C102, 'Planned and Progress BMPs'!$C:$C, 0)), 1, 0)), "")</f>
        <v/>
      </c>
      <c r="DI102" s="87" t="str">
        <f>IFERROR(IF($F102="Historical", IF(AR102&lt;&gt;INDEX('Historical BMP Records'!AR:AR, MATCH($C102, 'Historical BMP Records'!$C:$C, 0)), 1, 0), IF(AR102&lt;&gt;INDEX('Planned and Progress BMPs'!AR:AR, MATCH($C102, 'Planned and Progress BMPs'!$C:$C, 0)), 1, 0)), "")</f>
        <v/>
      </c>
      <c r="DJ102" s="87" t="str">
        <f>IFERROR(IF($F102="Historical", IF(AS102&lt;&gt;INDEX('Historical BMP Records'!AS:AS, MATCH($C102, 'Historical BMP Records'!$C:$C, 0)), 1, 0), IF(AS102&lt;&gt;INDEX('Planned and Progress BMPs'!AS:AS, MATCH($C102, 'Planned and Progress BMPs'!$C:$C, 0)), 1, 0)), "")</f>
        <v/>
      </c>
      <c r="DK102" s="87" t="str">
        <f>IFERROR(IF($F102="Historical", IF(AT102&lt;&gt;INDEX('Historical BMP Records'!AT:AT, MATCH($C102, 'Historical BMP Records'!$C:$C, 0)), 1, 0), IF(AT102&lt;&gt;INDEX('Planned and Progress BMPs'!AT:AT, MATCH($C102, 'Planned and Progress BMPs'!$C:$C, 0)), 1, 0)), "")</f>
        <v/>
      </c>
      <c r="DL102" s="87" t="str">
        <f>IFERROR(IF($F102="Historical", IF(AU102&lt;&gt;INDEX('Historical BMP Records'!AU:AU, MATCH($C102, 'Historical BMP Records'!$C:$C, 0)), 1, 0), IF(AU102&lt;&gt;INDEX('Planned and Progress BMPs'!AU:AU, MATCH($C102, 'Planned and Progress BMPs'!$C:$C, 0)), 1, 0)), "")</f>
        <v/>
      </c>
      <c r="DM102" s="87" t="str">
        <f>IFERROR(IF($F102="Historical", IF(AV102&lt;&gt;INDEX('Historical BMP Records'!AV:AV, MATCH($C102, 'Historical BMP Records'!$C:$C, 0)), 1, 0), IF(AV102&lt;&gt;INDEX('Planned and Progress BMPs'!AV:AV, MATCH($C102, 'Planned and Progress BMPs'!$C:$C, 0)), 1, 0)), "")</f>
        <v/>
      </c>
      <c r="DN102" s="87" t="str">
        <f>IFERROR(IF($F102="Historical", IF(AW102&lt;&gt;INDEX('Historical BMP Records'!AW:AW, MATCH($C102, 'Historical BMP Records'!$C:$C, 0)), 1, 0), IF(AW102&lt;&gt;INDEX('Planned and Progress BMPs'!AW:AW, MATCH($C102, 'Planned and Progress BMPs'!$C:$C, 0)), 1, 0)), "")</f>
        <v/>
      </c>
      <c r="DO102" s="87" t="str">
        <f>IFERROR(IF($F102="Historical", IF(AX102&lt;&gt;INDEX('Historical BMP Records'!AX:AX, MATCH($C102, 'Historical BMP Records'!$C:$C, 0)), 1, 0), IF(AX102&lt;&gt;INDEX('Planned and Progress BMPs'!AX:AX, MATCH($C102, 'Planned and Progress BMPs'!$C:$C, 0)), 1, 0)), "")</f>
        <v/>
      </c>
      <c r="DP102" s="87" t="str">
        <f>IFERROR(IF($F102="Historical", IF(AY102&lt;&gt;INDEX('Historical BMP Records'!AY:AY, MATCH($C102, 'Historical BMP Records'!$C:$C, 0)), 1, 0), IF(AY102&lt;&gt;INDEX('Planned and Progress BMPs'!AY:AY, MATCH($C102, 'Planned and Progress BMPs'!$C:$C, 0)), 1, 0)), "")</f>
        <v/>
      </c>
      <c r="DQ102" s="87" t="str">
        <f>IFERROR(IF($F102="Historical", IF(AZ102&lt;&gt;INDEX('Historical BMP Records'!AZ:AZ, MATCH($C102, 'Historical BMP Records'!$C:$C, 0)), 1, 0), IF(AZ102&lt;&gt;INDEX('Planned and Progress BMPs'!AZ:AZ, MATCH($C102, 'Planned and Progress BMPs'!$C:$C, 0)), 1, 0)), "")</f>
        <v/>
      </c>
      <c r="DR102" s="87" t="str">
        <f>IFERROR(IF($F102="Historical", IF(BA102&lt;&gt;INDEX('Historical BMP Records'!BA:BA, MATCH($C102, 'Historical BMP Records'!$C:$C, 0)), 1, 0), IF(BA102&lt;&gt;INDEX('Planned and Progress BMPs'!BA:BA, MATCH($C102, 'Planned and Progress BMPs'!$C:$C, 0)), 1, 0)), "")</f>
        <v/>
      </c>
      <c r="DS102" s="87" t="str">
        <f>IFERROR(IF($F102="Historical", IF(BB102&lt;&gt;INDEX('Historical BMP Records'!BB:BB, MATCH($C102, 'Historical BMP Records'!$C:$C, 0)), 1, 0), IF(BB102&lt;&gt;INDEX('Planned and Progress BMPs'!BB:BB, MATCH($C102, 'Planned and Progress BMPs'!$C:$C, 0)), 1, 0)), "")</f>
        <v/>
      </c>
      <c r="DT102" s="87" t="str">
        <f>IFERROR(IF($F102="Historical", IF(BC102&lt;&gt;INDEX('Historical BMP Records'!BC:BC, MATCH($C102, 'Historical BMP Records'!$C:$C, 0)), 1, 0), IF(BC102&lt;&gt;INDEX('Planned and Progress BMPs'!BC:BC, MATCH($C102, 'Planned and Progress BMPs'!$C:$C, 0)), 1, 0)), "")</f>
        <v/>
      </c>
      <c r="DU102" s="87" t="str">
        <f>IFERROR(IF($F102="Historical", IF(BD102&lt;&gt;INDEX('Historical BMP Records'!BD:BD, MATCH($C102, 'Historical BMP Records'!$C:$C, 0)), 1, 0), IF(BD102&lt;&gt;INDEX('Planned and Progress BMPs'!BD:BD, MATCH($C102, 'Planned and Progress BMPs'!$C:$C, 0)), 1, 0)), "")</f>
        <v/>
      </c>
      <c r="DV102" s="87" t="str">
        <f>IFERROR(IF($F102="Historical", IF(BE102&lt;&gt;INDEX('Historical BMP Records'!BE:BE, MATCH($C102, 'Historical BMP Records'!$C:$C, 0)), 1, 0), IF(BE102&lt;&gt;INDEX('Planned and Progress BMPs'!BE:BE, MATCH($C102, 'Planned and Progress BMPs'!$C:$C, 0)), 1, 0)), "")</f>
        <v/>
      </c>
      <c r="DW102" s="87" t="str">
        <f>IFERROR(IF($F102="Historical", IF(BF102&lt;&gt;INDEX('Historical BMP Records'!BF:BF, MATCH($C102, 'Historical BMP Records'!$C:$C, 0)), 1, 0), IF(BF102&lt;&gt;INDEX('Planned and Progress BMPs'!BF:BF, MATCH($C102, 'Planned and Progress BMPs'!$C:$C, 0)), 1, 0)), "")</f>
        <v/>
      </c>
      <c r="DX102" s="87" t="str">
        <f>IFERROR(IF($F102="Historical", IF(BG102&lt;&gt;INDEX('Historical BMP Records'!BG:BG, MATCH($C102, 'Historical BMP Records'!$C:$C, 0)), 1, 0), IF(BG102&lt;&gt;INDEX('Planned and Progress BMPs'!BG:BG, MATCH($C102, 'Planned and Progress BMPs'!$C:$C, 0)), 1, 0)), "")</f>
        <v/>
      </c>
      <c r="DY102" s="87" t="str">
        <f>IFERROR(IF($F102="Historical", IF(BH102&lt;&gt;INDEX('Historical BMP Records'!BH:BH, MATCH($C102, 'Historical BMP Records'!$C:$C, 0)), 1, 0), IF(BH102&lt;&gt;INDEX('Planned and Progress BMPs'!BH:BH, MATCH($C102, 'Planned and Progress BMPs'!$C:$C, 0)), 1, 0)), "")</f>
        <v/>
      </c>
      <c r="DZ102" s="87" t="str">
        <f>IFERROR(IF($F102="Historical", IF(BI102&lt;&gt;INDEX('Historical BMP Records'!BI:BI, MATCH($C102, 'Historical BMP Records'!$C:$C, 0)), 1, 0), IF(BI102&lt;&gt;INDEX('Planned and Progress BMPs'!BI:BI, MATCH($C102, 'Planned and Progress BMPs'!$C:$C, 0)), 1, 0)), "")</f>
        <v/>
      </c>
      <c r="EA102" s="87" t="str">
        <f>IFERROR(IF($F102="Historical", IF(BJ102&lt;&gt;INDEX('Historical BMP Records'!BJ:BJ, MATCH($C102, 'Historical BMP Records'!$C:$C, 0)), 1, 0), IF(BJ102&lt;&gt;INDEX('Planned and Progress BMPs'!BJ:BJ, MATCH($C102, 'Planned and Progress BMPs'!$C:$C, 0)), 1, 0)), "")</f>
        <v/>
      </c>
      <c r="EB102" s="87" t="str">
        <f>IFERROR(IF($F102="Historical", IF(BK102&lt;&gt;INDEX('Historical BMP Records'!BK:BK, MATCH($C102, 'Historical BMP Records'!$C:$C, 0)), 1, 0), IF(BK102&lt;&gt;INDEX('Planned and Progress BMPs'!BK:BK, MATCH($C102, 'Planned and Progress BMPs'!$C:$C, 0)), 1, 0)), "")</f>
        <v/>
      </c>
      <c r="EC102" s="87" t="str">
        <f>IFERROR(IF($F102="Historical", IF(BL102&lt;&gt;INDEX('Historical BMP Records'!BL:BL, MATCH($C102, 'Historical BMP Records'!$C:$C, 0)), 1, 0), IF(BL102&lt;&gt;INDEX('Planned and Progress BMPs'!BL:BL, MATCH($C102, 'Planned and Progress BMPs'!$C:$C, 0)), 1, 0)), "")</f>
        <v/>
      </c>
      <c r="ED102" s="87" t="str">
        <f>IFERROR(IF($F102="Historical", IF(BM102&lt;&gt;INDEX('Historical BMP Records'!BM:BM, MATCH($C102, 'Historical BMP Records'!$C:$C, 0)), 1, 0), IF(BM102&lt;&gt;INDEX('Planned and Progress BMPs'!BM:BM, MATCH($C102, 'Planned and Progress BMPs'!$C:$C, 0)), 1, 0)), "")</f>
        <v/>
      </c>
      <c r="EE102" s="87" t="str">
        <f>IFERROR(IF($F102="Historical", IF(BN102&lt;&gt;INDEX('Historical BMP Records'!BN:BN, MATCH($C102, 'Historical BMP Records'!$C:$C, 0)), 1, 0), IF(BN102&lt;&gt;INDEX('Planned and Progress BMPs'!BN:BN, MATCH($C102, 'Planned and Progress BMPs'!$C:$C, 0)), 1, 0)), "")</f>
        <v/>
      </c>
      <c r="EF102" s="87" t="str">
        <f>IFERROR(IF($F102="Historical", IF(BO102&lt;&gt;INDEX('Historical BMP Records'!BO:BO, MATCH($C102, 'Historical BMP Records'!$C:$C, 0)), 1, 0), IF(BO102&lt;&gt;INDEX('Planned and Progress BMPs'!BO:BO, MATCH($C102, 'Planned and Progress BMPs'!$C:$C, 0)), 1, 0)), "")</f>
        <v/>
      </c>
      <c r="EG102" s="87" t="str">
        <f>IFERROR(IF($F102="Historical", IF(BP102&lt;&gt;INDEX('Historical BMP Records'!BP:BP, MATCH($C102, 'Historical BMP Records'!$C:$C, 0)), 1, 0), IF(BP102&lt;&gt;INDEX('Planned and Progress BMPs'!BP:BP, MATCH($C102, 'Planned and Progress BMPs'!$C:$C, 0)), 1, 0)), "")</f>
        <v/>
      </c>
      <c r="EH102" s="87">
        <f>SUM(DC_SW152[[#This Row],[FY17 Status Change]:[GIS ID Change]])</f>
        <v>0</v>
      </c>
    </row>
    <row r="103" spans="1:138" x14ac:dyDescent="0.25">
      <c r="A103" s="5" t="s">
        <v>388</v>
      </c>
      <c r="B103" s="5" t="s">
        <v>389</v>
      </c>
      <c r="C103" s="15" t="s">
        <v>598</v>
      </c>
      <c r="D103" s="15" t="s">
        <v>492</v>
      </c>
      <c r="E103" s="15" t="s">
        <v>231</v>
      </c>
      <c r="F103" s="33" t="s">
        <v>49</v>
      </c>
      <c r="G103" s="42"/>
      <c r="H103" s="37"/>
      <c r="I103" s="22">
        <f>INDEX(Table3[Site ID], MATCH(DC_SW152[[#This Row],[Facility Name]], Table3[Site Name], 0))</f>
        <v>1</v>
      </c>
      <c r="J103" s="22" t="s">
        <v>372</v>
      </c>
      <c r="K103" s="22" t="str">
        <f>INDEX(Table3[Site Address], MATCH(DC_SW152[[#This Row],[Facility Name]], Table3[Site Name], 0))</f>
        <v>370 Brookley Avenue SW</v>
      </c>
      <c r="L103" s="22" t="str">
        <f>INDEX(Table3[Site X Coordinate], MATCH(DC_SW152[[#This Row],[Facility Name]], Table3[Site Name], 0))</f>
        <v>399319.85</v>
      </c>
      <c r="M103" s="22" t="str">
        <f>INDEX(Table3[Site Y Coordinate], MATCH(DC_SW152[[#This Row],[Facility Name]], Table3[Site Name], 0))</f>
        <v>131674.01</v>
      </c>
      <c r="N103" s="22" t="str">
        <f>INDEX(Table3[Owner/Manager], MATCH(DC_SW152[[#This Row],[Facility Name]], Table3[Site Name], 0))</f>
        <v>Department of Defense</v>
      </c>
      <c r="O103" s="22" t="s">
        <v>218</v>
      </c>
      <c r="P103" s="22" t="s">
        <v>115</v>
      </c>
      <c r="Q103" s="22" t="s">
        <v>219</v>
      </c>
      <c r="R103" s="22" t="s">
        <v>84</v>
      </c>
      <c r="S103" s="22">
        <v>20032</v>
      </c>
      <c r="T103" s="29">
        <v>2024048204</v>
      </c>
      <c r="U103" s="22" t="s">
        <v>220</v>
      </c>
      <c r="V103" s="77">
        <v>46</v>
      </c>
      <c r="W103" s="33">
        <v>36069</v>
      </c>
      <c r="X103" s="22" t="s">
        <v>231</v>
      </c>
      <c r="Y103" s="83" t="s">
        <v>601</v>
      </c>
      <c r="Z103" s="83" t="s">
        <v>777</v>
      </c>
      <c r="AA103" s="83" t="s">
        <v>778</v>
      </c>
      <c r="AB103" s="83" t="s">
        <v>779</v>
      </c>
      <c r="AC103" s="22" t="s">
        <v>93</v>
      </c>
      <c r="AD103" s="22" t="s">
        <v>26</v>
      </c>
      <c r="AE103" s="22">
        <v>398470.78321700002</v>
      </c>
      <c r="AF103" s="22">
        <v>130564.1474</v>
      </c>
      <c r="AG103" s="22">
        <v>38.842773999999999</v>
      </c>
      <c r="AH103" s="22">
        <v>-77.016799000000006</v>
      </c>
      <c r="AI103" s="22" t="s">
        <v>224</v>
      </c>
      <c r="AJ103" s="22" t="s">
        <v>84</v>
      </c>
      <c r="AK103" s="22">
        <v>20032</v>
      </c>
      <c r="AL103" s="17" t="s">
        <v>11</v>
      </c>
      <c r="AM103" s="22" t="s">
        <v>12</v>
      </c>
      <c r="AN103" s="22" t="s">
        <v>8</v>
      </c>
      <c r="AO103" s="64"/>
      <c r="AP103" s="64"/>
      <c r="AQ103" s="64"/>
      <c r="AR103" s="64">
        <f>IF(ISBLANK(DC_SW152[[#This Row],[Urban Acres]]), "", DC_SW152[[#This Row],[Urban Acres]]-DC_SW152[[#This Row],[Impervious Acres]]-DC_SW152[[#This Row],[Natural Acres]])</f>
        <v>0</v>
      </c>
      <c r="AS103" s="64">
        <v>0.74</v>
      </c>
      <c r="AT103" s="64">
        <v>0.74</v>
      </c>
      <c r="AU103" s="64" t="str">
        <f>IF(ISBLANK(DC_SW152[[#This Row],[Natural Acres]]), "", DC_SW152[[#This Row],[Natural Acres]]*43560)</f>
        <v/>
      </c>
      <c r="AV103" s="64">
        <f>IFERROR(IF(ISBLANK(DC_SW152[[#This Row],[Compacted Acres]]), "", DC_SW152[[#This Row],[Compacted Acres]]*43560),"")</f>
        <v>0</v>
      </c>
      <c r="AW103" s="64">
        <f>IF(ISBLANK(DC_SW152[[#This Row],[Impervious Acres]]), "", DC_SW152[[#This Row],[Impervious Acres]]*43560)</f>
        <v>32234.399999999998</v>
      </c>
      <c r="AX103" s="64">
        <f>IF(ISBLANK(DC_SW152[[#This Row],[Urban Acres]]), "", DC_SW152[[#This Row],[Urban Acres]]*43560)</f>
        <v>32234.399999999998</v>
      </c>
      <c r="AY103" s="67"/>
      <c r="AZ103" s="33">
        <v>42170</v>
      </c>
      <c r="BA103" s="19">
        <v>2015</v>
      </c>
      <c r="BB103" s="19"/>
      <c r="BC103" s="19"/>
      <c r="BD103" s="19"/>
      <c r="BE103" s="19"/>
      <c r="BF103" s="19"/>
      <c r="BG103" s="19"/>
      <c r="BH103" s="18" t="s">
        <v>9</v>
      </c>
      <c r="BI103" s="18">
        <v>41275</v>
      </c>
      <c r="BJ103" s="18"/>
      <c r="BK103" s="22" t="s">
        <v>8</v>
      </c>
      <c r="BL103" s="18"/>
      <c r="BM103" s="72"/>
      <c r="BN103" s="22"/>
      <c r="BO103" s="17" t="s">
        <v>13</v>
      </c>
      <c r="BP103" s="17"/>
      <c r="BQ103" s="15" t="s">
        <v>536</v>
      </c>
      <c r="BR103" s="87" t="str">
        <f>IFERROR(IF($F103="Historical", IF(A103&lt;&gt;INDEX('Historical BMP Records'!A:A, MATCH($C103, 'Historical BMP Records'!$C:$C, 0)), 1, 0), IF(A103&lt;&gt;INDEX('Planned and Progress BMPs'!A:A, MATCH($C103, 'Planned and Progress BMPs'!$C:$C, 0)), 1, 0)), "")</f>
        <v/>
      </c>
      <c r="BS103" s="87" t="str">
        <f>IFERROR(IF($F103="Historical", IF(B103&lt;&gt;INDEX('Historical BMP Records'!B:B, MATCH($C103, 'Historical BMP Records'!$C:$C, 0)), 1, 0), IF(B103&lt;&gt;INDEX('Planned and Progress BMPs'!B:B, MATCH($C103, 'Planned and Progress BMPs'!$C:$C, 0)), 1, 0)), "")</f>
        <v/>
      </c>
      <c r="BT103" s="87" t="str">
        <f>IFERROR(IF($F103="Historical", IF(C103&lt;&gt;INDEX('Historical BMP Records'!C:C, MATCH($C103, 'Historical BMP Records'!$C:$C, 0)), 1, 0), IF(C103&lt;&gt;INDEX('Planned and Progress BMPs'!C:C, MATCH($C103, 'Planned and Progress BMPs'!$C:$C, 0)), 1, 0)), "")</f>
        <v/>
      </c>
      <c r="BU103" s="87" t="str">
        <f>IFERROR(IF($F103="Historical", IF(D103&lt;&gt;INDEX('Historical BMP Records'!D:D, MATCH($C103, 'Historical BMP Records'!$C:$C, 0)), 1, 0), IF(D103&lt;&gt;INDEX('Planned and Progress BMPs'!D:D, MATCH($C103, 'Planned and Progress BMPs'!$C:$C, 0)), 1, 0)), "")</f>
        <v/>
      </c>
      <c r="BV103" s="87" t="str">
        <f>IFERROR(IF($F103="Historical", IF(E103&lt;&gt;INDEX('Historical BMP Records'!E:E, MATCH($C103, 'Historical BMP Records'!$C:$C, 0)), 1, 0), IF(E103&lt;&gt;INDEX('Planned and Progress BMPs'!E:E, MATCH($C103, 'Planned and Progress BMPs'!$C:$C, 0)), 1, 0)), "")</f>
        <v/>
      </c>
      <c r="BW103" s="87" t="str">
        <f>IFERROR(IF($F103="Historical", IF(F103&lt;&gt;INDEX('Historical BMP Records'!F:F, MATCH($C103, 'Historical BMP Records'!$C:$C, 0)), 1, 0), IF(F103&lt;&gt;INDEX('Planned and Progress BMPs'!F:F, MATCH($C103, 'Planned and Progress BMPs'!$C:$C, 0)), 1, 0)), "")</f>
        <v/>
      </c>
      <c r="BX103" s="87" t="str">
        <f>IFERROR(IF($F103="Historical", IF(G103&lt;&gt;INDEX('Historical BMP Records'!G:G, MATCH($C103, 'Historical BMP Records'!$C:$C, 0)), 1, 0), IF(G103&lt;&gt;INDEX('Planned and Progress BMPs'!G:G, MATCH($C103, 'Planned and Progress BMPs'!$C:$C, 0)), 1, 0)), "")</f>
        <v/>
      </c>
      <c r="BY103" s="87" t="str">
        <f>IFERROR(IF($F103="Historical", IF(H103&lt;&gt;INDEX('Historical BMP Records'!H:H, MATCH($C103, 'Historical BMP Records'!$C:$C, 0)), 1, 0), IF(H103&lt;&gt;INDEX('Planned and Progress BMPs'!H:H, MATCH($C103, 'Planned and Progress BMPs'!$C:$C, 0)), 1, 0)), "")</f>
        <v/>
      </c>
      <c r="BZ103" s="87" t="str">
        <f>IFERROR(IF($F103="Historical", IF(I103&lt;&gt;INDEX('Historical BMP Records'!I:I, MATCH($C103, 'Historical BMP Records'!$C:$C, 0)), 1, 0), IF(I103&lt;&gt;INDEX('Planned and Progress BMPs'!I:I, MATCH($C103, 'Planned and Progress BMPs'!$C:$C, 0)), 1, 0)), "")</f>
        <v/>
      </c>
      <c r="CA103" s="87" t="str">
        <f>IFERROR(IF($F103="Historical", IF(J103&lt;&gt;INDEX('Historical BMP Records'!J:J, MATCH($C103, 'Historical BMP Records'!$C:$C, 0)), 1, 0), IF(J103&lt;&gt;INDEX('Planned and Progress BMPs'!J:J, MATCH($C103, 'Planned and Progress BMPs'!$C:$C, 0)), 1, 0)), "")</f>
        <v/>
      </c>
      <c r="CB103" s="87" t="str">
        <f>IFERROR(IF($F103="Historical", IF(K103&lt;&gt;INDEX('Historical BMP Records'!K:K, MATCH($C103, 'Historical BMP Records'!$C:$C, 0)), 1, 0), IF(K103&lt;&gt;INDEX('Planned and Progress BMPs'!K:K, MATCH($C103, 'Planned and Progress BMPs'!$C:$C, 0)), 1, 0)), "")</f>
        <v/>
      </c>
      <c r="CC103" s="87" t="str">
        <f>IFERROR(IF($F103="Historical", IF(L103&lt;&gt;INDEX('Historical BMP Records'!L:L, MATCH($C103, 'Historical BMP Records'!$C:$C, 0)), 1, 0), IF(L103&lt;&gt;INDEX('Planned and Progress BMPs'!L:L, MATCH($C103, 'Planned and Progress BMPs'!$C:$C, 0)), 1, 0)), "")</f>
        <v/>
      </c>
      <c r="CD103" s="87" t="str">
        <f>IFERROR(IF($F103="Historical", IF(M103&lt;&gt;INDEX('Historical BMP Records'!M:M, MATCH($C103, 'Historical BMP Records'!$C:$C, 0)), 1, 0), IF(M103&lt;&gt;INDEX('Planned and Progress BMPs'!M:M, MATCH($C103, 'Planned and Progress BMPs'!$C:$C, 0)), 1, 0)), "")</f>
        <v/>
      </c>
      <c r="CE103" s="87" t="str">
        <f>IFERROR(IF($F103="Historical", IF(N103&lt;&gt;INDEX('Historical BMP Records'!N:N, MATCH($C103, 'Historical BMP Records'!$C:$C, 0)), 1, 0), IF(N103&lt;&gt;INDEX('Planned and Progress BMPs'!N:N, MATCH($C103, 'Planned and Progress BMPs'!$C:$C, 0)), 1, 0)), "")</f>
        <v/>
      </c>
      <c r="CF103" s="87" t="str">
        <f>IFERROR(IF($F103="Historical", IF(O103&lt;&gt;INDEX('Historical BMP Records'!O:O, MATCH($C103, 'Historical BMP Records'!$C:$C, 0)), 1, 0), IF(O103&lt;&gt;INDEX('Planned and Progress BMPs'!O:O, MATCH($C103, 'Planned and Progress BMPs'!$C:$C, 0)), 1, 0)), "")</f>
        <v/>
      </c>
      <c r="CG103" s="87" t="str">
        <f>IFERROR(IF($F103="Historical", IF(P103&lt;&gt;INDEX('Historical BMP Records'!P:P, MATCH($C103, 'Historical BMP Records'!$C:$C, 0)), 1, 0), IF(P103&lt;&gt;INDEX('Planned and Progress BMPs'!P:P, MATCH($C103, 'Planned and Progress BMPs'!$C:$C, 0)), 1, 0)), "")</f>
        <v/>
      </c>
      <c r="CH103" s="87" t="str">
        <f>IFERROR(IF($F103="Historical", IF(Q103&lt;&gt;INDEX('Historical BMP Records'!Q:Q, MATCH($C103, 'Historical BMP Records'!$C:$C, 0)), 1, 0), IF(Q103&lt;&gt;INDEX('Planned and Progress BMPs'!Q:Q, MATCH($C103, 'Planned and Progress BMPs'!$C:$C, 0)), 1, 0)), "")</f>
        <v/>
      </c>
      <c r="CI103" s="87" t="str">
        <f>IFERROR(IF($F103="Historical", IF(R103&lt;&gt;INDEX('Historical BMP Records'!R:R, MATCH($C103, 'Historical BMP Records'!$C:$C, 0)), 1, 0), IF(R103&lt;&gt;INDEX('Planned and Progress BMPs'!R:R, MATCH($C103, 'Planned and Progress BMPs'!$C:$C, 0)), 1, 0)), "")</f>
        <v/>
      </c>
      <c r="CJ103" s="87" t="str">
        <f>IFERROR(IF($F103="Historical", IF(S103&lt;&gt;INDEX('Historical BMP Records'!S:S, MATCH($C103, 'Historical BMP Records'!$C:$C, 0)), 1, 0), IF(S103&lt;&gt;INDEX('Planned and Progress BMPs'!S:S, MATCH($C103, 'Planned and Progress BMPs'!$C:$C, 0)), 1, 0)), "")</f>
        <v/>
      </c>
      <c r="CK103" s="87" t="str">
        <f>IFERROR(IF($F103="Historical", IF(T103&lt;&gt;INDEX('Historical BMP Records'!T:T, MATCH($C103, 'Historical BMP Records'!$C:$C, 0)), 1, 0), IF(T103&lt;&gt;INDEX('Planned and Progress BMPs'!T:T, MATCH($C103, 'Planned and Progress BMPs'!$C:$C, 0)), 1, 0)), "")</f>
        <v/>
      </c>
      <c r="CL103" s="87" t="str">
        <f>IFERROR(IF($F103="Historical", IF(U103&lt;&gt;INDEX('Historical BMP Records'!U:U, MATCH($C103, 'Historical BMP Records'!$C:$C, 0)), 1, 0), IF(U103&lt;&gt;INDEX('Planned and Progress BMPs'!U:U, MATCH($C103, 'Planned and Progress BMPs'!$C:$C, 0)), 1, 0)), "")</f>
        <v/>
      </c>
      <c r="CM103" s="87" t="str">
        <f>IFERROR(IF($F103="Historical", IF(V103&lt;&gt;INDEX('Historical BMP Records'!V:V, MATCH($C103, 'Historical BMP Records'!$C:$C, 0)), 1, 0), IF(V103&lt;&gt;INDEX('Planned and Progress BMPs'!V:V, MATCH($C103, 'Planned and Progress BMPs'!$C:$C, 0)), 1, 0)), "")</f>
        <v/>
      </c>
      <c r="CN103" s="87" t="str">
        <f>IFERROR(IF($F103="Historical", IF(W103&lt;&gt;INDEX('Historical BMP Records'!W:W, MATCH($C103, 'Historical BMP Records'!$C:$C, 0)), 1, 0), IF(W103&lt;&gt;INDEX('Planned and Progress BMPs'!W:W, MATCH($C103, 'Planned and Progress BMPs'!$C:$C, 0)), 1, 0)), "")</f>
        <v/>
      </c>
      <c r="CO103" s="87" t="str">
        <f>IFERROR(IF($F103="Historical", IF(X103&lt;&gt;INDEX('Historical BMP Records'!X:X, MATCH($C103, 'Historical BMP Records'!$C:$C, 0)), 1, 0), IF(X103&lt;&gt;INDEX('Planned and Progress BMPs'!X:X, MATCH($C103, 'Planned and Progress BMPs'!$C:$C, 0)), 1, 0)), "")</f>
        <v/>
      </c>
      <c r="CP103" s="87" t="str">
        <f>IFERROR(IF($F103="Historical", IF(Y103&lt;&gt;INDEX('Historical BMP Records'!Y:Y, MATCH($C103, 'Historical BMP Records'!$C:$C, 0)), 1, 0), IF(Y103&lt;&gt;INDEX('Planned and Progress BMPs'!Y:Y, MATCH($C103, 'Planned and Progress BMPs'!$C:$C, 0)), 1, 0)), "")</f>
        <v/>
      </c>
      <c r="CQ103" s="87" t="str">
        <f>IFERROR(IF($F103="Historical", IF(Z103&lt;&gt;INDEX('Historical BMP Records'!Z:Z, MATCH($C103, 'Historical BMP Records'!$C:$C, 0)), 1, 0), IF(Z103&lt;&gt;INDEX('Planned and Progress BMPs'!Z:Z, MATCH($C103, 'Planned and Progress BMPs'!$C:$C, 0)), 1, 0)), "")</f>
        <v/>
      </c>
      <c r="CR103" s="87" t="str">
        <f>IFERROR(IF($F103="Historical", IF(AA103&lt;&gt;INDEX('Historical BMP Records'!AA:AA, MATCH($C103, 'Historical BMP Records'!$C:$C, 0)), 1, 0), IF(AA103&lt;&gt;INDEX('Planned and Progress BMPs'!AA:AA, MATCH($C103, 'Planned and Progress BMPs'!$C:$C, 0)), 1, 0)), "")</f>
        <v/>
      </c>
      <c r="CS103" s="87" t="str">
        <f>IFERROR(IF($F103="Historical", IF(AB103&lt;&gt;INDEX('Historical BMP Records'!AB:AB, MATCH($C103, 'Historical BMP Records'!$C:$C, 0)), 1, 0), IF(AB103&lt;&gt;INDEX('Planned and Progress BMPs'!AB:AB, MATCH($C103, 'Planned and Progress BMPs'!$C:$C, 0)), 1, 0)), "")</f>
        <v/>
      </c>
      <c r="CT103" s="87" t="str">
        <f>IFERROR(IF($F103="Historical", IF(AC103&lt;&gt;INDEX('Historical BMP Records'!AC:AC, MATCH($C103, 'Historical BMP Records'!$C:$C, 0)), 1, 0), IF(AC103&lt;&gt;INDEX('Planned and Progress BMPs'!AC:AC, MATCH($C103, 'Planned and Progress BMPs'!$C:$C, 0)), 1, 0)), "")</f>
        <v/>
      </c>
      <c r="CU103" s="87" t="str">
        <f>IFERROR(IF($F103="Historical", IF(AD103&lt;&gt;INDEX('Historical BMP Records'!AD:AD, MATCH($C103, 'Historical BMP Records'!$C:$C, 0)), 1, 0), IF(AD103&lt;&gt;INDEX('Planned and Progress BMPs'!AD:AD, MATCH($C103, 'Planned and Progress BMPs'!$C:$C, 0)), 1, 0)), "")</f>
        <v/>
      </c>
      <c r="CV103" s="87" t="str">
        <f>IFERROR(IF($F103="Historical", IF(AE103&lt;&gt;INDEX('Historical BMP Records'!AE:AE, MATCH($C103, 'Historical BMP Records'!$C:$C, 0)), 1, 0), IF(AE103&lt;&gt;INDEX('Planned and Progress BMPs'!AE:AE, MATCH($C103, 'Planned and Progress BMPs'!$C:$C, 0)), 1, 0)), "")</f>
        <v/>
      </c>
      <c r="CW103" s="87" t="str">
        <f>IFERROR(IF($F103="Historical", IF(AF103&lt;&gt;INDEX('Historical BMP Records'!AF:AF, MATCH($C103, 'Historical BMP Records'!$C:$C, 0)), 1, 0), IF(AF103&lt;&gt;INDEX('Planned and Progress BMPs'!AF:AF, MATCH($C103, 'Planned and Progress BMPs'!$C:$C, 0)), 1, 0)), "")</f>
        <v/>
      </c>
      <c r="CX103" s="87" t="str">
        <f>IFERROR(IF($F103="Historical", IF(AG103&lt;&gt;INDEX('Historical BMP Records'!AG:AG, MATCH($C103, 'Historical BMP Records'!$C:$C, 0)), 1, 0), IF(AG103&lt;&gt;INDEX('Planned and Progress BMPs'!AG:AG, MATCH($C103, 'Planned and Progress BMPs'!$C:$C, 0)), 1, 0)), "")</f>
        <v/>
      </c>
      <c r="CY103" s="87" t="str">
        <f>IFERROR(IF($F103="Historical", IF(AH103&lt;&gt;INDEX('Historical BMP Records'!AH:AH, MATCH($C103, 'Historical BMP Records'!$C:$C, 0)), 1, 0), IF(AH103&lt;&gt;INDEX('Planned and Progress BMPs'!AH:AH, MATCH($C103, 'Planned and Progress BMPs'!$C:$C, 0)), 1, 0)), "")</f>
        <v/>
      </c>
      <c r="CZ103" s="87" t="str">
        <f>IFERROR(IF($F103="Historical", IF(AI103&lt;&gt;INDEX('Historical BMP Records'!AI:AI, MATCH($C103, 'Historical BMP Records'!$C:$C, 0)), 1, 0), IF(AI103&lt;&gt;INDEX('Planned and Progress BMPs'!AI:AI, MATCH($C103, 'Planned and Progress BMPs'!$C:$C, 0)), 1, 0)), "")</f>
        <v/>
      </c>
      <c r="DA103" s="87" t="str">
        <f>IFERROR(IF($F103="Historical", IF(AJ103&lt;&gt;INDEX('Historical BMP Records'!AJ:AJ, MATCH($C103, 'Historical BMP Records'!$C:$C, 0)), 1, 0), IF(AJ103&lt;&gt;INDEX('Planned and Progress BMPs'!AJ:AJ, MATCH($C103, 'Planned and Progress BMPs'!$C:$C, 0)), 1, 0)), "")</f>
        <v/>
      </c>
      <c r="DB103" s="87" t="str">
        <f>IFERROR(IF($F103="Historical", IF(AK103&lt;&gt;INDEX('Historical BMP Records'!AK:AK, MATCH($C103, 'Historical BMP Records'!$C:$C, 0)), 1, 0), IF(AK103&lt;&gt;INDEX('Planned and Progress BMPs'!AK:AK, MATCH($C103, 'Planned and Progress BMPs'!$C:$C, 0)), 1, 0)), "")</f>
        <v/>
      </c>
      <c r="DC103" s="87" t="str">
        <f>IFERROR(IF($F103="Historical", IF(AL103&lt;&gt;INDEX('Historical BMP Records'!AL:AL, MATCH($C103, 'Historical BMP Records'!$C:$C, 0)), 1, 0), IF(AL103&lt;&gt;INDEX('Planned and Progress BMPs'!AL:AL, MATCH($C103, 'Planned and Progress BMPs'!$C:$C, 0)), 1, 0)), "")</f>
        <v/>
      </c>
      <c r="DD103" s="87" t="str">
        <f>IFERROR(IF($F103="Historical", IF(AM103&lt;&gt;INDEX('Historical BMP Records'!AM:AM, MATCH($C103, 'Historical BMP Records'!$C:$C, 0)), 1, 0), IF(AM103&lt;&gt;INDEX('Planned and Progress BMPs'!AM:AM, MATCH($C103, 'Planned and Progress BMPs'!$C:$C, 0)), 1, 0)), "")</f>
        <v/>
      </c>
      <c r="DE103" s="87" t="str">
        <f>IFERROR(IF($F103="Historical", IF(AN103&lt;&gt;INDEX('Historical BMP Records'!AN:AN, MATCH($C103, 'Historical BMP Records'!$C:$C, 0)), 1, 0), IF(AN103&lt;&gt;INDEX('Planned and Progress BMPs'!AN:AN, MATCH($C103, 'Planned and Progress BMPs'!$C:$C, 0)), 1, 0)), "")</f>
        <v/>
      </c>
      <c r="DF103" s="87" t="str">
        <f>IFERROR(IF($F103="Historical", IF(AO103&lt;&gt;INDEX('Historical BMP Records'!AO:AO, MATCH($C103, 'Historical BMP Records'!$C:$C, 0)), 1, 0), IF(AO103&lt;&gt;INDEX('Planned and Progress BMPs'!AO:AO, MATCH($C103, 'Planned and Progress BMPs'!$C:$C, 0)), 1, 0)), "")</f>
        <v/>
      </c>
      <c r="DG103" s="87" t="str">
        <f>IFERROR(IF($F103="Historical", IF(AP103&lt;&gt;INDEX('Historical BMP Records'!AP:AP, MATCH($C103, 'Historical BMP Records'!$C:$C, 0)), 1, 0), IF(AP103&lt;&gt;INDEX('Planned and Progress BMPs'!AP:AP, MATCH($C103, 'Planned and Progress BMPs'!$C:$C, 0)), 1, 0)), "")</f>
        <v/>
      </c>
      <c r="DH103" s="87" t="str">
        <f>IFERROR(IF($F103="Historical", IF(AQ103&lt;&gt;INDEX('Historical BMP Records'!AQ:AQ, MATCH($C103, 'Historical BMP Records'!$C:$C, 0)), 1, 0), IF(AQ103&lt;&gt;INDEX('Planned and Progress BMPs'!AQ:AQ, MATCH($C103, 'Planned and Progress BMPs'!$C:$C, 0)), 1, 0)), "")</f>
        <v/>
      </c>
      <c r="DI103" s="87" t="str">
        <f>IFERROR(IF($F103="Historical", IF(AR103&lt;&gt;INDEX('Historical BMP Records'!AR:AR, MATCH($C103, 'Historical BMP Records'!$C:$C, 0)), 1, 0), IF(AR103&lt;&gt;INDEX('Planned and Progress BMPs'!AR:AR, MATCH($C103, 'Planned and Progress BMPs'!$C:$C, 0)), 1, 0)), "")</f>
        <v/>
      </c>
      <c r="DJ103" s="87" t="str">
        <f>IFERROR(IF($F103="Historical", IF(AS103&lt;&gt;INDEX('Historical BMP Records'!AS:AS, MATCH($C103, 'Historical BMP Records'!$C:$C, 0)), 1, 0), IF(AS103&lt;&gt;INDEX('Planned and Progress BMPs'!AS:AS, MATCH($C103, 'Planned and Progress BMPs'!$C:$C, 0)), 1, 0)), "")</f>
        <v/>
      </c>
      <c r="DK103" s="87" t="str">
        <f>IFERROR(IF($F103="Historical", IF(AT103&lt;&gt;INDEX('Historical BMP Records'!AT:AT, MATCH($C103, 'Historical BMP Records'!$C:$C, 0)), 1, 0), IF(AT103&lt;&gt;INDEX('Planned and Progress BMPs'!AT:AT, MATCH($C103, 'Planned and Progress BMPs'!$C:$C, 0)), 1, 0)), "")</f>
        <v/>
      </c>
      <c r="DL103" s="87" t="str">
        <f>IFERROR(IF($F103="Historical", IF(AU103&lt;&gt;INDEX('Historical BMP Records'!AU:AU, MATCH($C103, 'Historical BMP Records'!$C:$C, 0)), 1, 0), IF(AU103&lt;&gt;INDEX('Planned and Progress BMPs'!AU:AU, MATCH($C103, 'Planned and Progress BMPs'!$C:$C, 0)), 1, 0)), "")</f>
        <v/>
      </c>
      <c r="DM103" s="87" t="str">
        <f>IFERROR(IF($F103="Historical", IF(AV103&lt;&gt;INDEX('Historical BMP Records'!AV:AV, MATCH($C103, 'Historical BMP Records'!$C:$C, 0)), 1, 0), IF(AV103&lt;&gt;INDEX('Planned and Progress BMPs'!AV:AV, MATCH($C103, 'Planned and Progress BMPs'!$C:$C, 0)), 1, 0)), "")</f>
        <v/>
      </c>
      <c r="DN103" s="87" t="str">
        <f>IFERROR(IF($F103="Historical", IF(AW103&lt;&gt;INDEX('Historical BMP Records'!AW:AW, MATCH($C103, 'Historical BMP Records'!$C:$C, 0)), 1, 0), IF(AW103&lt;&gt;INDEX('Planned and Progress BMPs'!AW:AW, MATCH($C103, 'Planned and Progress BMPs'!$C:$C, 0)), 1, 0)), "")</f>
        <v/>
      </c>
      <c r="DO103" s="87" t="str">
        <f>IFERROR(IF($F103="Historical", IF(AX103&lt;&gt;INDEX('Historical BMP Records'!AX:AX, MATCH($C103, 'Historical BMP Records'!$C:$C, 0)), 1, 0), IF(AX103&lt;&gt;INDEX('Planned and Progress BMPs'!AX:AX, MATCH($C103, 'Planned and Progress BMPs'!$C:$C, 0)), 1, 0)), "")</f>
        <v/>
      </c>
      <c r="DP103" s="87" t="str">
        <f>IFERROR(IF($F103="Historical", IF(AY103&lt;&gt;INDEX('Historical BMP Records'!AY:AY, MATCH($C103, 'Historical BMP Records'!$C:$C, 0)), 1, 0), IF(AY103&lt;&gt;INDEX('Planned and Progress BMPs'!AY:AY, MATCH($C103, 'Planned and Progress BMPs'!$C:$C, 0)), 1, 0)), "")</f>
        <v/>
      </c>
      <c r="DQ103" s="87" t="str">
        <f>IFERROR(IF($F103="Historical", IF(AZ103&lt;&gt;INDEX('Historical BMP Records'!AZ:AZ, MATCH($C103, 'Historical BMP Records'!$C:$C, 0)), 1, 0), IF(AZ103&lt;&gt;INDEX('Planned and Progress BMPs'!AZ:AZ, MATCH($C103, 'Planned and Progress BMPs'!$C:$C, 0)), 1, 0)), "")</f>
        <v/>
      </c>
      <c r="DR103" s="87" t="str">
        <f>IFERROR(IF($F103="Historical", IF(BA103&lt;&gt;INDEX('Historical BMP Records'!BA:BA, MATCH($C103, 'Historical BMP Records'!$C:$C, 0)), 1, 0), IF(BA103&lt;&gt;INDEX('Planned and Progress BMPs'!BA:BA, MATCH($C103, 'Planned and Progress BMPs'!$C:$C, 0)), 1, 0)), "")</f>
        <v/>
      </c>
      <c r="DS103" s="87" t="str">
        <f>IFERROR(IF($F103="Historical", IF(BB103&lt;&gt;INDEX('Historical BMP Records'!BB:BB, MATCH($C103, 'Historical BMP Records'!$C:$C, 0)), 1, 0), IF(BB103&lt;&gt;INDEX('Planned and Progress BMPs'!BB:BB, MATCH($C103, 'Planned and Progress BMPs'!$C:$C, 0)), 1, 0)), "")</f>
        <v/>
      </c>
      <c r="DT103" s="87" t="str">
        <f>IFERROR(IF($F103="Historical", IF(BC103&lt;&gt;INDEX('Historical BMP Records'!BC:BC, MATCH($C103, 'Historical BMP Records'!$C:$C, 0)), 1, 0), IF(BC103&lt;&gt;INDEX('Planned and Progress BMPs'!BC:BC, MATCH($C103, 'Planned and Progress BMPs'!$C:$C, 0)), 1, 0)), "")</f>
        <v/>
      </c>
      <c r="DU103" s="87" t="str">
        <f>IFERROR(IF($F103="Historical", IF(BD103&lt;&gt;INDEX('Historical BMP Records'!BD:BD, MATCH($C103, 'Historical BMP Records'!$C:$C, 0)), 1, 0), IF(BD103&lt;&gt;INDEX('Planned and Progress BMPs'!BD:BD, MATCH($C103, 'Planned and Progress BMPs'!$C:$C, 0)), 1, 0)), "")</f>
        <v/>
      </c>
      <c r="DV103" s="87" t="str">
        <f>IFERROR(IF($F103="Historical", IF(BE103&lt;&gt;INDEX('Historical BMP Records'!BE:BE, MATCH($C103, 'Historical BMP Records'!$C:$C, 0)), 1, 0), IF(BE103&lt;&gt;INDEX('Planned and Progress BMPs'!BE:BE, MATCH($C103, 'Planned and Progress BMPs'!$C:$C, 0)), 1, 0)), "")</f>
        <v/>
      </c>
      <c r="DW103" s="87" t="str">
        <f>IFERROR(IF($F103="Historical", IF(BF103&lt;&gt;INDEX('Historical BMP Records'!BF:BF, MATCH($C103, 'Historical BMP Records'!$C:$C, 0)), 1, 0), IF(BF103&lt;&gt;INDEX('Planned and Progress BMPs'!BF:BF, MATCH($C103, 'Planned and Progress BMPs'!$C:$C, 0)), 1, 0)), "")</f>
        <v/>
      </c>
      <c r="DX103" s="87" t="str">
        <f>IFERROR(IF($F103="Historical", IF(BG103&lt;&gt;INDEX('Historical BMP Records'!BG:BG, MATCH($C103, 'Historical BMP Records'!$C:$C, 0)), 1, 0), IF(BG103&lt;&gt;INDEX('Planned and Progress BMPs'!BG:BG, MATCH($C103, 'Planned and Progress BMPs'!$C:$C, 0)), 1, 0)), "")</f>
        <v/>
      </c>
      <c r="DY103" s="87" t="str">
        <f>IFERROR(IF($F103="Historical", IF(BH103&lt;&gt;INDEX('Historical BMP Records'!BH:BH, MATCH($C103, 'Historical BMP Records'!$C:$C, 0)), 1, 0), IF(BH103&lt;&gt;INDEX('Planned and Progress BMPs'!BH:BH, MATCH($C103, 'Planned and Progress BMPs'!$C:$C, 0)), 1, 0)), "")</f>
        <v/>
      </c>
      <c r="DZ103" s="87" t="str">
        <f>IFERROR(IF($F103="Historical", IF(BI103&lt;&gt;INDEX('Historical BMP Records'!BI:BI, MATCH($C103, 'Historical BMP Records'!$C:$C, 0)), 1, 0), IF(BI103&lt;&gt;INDEX('Planned and Progress BMPs'!BI:BI, MATCH($C103, 'Planned and Progress BMPs'!$C:$C, 0)), 1, 0)), "")</f>
        <v/>
      </c>
      <c r="EA103" s="87" t="str">
        <f>IFERROR(IF($F103="Historical", IF(BJ103&lt;&gt;INDEX('Historical BMP Records'!BJ:BJ, MATCH($C103, 'Historical BMP Records'!$C:$C, 0)), 1, 0), IF(BJ103&lt;&gt;INDEX('Planned and Progress BMPs'!BJ:BJ, MATCH($C103, 'Planned and Progress BMPs'!$C:$C, 0)), 1, 0)), "")</f>
        <v/>
      </c>
      <c r="EB103" s="87" t="str">
        <f>IFERROR(IF($F103="Historical", IF(BK103&lt;&gt;INDEX('Historical BMP Records'!BK:BK, MATCH($C103, 'Historical BMP Records'!$C:$C, 0)), 1, 0), IF(BK103&lt;&gt;INDEX('Planned and Progress BMPs'!BK:BK, MATCH($C103, 'Planned and Progress BMPs'!$C:$C, 0)), 1, 0)), "")</f>
        <v/>
      </c>
      <c r="EC103" s="87" t="str">
        <f>IFERROR(IF($F103="Historical", IF(BL103&lt;&gt;INDEX('Historical BMP Records'!BL:BL, MATCH($C103, 'Historical BMP Records'!$C:$C, 0)), 1, 0), IF(BL103&lt;&gt;INDEX('Planned and Progress BMPs'!BL:BL, MATCH($C103, 'Planned and Progress BMPs'!$C:$C, 0)), 1, 0)), "")</f>
        <v/>
      </c>
      <c r="ED103" s="87" t="str">
        <f>IFERROR(IF($F103="Historical", IF(BM103&lt;&gt;INDEX('Historical BMP Records'!BM:BM, MATCH($C103, 'Historical BMP Records'!$C:$C, 0)), 1, 0), IF(BM103&lt;&gt;INDEX('Planned and Progress BMPs'!BM:BM, MATCH($C103, 'Planned and Progress BMPs'!$C:$C, 0)), 1, 0)), "")</f>
        <v/>
      </c>
      <c r="EE103" s="87" t="str">
        <f>IFERROR(IF($F103="Historical", IF(BN103&lt;&gt;INDEX('Historical BMP Records'!BN:BN, MATCH($C103, 'Historical BMP Records'!$C:$C, 0)), 1, 0), IF(BN103&lt;&gt;INDEX('Planned and Progress BMPs'!BN:BN, MATCH($C103, 'Planned and Progress BMPs'!$C:$C, 0)), 1, 0)), "")</f>
        <v/>
      </c>
      <c r="EF103" s="87" t="str">
        <f>IFERROR(IF($F103="Historical", IF(BO103&lt;&gt;INDEX('Historical BMP Records'!BO:BO, MATCH($C103, 'Historical BMP Records'!$C:$C, 0)), 1, 0), IF(BO103&lt;&gt;INDEX('Planned and Progress BMPs'!BO:BO, MATCH($C103, 'Planned and Progress BMPs'!$C:$C, 0)), 1, 0)), "")</f>
        <v/>
      </c>
      <c r="EG103" s="87" t="str">
        <f>IFERROR(IF($F103="Historical", IF(BP103&lt;&gt;INDEX('Historical BMP Records'!BP:BP, MATCH($C103, 'Historical BMP Records'!$C:$C, 0)), 1, 0), IF(BP103&lt;&gt;INDEX('Planned and Progress BMPs'!BP:BP, MATCH($C103, 'Planned and Progress BMPs'!$C:$C, 0)), 1, 0)), "")</f>
        <v/>
      </c>
      <c r="EH103" s="87">
        <f>SUM(DC_SW152[[#This Row],[FY17 Status Change]:[GIS ID Change]])</f>
        <v>0</v>
      </c>
    </row>
    <row r="104" spans="1:138" x14ac:dyDescent="0.25">
      <c r="A104" s="5" t="s">
        <v>388</v>
      </c>
      <c r="B104" s="5" t="s">
        <v>389</v>
      </c>
      <c r="C104" s="15" t="s">
        <v>600</v>
      </c>
      <c r="D104" s="15" t="s">
        <v>493</v>
      </c>
      <c r="E104" s="15" t="s">
        <v>232</v>
      </c>
      <c r="F104" s="33" t="s">
        <v>49</v>
      </c>
      <c r="G104" s="42"/>
      <c r="H104" s="37"/>
      <c r="I104" s="22">
        <f>INDEX(Table3[Site ID], MATCH(DC_SW152[[#This Row],[Facility Name]], Table3[Site Name], 0))</f>
        <v>1</v>
      </c>
      <c r="J104" s="22" t="s">
        <v>372</v>
      </c>
      <c r="K104" s="22" t="str">
        <f>INDEX(Table3[Site Address], MATCH(DC_SW152[[#This Row],[Facility Name]], Table3[Site Name], 0))</f>
        <v>370 Brookley Avenue SW</v>
      </c>
      <c r="L104" s="22" t="str">
        <f>INDEX(Table3[Site X Coordinate], MATCH(DC_SW152[[#This Row],[Facility Name]], Table3[Site Name], 0))</f>
        <v>399319.85</v>
      </c>
      <c r="M104" s="22" t="str">
        <f>INDEX(Table3[Site Y Coordinate], MATCH(DC_SW152[[#This Row],[Facility Name]], Table3[Site Name], 0))</f>
        <v>131674.01</v>
      </c>
      <c r="N104" s="22" t="str">
        <f>INDEX(Table3[Owner/Manager], MATCH(DC_SW152[[#This Row],[Facility Name]], Table3[Site Name], 0))</f>
        <v>Department of Defense</v>
      </c>
      <c r="O104" s="22" t="s">
        <v>218</v>
      </c>
      <c r="P104" s="22" t="s">
        <v>115</v>
      </c>
      <c r="Q104" s="22" t="s">
        <v>219</v>
      </c>
      <c r="R104" s="22" t="s">
        <v>84</v>
      </c>
      <c r="S104" s="22">
        <v>20032</v>
      </c>
      <c r="T104" s="29">
        <v>2024048204</v>
      </c>
      <c r="U104" s="22" t="s">
        <v>220</v>
      </c>
      <c r="V104" s="77">
        <v>47</v>
      </c>
      <c r="W104" s="33">
        <v>36069</v>
      </c>
      <c r="X104" s="22" t="s">
        <v>232</v>
      </c>
      <c r="Y104" s="83" t="s">
        <v>603</v>
      </c>
      <c r="Z104" s="83" t="s">
        <v>777</v>
      </c>
      <c r="AA104" s="83" t="s">
        <v>778</v>
      </c>
      <c r="AB104" s="83" t="s">
        <v>779</v>
      </c>
      <c r="AC104" s="22" t="s">
        <v>93</v>
      </c>
      <c r="AD104" s="22" t="s">
        <v>26</v>
      </c>
      <c r="AE104" s="22">
        <v>398541.62082900002</v>
      </c>
      <c r="AF104" s="22">
        <v>130552.922347</v>
      </c>
      <c r="AG104" s="22">
        <v>38.843024999999997</v>
      </c>
      <c r="AH104" s="22">
        <v>-77.018151000000003</v>
      </c>
      <c r="AI104" s="22" t="s">
        <v>224</v>
      </c>
      <c r="AJ104" s="22" t="s">
        <v>84</v>
      </c>
      <c r="AK104" s="22">
        <v>20032</v>
      </c>
      <c r="AL104" s="17" t="s">
        <v>11</v>
      </c>
      <c r="AM104" s="22" t="s">
        <v>12</v>
      </c>
      <c r="AN104" s="22" t="s">
        <v>8</v>
      </c>
      <c r="AO104" s="64"/>
      <c r="AP104" s="64"/>
      <c r="AQ104" s="64"/>
      <c r="AR104" s="64">
        <f>IF(ISBLANK(DC_SW152[[#This Row],[Urban Acres]]), "", DC_SW152[[#This Row],[Urban Acres]]-DC_SW152[[#This Row],[Impervious Acres]]-DC_SW152[[#This Row],[Natural Acres]])</f>
        <v>0</v>
      </c>
      <c r="AS104" s="64">
        <v>0.7</v>
      </c>
      <c r="AT104" s="64">
        <v>0.7</v>
      </c>
      <c r="AU104" s="64" t="str">
        <f>IF(ISBLANK(DC_SW152[[#This Row],[Natural Acres]]), "", DC_SW152[[#This Row],[Natural Acres]]*43560)</f>
        <v/>
      </c>
      <c r="AV104" s="64">
        <f>IFERROR(IF(ISBLANK(DC_SW152[[#This Row],[Compacted Acres]]), "", DC_SW152[[#This Row],[Compacted Acres]]*43560),"")</f>
        <v>0</v>
      </c>
      <c r="AW104" s="64">
        <f>IF(ISBLANK(DC_SW152[[#This Row],[Impervious Acres]]), "", DC_SW152[[#This Row],[Impervious Acres]]*43560)</f>
        <v>30491.999999999996</v>
      </c>
      <c r="AX104" s="64">
        <f>IF(ISBLANK(DC_SW152[[#This Row],[Urban Acres]]), "", DC_SW152[[#This Row],[Urban Acres]]*43560)</f>
        <v>30491.999999999996</v>
      </c>
      <c r="AY104" s="67"/>
      <c r="AZ104" s="33">
        <v>42170</v>
      </c>
      <c r="BA104" s="19">
        <v>2015</v>
      </c>
      <c r="BB104" s="19"/>
      <c r="BC104" s="19"/>
      <c r="BD104" s="19"/>
      <c r="BE104" s="19"/>
      <c r="BF104" s="19"/>
      <c r="BG104" s="19"/>
      <c r="BH104" s="18" t="s">
        <v>9</v>
      </c>
      <c r="BI104" s="18">
        <v>41275</v>
      </c>
      <c r="BJ104" s="18"/>
      <c r="BK104" s="22" t="s">
        <v>8</v>
      </c>
      <c r="BL104" s="18"/>
      <c r="BM104" s="72"/>
      <c r="BN104" s="22"/>
      <c r="BO104" s="17" t="s">
        <v>13</v>
      </c>
      <c r="BP104" s="17"/>
      <c r="BQ104" s="15" t="s">
        <v>536</v>
      </c>
      <c r="BR104" s="87" t="str">
        <f>IFERROR(IF($F104="Historical", IF(A104&lt;&gt;INDEX('Historical BMP Records'!A:A, MATCH($C104, 'Historical BMP Records'!$C:$C, 0)), 1, 0), IF(A104&lt;&gt;INDEX('Planned and Progress BMPs'!A:A, MATCH($C104, 'Planned and Progress BMPs'!$C:$C, 0)), 1, 0)), "")</f>
        <v/>
      </c>
      <c r="BS104" s="87" t="str">
        <f>IFERROR(IF($F104="Historical", IF(B104&lt;&gt;INDEX('Historical BMP Records'!B:B, MATCH($C104, 'Historical BMP Records'!$C:$C, 0)), 1, 0), IF(B104&lt;&gt;INDEX('Planned and Progress BMPs'!B:B, MATCH($C104, 'Planned and Progress BMPs'!$C:$C, 0)), 1, 0)), "")</f>
        <v/>
      </c>
      <c r="BT104" s="87" t="str">
        <f>IFERROR(IF($F104="Historical", IF(C104&lt;&gt;INDEX('Historical BMP Records'!C:C, MATCH($C104, 'Historical BMP Records'!$C:$C, 0)), 1, 0), IF(C104&lt;&gt;INDEX('Planned and Progress BMPs'!C:C, MATCH($C104, 'Planned and Progress BMPs'!$C:$C, 0)), 1, 0)), "")</f>
        <v/>
      </c>
      <c r="BU104" s="87" t="str">
        <f>IFERROR(IF($F104="Historical", IF(D104&lt;&gt;INDEX('Historical BMP Records'!D:D, MATCH($C104, 'Historical BMP Records'!$C:$C, 0)), 1, 0), IF(D104&lt;&gt;INDEX('Planned and Progress BMPs'!D:D, MATCH($C104, 'Planned and Progress BMPs'!$C:$C, 0)), 1, 0)), "")</f>
        <v/>
      </c>
      <c r="BV104" s="87" t="str">
        <f>IFERROR(IF($F104="Historical", IF(E104&lt;&gt;INDEX('Historical BMP Records'!E:E, MATCH($C104, 'Historical BMP Records'!$C:$C, 0)), 1, 0), IF(E104&lt;&gt;INDEX('Planned and Progress BMPs'!E:E, MATCH($C104, 'Planned and Progress BMPs'!$C:$C, 0)), 1, 0)), "")</f>
        <v/>
      </c>
      <c r="BW104" s="87" t="str">
        <f>IFERROR(IF($F104="Historical", IF(F104&lt;&gt;INDEX('Historical BMP Records'!F:F, MATCH($C104, 'Historical BMP Records'!$C:$C, 0)), 1, 0), IF(F104&lt;&gt;INDEX('Planned and Progress BMPs'!F:F, MATCH($C104, 'Planned and Progress BMPs'!$C:$C, 0)), 1, 0)), "")</f>
        <v/>
      </c>
      <c r="BX104" s="87" t="str">
        <f>IFERROR(IF($F104="Historical", IF(G104&lt;&gt;INDEX('Historical BMP Records'!G:G, MATCH($C104, 'Historical BMP Records'!$C:$C, 0)), 1, 0), IF(G104&lt;&gt;INDEX('Planned and Progress BMPs'!G:G, MATCH($C104, 'Planned and Progress BMPs'!$C:$C, 0)), 1, 0)), "")</f>
        <v/>
      </c>
      <c r="BY104" s="87" t="str">
        <f>IFERROR(IF($F104="Historical", IF(H104&lt;&gt;INDEX('Historical BMP Records'!H:H, MATCH($C104, 'Historical BMP Records'!$C:$C, 0)), 1, 0), IF(H104&lt;&gt;INDEX('Planned and Progress BMPs'!H:H, MATCH($C104, 'Planned and Progress BMPs'!$C:$C, 0)), 1, 0)), "")</f>
        <v/>
      </c>
      <c r="BZ104" s="87" t="str">
        <f>IFERROR(IF($F104="Historical", IF(I104&lt;&gt;INDEX('Historical BMP Records'!I:I, MATCH($C104, 'Historical BMP Records'!$C:$C, 0)), 1, 0), IF(I104&lt;&gt;INDEX('Planned and Progress BMPs'!I:I, MATCH($C104, 'Planned and Progress BMPs'!$C:$C, 0)), 1, 0)), "")</f>
        <v/>
      </c>
      <c r="CA104" s="87" t="str">
        <f>IFERROR(IF($F104="Historical", IF(J104&lt;&gt;INDEX('Historical BMP Records'!J:J, MATCH($C104, 'Historical BMP Records'!$C:$C, 0)), 1, 0), IF(J104&lt;&gt;INDEX('Planned and Progress BMPs'!J:J, MATCH($C104, 'Planned and Progress BMPs'!$C:$C, 0)), 1, 0)), "")</f>
        <v/>
      </c>
      <c r="CB104" s="87" t="str">
        <f>IFERROR(IF($F104="Historical", IF(K104&lt;&gt;INDEX('Historical BMP Records'!K:K, MATCH($C104, 'Historical BMP Records'!$C:$C, 0)), 1, 0), IF(K104&lt;&gt;INDEX('Planned and Progress BMPs'!K:K, MATCH($C104, 'Planned and Progress BMPs'!$C:$C, 0)), 1, 0)), "")</f>
        <v/>
      </c>
      <c r="CC104" s="87" t="str">
        <f>IFERROR(IF($F104="Historical", IF(L104&lt;&gt;INDEX('Historical BMP Records'!L:L, MATCH($C104, 'Historical BMP Records'!$C:$C, 0)), 1, 0), IF(L104&lt;&gt;INDEX('Planned and Progress BMPs'!L:L, MATCH($C104, 'Planned and Progress BMPs'!$C:$C, 0)), 1, 0)), "")</f>
        <v/>
      </c>
      <c r="CD104" s="87" t="str">
        <f>IFERROR(IF($F104="Historical", IF(M104&lt;&gt;INDEX('Historical BMP Records'!M:M, MATCH($C104, 'Historical BMP Records'!$C:$C, 0)), 1, 0), IF(M104&lt;&gt;INDEX('Planned and Progress BMPs'!M:M, MATCH($C104, 'Planned and Progress BMPs'!$C:$C, 0)), 1, 0)), "")</f>
        <v/>
      </c>
      <c r="CE104" s="87" t="str">
        <f>IFERROR(IF($F104="Historical", IF(N104&lt;&gt;INDEX('Historical BMP Records'!N:N, MATCH($C104, 'Historical BMP Records'!$C:$C, 0)), 1, 0), IF(N104&lt;&gt;INDEX('Planned and Progress BMPs'!N:N, MATCH($C104, 'Planned and Progress BMPs'!$C:$C, 0)), 1, 0)), "")</f>
        <v/>
      </c>
      <c r="CF104" s="87" t="str">
        <f>IFERROR(IF($F104="Historical", IF(O104&lt;&gt;INDEX('Historical BMP Records'!O:O, MATCH($C104, 'Historical BMP Records'!$C:$C, 0)), 1, 0), IF(O104&lt;&gt;INDEX('Planned and Progress BMPs'!O:O, MATCH($C104, 'Planned and Progress BMPs'!$C:$C, 0)), 1, 0)), "")</f>
        <v/>
      </c>
      <c r="CG104" s="87" t="str">
        <f>IFERROR(IF($F104="Historical", IF(P104&lt;&gt;INDEX('Historical BMP Records'!P:P, MATCH($C104, 'Historical BMP Records'!$C:$C, 0)), 1, 0), IF(P104&lt;&gt;INDEX('Planned and Progress BMPs'!P:P, MATCH($C104, 'Planned and Progress BMPs'!$C:$C, 0)), 1, 0)), "")</f>
        <v/>
      </c>
      <c r="CH104" s="87" t="str">
        <f>IFERROR(IF($F104="Historical", IF(Q104&lt;&gt;INDEX('Historical BMP Records'!Q:Q, MATCH($C104, 'Historical BMP Records'!$C:$C, 0)), 1, 0), IF(Q104&lt;&gt;INDEX('Planned and Progress BMPs'!Q:Q, MATCH($C104, 'Planned and Progress BMPs'!$C:$C, 0)), 1, 0)), "")</f>
        <v/>
      </c>
      <c r="CI104" s="87" t="str">
        <f>IFERROR(IF($F104="Historical", IF(R104&lt;&gt;INDEX('Historical BMP Records'!R:R, MATCH($C104, 'Historical BMP Records'!$C:$C, 0)), 1, 0), IF(R104&lt;&gt;INDEX('Planned and Progress BMPs'!R:R, MATCH($C104, 'Planned and Progress BMPs'!$C:$C, 0)), 1, 0)), "")</f>
        <v/>
      </c>
      <c r="CJ104" s="87" t="str">
        <f>IFERROR(IF($F104="Historical", IF(S104&lt;&gt;INDEX('Historical BMP Records'!S:S, MATCH($C104, 'Historical BMP Records'!$C:$C, 0)), 1, 0), IF(S104&lt;&gt;INDEX('Planned and Progress BMPs'!S:S, MATCH($C104, 'Planned and Progress BMPs'!$C:$C, 0)), 1, 0)), "")</f>
        <v/>
      </c>
      <c r="CK104" s="87" t="str">
        <f>IFERROR(IF($F104="Historical", IF(T104&lt;&gt;INDEX('Historical BMP Records'!T:T, MATCH($C104, 'Historical BMP Records'!$C:$C, 0)), 1, 0), IF(T104&lt;&gt;INDEX('Planned and Progress BMPs'!T:T, MATCH($C104, 'Planned and Progress BMPs'!$C:$C, 0)), 1, 0)), "")</f>
        <v/>
      </c>
      <c r="CL104" s="87" t="str">
        <f>IFERROR(IF($F104="Historical", IF(U104&lt;&gt;INDEX('Historical BMP Records'!U:U, MATCH($C104, 'Historical BMP Records'!$C:$C, 0)), 1, 0), IF(U104&lt;&gt;INDEX('Planned and Progress BMPs'!U:U, MATCH($C104, 'Planned and Progress BMPs'!$C:$C, 0)), 1, 0)), "")</f>
        <v/>
      </c>
      <c r="CM104" s="87" t="str">
        <f>IFERROR(IF($F104="Historical", IF(V104&lt;&gt;INDEX('Historical BMP Records'!V:V, MATCH($C104, 'Historical BMP Records'!$C:$C, 0)), 1, 0), IF(V104&lt;&gt;INDEX('Planned and Progress BMPs'!V:V, MATCH($C104, 'Planned and Progress BMPs'!$C:$C, 0)), 1, 0)), "")</f>
        <v/>
      </c>
      <c r="CN104" s="87" t="str">
        <f>IFERROR(IF($F104="Historical", IF(W104&lt;&gt;INDEX('Historical BMP Records'!W:W, MATCH($C104, 'Historical BMP Records'!$C:$C, 0)), 1, 0), IF(W104&lt;&gt;INDEX('Planned and Progress BMPs'!W:W, MATCH($C104, 'Planned and Progress BMPs'!$C:$C, 0)), 1, 0)), "")</f>
        <v/>
      </c>
      <c r="CO104" s="87" t="str">
        <f>IFERROR(IF($F104="Historical", IF(X104&lt;&gt;INDEX('Historical BMP Records'!X:X, MATCH($C104, 'Historical BMP Records'!$C:$C, 0)), 1, 0), IF(X104&lt;&gt;INDEX('Planned and Progress BMPs'!X:X, MATCH($C104, 'Planned and Progress BMPs'!$C:$C, 0)), 1, 0)), "")</f>
        <v/>
      </c>
      <c r="CP104" s="87" t="str">
        <f>IFERROR(IF($F104="Historical", IF(Y104&lt;&gt;INDEX('Historical BMP Records'!Y:Y, MATCH($C104, 'Historical BMP Records'!$C:$C, 0)), 1, 0), IF(Y104&lt;&gt;INDEX('Planned and Progress BMPs'!Y:Y, MATCH($C104, 'Planned and Progress BMPs'!$C:$C, 0)), 1, 0)), "")</f>
        <v/>
      </c>
      <c r="CQ104" s="87" t="str">
        <f>IFERROR(IF($F104="Historical", IF(Z104&lt;&gt;INDEX('Historical BMP Records'!Z:Z, MATCH($C104, 'Historical BMP Records'!$C:$C, 0)), 1, 0), IF(Z104&lt;&gt;INDEX('Planned and Progress BMPs'!Z:Z, MATCH($C104, 'Planned and Progress BMPs'!$C:$C, 0)), 1, 0)), "")</f>
        <v/>
      </c>
      <c r="CR104" s="87" t="str">
        <f>IFERROR(IF($F104="Historical", IF(AA104&lt;&gt;INDEX('Historical BMP Records'!AA:AA, MATCH($C104, 'Historical BMP Records'!$C:$C, 0)), 1, 0), IF(AA104&lt;&gt;INDEX('Planned and Progress BMPs'!AA:AA, MATCH($C104, 'Planned and Progress BMPs'!$C:$C, 0)), 1, 0)), "")</f>
        <v/>
      </c>
      <c r="CS104" s="87" t="str">
        <f>IFERROR(IF($F104="Historical", IF(AB104&lt;&gt;INDEX('Historical BMP Records'!AB:AB, MATCH($C104, 'Historical BMP Records'!$C:$C, 0)), 1, 0), IF(AB104&lt;&gt;INDEX('Planned and Progress BMPs'!AB:AB, MATCH($C104, 'Planned and Progress BMPs'!$C:$C, 0)), 1, 0)), "")</f>
        <v/>
      </c>
      <c r="CT104" s="87" t="str">
        <f>IFERROR(IF($F104="Historical", IF(AC104&lt;&gt;INDEX('Historical BMP Records'!AC:AC, MATCH($C104, 'Historical BMP Records'!$C:$C, 0)), 1, 0), IF(AC104&lt;&gt;INDEX('Planned and Progress BMPs'!AC:AC, MATCH($C104, 'Planned and Progress BMPs'!$C:$C, 0)), 1, 0)), "")</f>
        <v/>
      </c>
      <c r="CU104" s="87" t="str">
        <f>IFERROR(IF($F104="Historical", IF(AD104&lt;&gt;INDEX('Historical BMP Records'!AD:AD, MATCH($C104, 'Historical BMP Records'!$C:$C, 0)), 1, 0), IF(AD104&lt;&gt;INDEX('Planned and Progress BMPs'!AD:AD, MATCH($C104, 'Planned and Progress BMPs'!$C:$C, 0)), 1, 0)), "")</f>
        <v/>
      </c>
      <c r="CV104" s="87" t="str">
        <f>IFERROR(IF($F104="Historical", IF(AE104&lt;&gt;INDEX('Historical BMP Records'!AE:AE, MATCH($C104, 'Historical BMP Records'!$C:$C, 0)), 1, 0), IF(AE104&lt;&gt;INDEX('Planned and Progress BMPs'!AE:AE, MATCH($C104, 'Planned and Progress BMPs'!$C:$C, 0)), 1, 0)), "")</f>
        <v/>
      </c>
      <c r="CW104" s="87" t="str">
        <f>IFERROR(IF($F104="Historical", IF(AF104&lt;&gt;INDEX('Historical BMP Records'!AF:AF, MATCH($C104, 'Historical BMP Records'!$C:$C, 0)), 1, 0), IF(AF104&lt;&gt;INDEX('Planned and Progress BMPs'!AF:AF, MATCH($C104, 'Planned and Progress BMPs'!$C:$C, 0)), 1, 0)), "")</f>
        <v/>
      </c>
      <c r="CX104" s="87" t="str">
        <f>IFERROR(IF($F104="Historical", IF(AG104&lt;&gt;INDEX('Historical BMP Records'!AG:AG, MATCH($C104, 'Historical BMP Records'!$C:$C, 0)), 1, 0), IF(AG104&lt;&gt;INDEX('Planned and Progress BMPs'!AG:AG, MATCH($C104, 'Planned and Progress BMPs'!$C:$C, 0)), 1, 0)), "")</f>
        <v/>
      </c>
      <c r="CY104" s="87" t="str">
        <f>IFERROR(IF($F104="Historical", IF(AH104&lt;&gt;INDEX('Historical BMP Records'!AH:AH, MATCH($C104, 'Historical BMP Records'!$C:$C, 0)), 1, 0), IF(AH104&lt;&gt;INDEX('Planned and Progress BMPs'!AH:AH, MATCH($C104, 'Planned and Progress BMPs'!$C:$C, 0)), 1, 0)), "")</f>
        <v/>
      </c>
      <c r="CZ104" s="87" t="str">
        <f>IFERROR(IF($F104="Historical", IF(AI104&lt;&gt;INDEX('Historical BMP Records'!AI:AI, MATCH($C104, 'Historical BMP Records'!$C:$C, 0)), 1, 0), IF(AI104&lt;&gt;INDEX('Planned and Progress BMPs'!AI:AI, MATCH($C104, 'Planned and Progress BMPs'!$C:$C, 0)), 1, 0)), "")</f>
        <v/>
      </c>
      <c r="DA104" s="87" t="str">
        <f>IFERROR(IF($F104="Historical", IF(AJ104&lt;&gt;INDEX('Historical BMP Records'!AJ:AJ, MATCH($C104, 'Historical BMP Records'!$C:$C, 0)), 1, 0), IF(AJ104&lt;&gt;INDEX('Planned and Progress BMPs'!AJ:AJ, MATCH($C104, 'Planned and Progress BMPs'!$C:$C, 0)), 1, 0)), "")</f>
        <v/>
      </c>
      <c r="DB104" s="87" t="str">
        <f>IFERROR(IF($F104="Historical", IF(AK104&lt;&gt;INDEX('Historical BMP Records'!AK:AK, MATCH($C104, 'Historical BMP Records'!$C:$C, 0)), 1, 0), IF(AK104&lt;&gt;INDEX('Planned and Progress BMPs'!AK:AK, MATCH($C104, 'Planned and Progress BMPs'!$C:$C, 0)), 1, 0)), "")</f>
        <v/>
      </c>
      <c r="DC104" s="87" t="str">
        <f>IFERROR(IF($F104="Historical", IF(AL104&lt;&gt;INDEX('Historical BMP Records'!AL:AL, MATCH($C104, 'Historical BMP Records'!$C:$C, 0)), 1, 0), IF(AL104&lt;&gt;INDEX('Planned and Progress BMPs'!AL:AL, MATCH($C104, 'Planned and Progress BMPs'!$C:$C, 0)), 1, 0)), "")</f>
        <v/>
      </c>
      <c r="DD104" s="87" t="str">
        <f>IFERROR(IF($F104="Historical", IF(AM104&lt;&gt;INDEX('Historical BMP Records'!AM:AM, MATCH($C104, 'Historical BMP Records'!$C:$C, 0)), 1, 0), IF(AM104&lt;&gt;INDEX('Planned and Progress BMPs'!AM:AM, MATCH($C104, 'Planned and Progress BMPs'!$C:$C, 0)), 1, 0)), "")</f>
        <v/>
      </c>
      <c r="DE104" s="87" t="str">
        <f>IFERROR(IF($F104="Historical", IF(AN104&lt;&gt;INDEX('Historical BMP Records'!AN:AN, MATCH($C104, 'Historical BMP Records'!$C:$C, 0)), 1, 0), IF(AN104&lt;&gt;INDEX('Planned and Progress BMPs'!AN:AN, MATCH($C104, 'Planned and Progress BMPs'!$C:$C, 0)), 1, 0)), "")</f>
        <v/>
      </c>
      <c r="DF104" s="87" t="str">
        <f>IFERROR(IF($F104="Historical", IF(AO104&lt;&gt;INDEX('Historical BMP Records'!AO:AO, MATCH($C104, 'Historical BMP Records'!$C:$C, 0)), 1, 0), IF(AO104&lt;&gt;INDEX('Planned and Progress BMPs'!AO:AO, MATCH($C104, 'Planned and Progress BMPs'!$C:$C, 0)), 1, 0)), "")</f>
        <v/>
      </c>
      <c r="DG104" s="87" t="str">
        <f>IFERROR(IF($F104="Historical", IF(AP104&lt;&gt;INDEX('Historical BMP Records'!AP:AP, MATCH($C104, 'Historical BMP Records'!$C:$C, 0)), 1, 0), IF(AP104&lt;&gt;INDEX('Planned and Progress BMPs'!AP:AP, MATCH($C104, 'Planned and Progress BMPs'!$C:$C, 0)), 1, 0)), "")</f>
        <v/>
      </c>
      <c r="DH104" s="87" t="str">
        <f>IFERROR(IF($F104="Historical", IF(AQ104&lt;&gt;INDEX('Historical BMP Records'!AQ:AQ, MATCH($C104, 'Historical BMP Records'!$C:$C, 0)), 1, 0), IF(AQ104&lt;&gt;INDEX('Planned and Progress BMPs'!AQ:AQ, MATCH($C104, 'Planned and Progress BMPs'!$C:$C, 0)), 1, 0)), "")</f>
        <v/>
      </c>
      <c r="DI104" s="87" t="str">
        <f>IFERROR(IF($F104="Historical", IF(AR104&lt;&gt;INDEX('Historical BMP Records'!AR:AR, MATCH($C104, 'Historical BMP Records'!$C:$C, 0)), 1, 0), IF(AR104&lt;&gt;INDEX('Planned and Progress BMPs'!AR:AR, MATCH($C104, 'Planned and Progress BMPs'!$C:$C, 0)), 1, 0)), "")</f>
        <v/>
      </c>
      <c r="DJ104" s="87" t="str">
        <f>IFERROR(IF($F104="Historical", IF(AS104&lt;&gt;INDEX('Historical BMP Records'!AS:AS, MATCH($C104, 'Historical BMP Records'!$C:$C, 0)), 1, 0), IF(AS104&lt;&gt;INDEX('Planned and Progress BMPs'!AS:AS, MATCH($C104, 'Planned and Progress BMPs'!$C:$C, 0)), 1, 0)), "")</f>
        <v/>
      </c>
      <c r="DK104" s="87" t="str">
        <f>IFERROR(IF($F104="Historical", IF(AT104&lt;&gt;INDEX('Historical BMP Records'!AT:AT, MATCH($C104, 'Historical BMP Records'!$C:$C, 0)), 1, 0), IF(AT104&lt;&gt;INDEX('Planned and Progress BMPs'!AT:AT, MATCH($C104, 'Planned and Progress BMPs'!$C:$C, 0)), 1, 0)), "")</f>
        <v/>
      </c>
      <c r="DL104" s="87" t="str">
        <f>IFERROR(IF($F104="Historical", IF(AU104&lt;&gt;INDEX('Historical BMP Records'!AU:AU, MATCH($C104, 'Historical BMP Records'!$C:$C, 0)), 1, 0), IF(AU104&lt;&gt;INDEX('Planned and Progress BMPs'!AU:AU, MATCH($C104, 'Planned and Progress BMPs'!$C:$C, 0)), 1, 0)), "")</f>
        <v/>
      </c>
      <c r="DM104" s="87" t="str">
        <f>IFERROR(IF($F104="Historical", IF(AV104&lt;&gt;INDEX('Historical BMP Records'!AV:AV, MATCH($C104, 'Historical BMP Records'!$C:$C, 0)), 1, 0), IF(AV104&lt;&gt;INDEX('Planned and Progress BMPs'!AV:AV, MATCH($C104, 'Planned and Progress BMPs'!$C:$C, 0)), 1, 0)), "")</f>
        <v/>
      </c>
      <c r="DN104" s="87" t="str">
        <f>IFERROR(IF($F104="Historical", IF(AW104&lt;&gt;INDEX('Historical BMP Records'!AW:AW, MATCH($C104, 'Historical BMP Records'!$C:$C, 0)), 1, 0), IF(AW104&lt;&gt;INDEX('Planned and Progress BMPs'!AW:AW, MATCH($C104, 'Planned and Progress BMPs'!$C:$C, 0)), 1, 0)), "")</f>
        <v/>
      </c>
      <c r="DO104" s="87" t="str">
        <f>IFERROR(IF($F104="Historical", IF(AX104&lt;&gt;INDEX('Historical BMP Records'!AX:AX, MATCH($C104, 'Historical BMP Records'!$C:$C, 0)), 1, 0), IF(AX104&lt;&gt;INDEX('Planned and Progress BMPs'!AX:AX, MATCH($C104, 'Planned and Progress BMPs'!$C:$C, 0)), 1, 0)), "")</f>
        <v/>
      </c>
      <c r="DP104" s="87" t="str">
        <f>IFERROR(IF($F104="Historical", IF(AY104&lt;&gt;INDEX('Historical BMP Records'!AY:AY, MATCH($C104, 'Historical BMP Records'!$C:$C, 0)), 1, 0), IF(AY104&lt;&gt;INDEX('Planned and Progress BMPs'!AY:AY, MATCH($C104, 'Planned and Progress BMPs'!$C:$C, 0)), 1, 0)), "")</f>
        <v/>
      </c>
      <c r="DQ104" s="87" t="str">
        <f>IFERROR(IF($F104="Historical", IF(AZ104&lt;&gt;INDEX('Historical BMP Records'!AZ:AZ, MATCH($C104, 'Historical BMP Records'!$C:$C, 0)), 1, 0), IF(AZ104&lt;&gt;INDEX('Planned and Progress BMPs'!AZ:AZ, MATCH($C104, 'Planned and Progress BMPs'!$C:$C, 0)), 1, 0)), "")</f>
        <v/>
      </c>
      <c r="DR104" s="87" t="str">
        <f>IFERROR(IF($F104="Historical", IF(BA104&lt;&gt;INDEX('Historical BMP Records'!BA:BA, MATCH($C104, 'Historical BMP Records'!$C:$C, 0)), 1, 0), IF(BA104&lt;&gt;INDEX('Planned and Progress BMPs'!BA:BA, MATCH($C104, 'Planned and Progress BMPs'!$C:$C, 0)), 1, 0)), "")</f>
        <v/>
      </c>
      <c r="DS104" s="87" t="str">
        <f>IFERROR(IF($F104="Historical", IF(BB104&lt;&gt;INDEX('Historical BMP Records'!BB:BB, MATCH($C104, 'Historical BMP Records'!$C:$C, 0)), 1, 0), IF(BB104&lt;&gt;INDEX('Planned and Progress BMPs'!BB:BB, MATCH($C104, 'Planned and Progress BMPs'!$C:$C, 0)), 1, 0)), "")</f>
        <v/>
      </c>
      <c r="DT104" s="87" t="str">
        <f>IFERROR(IF($F104="Historical", IF(BC104&lt;&gt;INDEX('Historical BMP Records'!BC:BC, MATCH($C104, 'Historical BMP Records'!$C:$C, 0)), 1, 0), IF(BC104&lt;&gt;INDEX('Planned and Progress BMPs'!BC:BC, MATCH($C104, 'Planned and Progress BMPs'!$C:$C, 0)), 1, 0)), "")</f>
        <v/>
      </c>
      <c r="DU104" s="87" t="str">
        <f>IFERROR(IF($F104="Historical", IF(BD104&lt;&gt;INDEX('Historical BMP Records'!BD:BD, MATCH($C104, 'Historical BMP Records'!$C:$C, 0)), 1, 0), IF(BD104&lt;&gt;INDEX('Planned and Progress BMPs'!BD:BD, MATCH($C104, 'Planned and Progress BMPs'!$C:$C, 0)), 1, 0)), "")</f>
        <v/>
      </c>
      <c r="DV104" s="87" t="str">
        <f>IFERROR(IF($F104="Historical", IF(BE104&lt;&gt;INDEX('Historical BMP Records'!BE:BE, MATCH($C104, 'Historical BMP Records'!$C:$C, 0)), 1, 0), IF(BE104&lt;&gt;INDEX('Planned and Progress BMPs'!BE:BE, MATCH($C104, 'Planned and Progress BMPs'!$C:$C, 0)), 1, 0)), "")</f>
        <v/>
      </c>
      <c r="DW104" s="87" t="str">
        <f>IFERROR(IF($F104="Historical", IF(BF104&lt;&gt;INDEX('Historical BMP Records'!BF:BF, MATCH($C104, 'Historical BMP Records'!$C:$C, 0)), 1, 0), IF(BF104&lt;&gt;INDEX('Planned and Progress BMPs'!BF:BF, MATCH($C104, 'Planned and Progress BMPs'!$C:$C, 0)), 1, 0)), "")</f>
        <v/>
      </c>
      <c r="DX104" s="87" t="str">
        <f>IFERROR(IF($F104="Historical", IF(BG104&lt;&gt;INDEX('Historical BMP Records'!BG:BG, MATCH($C104, 'Historical BMP Records'!$C:$C, 0)), 1, 0), IF(BG104&lt;&gt;INDEX('Planned and Progress BMPs'!BG:BG, MATCH($C104, 'Planned and Progress BMPs'!$C:$C, 0)), 1, 0)), "")</f>
        <v/>
      </c>
      <c r="DY104" s="87" t="str">
        <f>IFERROR(IF($F104="Historical", IF(BH104&lt;&gt;INDEX('Historical BMP Records'!BH:BH, MATCH($C104, 'Historical BMP Records'!$C:$C, 0)), 1, 0), IF(BH104&lt;&gt;INDEX('Planned and Progress BMPs'!BH:BH, MATCH($C104, 'Planned and Progress BMPs'!$C:$C, 0)), 1, 0)), "")</f>
        <v/>
      </c>
      <c r="DZ104" s="87" t="str">
        <f>IFERROR(IF($F104="Historical", IF(BI104&lt;&gt;INDEX('Historical BMP Records'!BI:BI, MATCH($C104, 'Historical BMP Records'!$C:$C, 0)), 1, 0), IF(BI104&lt;&gt;INDEX('Planned and Progress BMPs'!BI:BI, MATCH($C104, 'Planned and Progress BMPs'!$C:$C, 0)), 1, 0)), "")</f>
        <v/>
      </c>
      <c r="EA104" s="87" t="str">
        <f>IFERROR(IF($F104="Historical", IF(BJ104&lt;&gt;INDEX('Historical BMP Records'!BJ:BJ, MATCH($C104, 'Historical BMP Records'!$C:$C, 0)), 1, 0), IF(BJ104&lt;&gt;INDEX('Planned and Progress BMPs'!BJ:BJ, MATCH($C104, 'Planned and Progress BMPs'!$C:$C, 0)), 1, 0)), "")</f>
        <v/>
      </c>
      <c r="EB104" s="87" t="str">
        <f>IFERROR(IF($F104="Historical", IF(BK104&lt;&gt;INDEX('Historical BMP Records'!BK:BK, MATCH($C104, 'Historical BMP Records'!$C:$C, 0)), 1, 0), IF(BK104&lt;&gt;INDEX('Planned and Progress BMPs'!BK:BK, MATCH($C104, 'Planned and Progress BMPs'!$C:$C, 0)), 1, 0)), "")</f>
        <v/>
      </c>
      <c r="EC104" s="87" t="str">
        <f>IFERROR(IF($F104="Historical", IF(BL104&lt;&gt;INDEX('Historical BMP Records'!BL:BL, MATCH($C104, 'Historical BMP Records'!$C:$C, 0)), 1, 0), IF(BL104&lt;&gt;INDEX('Planned and Progress BMPs'!BL:BL, MATCH($C104, 'Planned and Progress BMPs'!$C:$C, 0)), 1, 0)), "")</f>
        <v/>
      </c>
      <c r="ED104" s="87" t="str">
        <f>IFERROR(IF($F104="Historical", IF(BM104&lt;&gt;INDEX('Historical BMP Records'!BM:BM, MATCH($C104, 'Historical BMP Records'!$C:$C, 0)), 1, 0), IF(BM104&lt;&gt;INDEX('Planned and Progress BMPs'!BM:BM, MATCH($C104, 'Planned and Progress BMPs'!$C:$C, 0)), 1, 0)), "")</f>
        <v/>
      </c>
      <c r="EE104" s="87" t="str">
        <f>IFERROR(IF($F104="Historical", IF(BN104&lt;&gt;INDEX('Historical BMP Records'!BN:BN, MATCH($C104, 'Historical BMP Records'!$C:$C, 0)), 1, 0), IF(BN104&lt;&gt;INDEX('Planned and Progress BMPs'!BN:BN, MATCH($C104, 'Planned and Progress BMPs'!$C:$C, 0)), 1, 0)), "")</f>
        <v/>
      </c>
      <c r="EF104" s="87" t="str">
        <f>IFERROR(IF($F104="Historical", IF(BO104&lt;&gt;INDEX('Historical BMP Records'!BO:BO, MATCH($C104, 'Historical BMP Records'!$C:$C, 0)), 1, 0), IF(BO104&lt;&gt;INDEX('Planned and Progress BMPs'!BO:BO, MATCH($C104, 'Planned and Progress BMPs'!$C:$C, 0)), 1, 0)), "")</f>
        <v/>
      </c>
      <c r="EG104" s="87" t="str">
        <f>IFERROR(IF($F104="Historical", IF(BP104&lt;&gt;INDEX('Historical BMP Records'!BP:BP, MATCH($C104, 'Historical BMP Records'!$C:$C, 0)), 1, 0), IF(BP104&lt;&gt;INDEX('Planned and Progress BMPs'!BP:BP, MATCH($C104, 'Planned and Progress BMPs'!$C:$C, 0)), 1, 0)), "")</f>
        <v/>
      </c>
      <c r="EH104" s="87">
        <f>SUM(DC_SW152[[#This Row],[FY17 Status Change]:[GIS ID Change]])</f>
        <v>0</v>
      </c>
    </row>
    <row r="105" spans="1:138" x14ac:dyDescent="0.25">
      <c r="A105" s="5" t="s">
        <v>388</v>
      </c>
      <c r="B105" s="5" t="s">
        <v>389</v>
      </c>
      <c r="C105" s="15" t="s">
        <v>602</v>
      </c>
      <c r="D105" s="15" t="s">
        <v>494</v>
      </c>
      <c r="E105" s="15" t="s">
        <v>233</v>
      </c>
      <c r="F105" s="33" t="s">
        <v>49</v>
      </c>
      <c r="G105" s="42"/>
      <c r="H105" s="37"/>
      <c r="I105" s="22">
        <f>INDEX(Table3[Site ID], MATCH(DC_SW152[[#This Row],[Facility Name]], Table3[Site Name], 0))</f>
        <v>1</v>
      </c>
      <c r="J105" s="22" t="s">
        <v>372</v>
      </c>
      <c r="K105" s="22" t="str">
        <f>INDEX(Table3[Site Address], MATCH(DC_SW152[[#This Row],[Facility Name]], Table3[Site Name], 0))</f>
        <v>370 Brookley Avenue SW</v>
      </c>
      <c r="L105" s="22" t="str">
        <f>INDEX(Table3[Site X Coordinate], MATCH(DC_SW152[[#This Row],[Facility Name]], Table3[Site Name], 0))</f>
        <v>399319.85</v>
      </c>
      <c r="M105" s="22" t="str">
        <f>INDEX(Table3[Site Y Coordinate], MATCH(DC_SW152[[#This Row],[Facility Name]], Table3[Site Name], 0))</f>
        <v>131674.01</v>
      </c>
      <c r="N105" s="22" t="str">
        <f>INDEX(Table3[Owner/Manager], MATCH(DC_SW152[[#This Row],[Facility Name]], Table3[Site Name], 0))</f>
        <v>Department of Defense</v>
      </c>
      <c r="O105" s="22" t="s">
        <v>218</v>
      </c>
      <c r="P105" s="22" t="s">
        <v>115</v>
      </c>
      <c r="Q105" s="22" t="s">
        <v>219</v>
      </c>
      <c r="R105" s="22" t="s">
        <v>84</v>
      </c>
      <c r="S105" s="22">
        <v>20032</v>
      </c>
      <c r="T105" s="29">
        <v>2024048204</v>
      </c>
      <c r="U105" s="22" t="s">
        <v>220</v>
      </c>
      <c r="V105" s="77">
        <v>48</v>
      </c>
      <c r="W105" s="33">
        <v>39722</v>
      </c>
      <c r="X105" s="22" t="s">
        <v>233</v>
      </c>
      <c r="Y105" s="83" t="s">
        <v>605</v>
      </c>
      <c r="Z105" s="83" t="s">
        <v>777</v>
      </c>
      <c r="AA105" s="83" t="s">
        <v>778</v>
      </c>
      <c r="AB105" s="83" t="s">
        <v>779</v>
      </c>
      <c r="AC105" s="22" t="s">
        <v>95</v>
      </c>
      <c r="AD105" s="22" t="s">
        <v>33</v>
      </c>
      <c r="AE105" s="22">
        <v>398424.25458399899</v>
      </c>
      <c r="AF105" s="22">
        <v>130580.807556</v>
      </c>
      <c r="AG105" s="22">
        <v>38.833272999999998</v>
      </c>
      <c r="AH105" s="22">
        <v>-77.022195999999994</v>
      </c>
      <c r="AI105" s="22" t="s">
        <v>259</v>
      </c>
      <c r="AJ105" s="22" t="s">
        <v>84</v>
      </c>
      <c r="AK105" s="22">
        <v>20032</v>
      </c>
      <c r="AL105" s="17" t="s">
        <v>11</v>
      </c>
      <c r="AM105" s="22" t="s">
        <v>12</v>
      </c>
      <c r="AN105" s="22" t="s">
        <v>8</v>
      </c>
      <c r="AO105" s="64"/>
      <c r="AP105" s="64"/>
      <c r="AQ105" s="64"/>
      <c r="AR105" s="64">
        <f>IF(ISBLANK(DC_SW152[[#This Row],[Urban Acres]]), "", DC_SW152[[#This Row],[Urban Acres]]-DC_SW152[[#This Row],[Impervious Acres]]-DC_SW152[[#This Row],[Natural Acres]])</f>
        <v>0</v>
      </c>
      <c r="AS105" s="64">
        <v>7.0000000000000007E-2</v>
      </c>
      <c r="AT105" s="64">
        <v>7.0000000000000007E-2</v>
      </c>
      <c r="AU105" s="64" t="str">
        <f>IF(ISBLANK(DC_SW152[[#This Row],[Natural Acres]]), "", DC_SW152[[#This Row],[Natural Acres]]*43560)</f>
        <v/>
      </c>
      <c r="AV105" s="64">
        <f>IFERROR(IF(ISBLANK(DC_SW152[[#This Row],[Compacted Acres]]), "", DC_SW152[[#This Row],[Compacted Acres]]*43560),"")</f>
        <v>0</v>
      </c>
      <c r="AW105" s="64">
        <f>IF(ISBLANK(DC_SW152[[#This Row],[Impervious Acres]]), "", DC_SW152[[#This Row],[Impervious Acres]]*43560)</f>
        <v>3049.2000000000003</v>
      </c>
      <c r="AX105" s="64">
        <f>IF(ISBLANK(DC_SW152[[#This Row],[Urban Acres]]), "", DC_SW152[[#This Row],[Urban Acres]]*43560)</f>
        <v>3049.2000000000003</v>
      </c>
      <c r="AY105" s="67"/>
      <c r="AZ105" s="33">
        <v>42170</v>
      </c>
      <c r="BA105" s="19">
        <v>2015</v>
      </c>
      <c r="BB105" s="19"/>
      <c r="BC105" s="19"/>
      <c r="BD105" s="19"/>
      <c r="BE105" s="19"/>
      <c r="BF105" s="19"/>
      <c r="BG105" s="19"/>
      <c r="BH105" s="18" t="s">
        <v>9</v>
      </c>
      <c r="BI105" s="18">
        <v>41275</v>
      </c>
      <c r="BJ105" s="18"/>
      <c r="BK105" s="22" t="s">
        <v>8</v>
      </c>
      <c r="BL105" s="18"/>
      <c r="BM105" s="72"/>
      <c r="BN105" s="22"/>
      <c r="BO105" s="17" t="s">
        <v>13</v>
      </c>
      <c r="BP105" s="17"/>
      <c r="BQ105" s="15" t="s">
        <v>536</v>
      </c>
      <c r="BR105" s="87" t="str">
        <f>IFERROR(IF($F105="Historical", IF(A105&lt;&gt;INDEX('Historical BMP Records'!A:A, MATCH($C105, 'Historical BMP Records'!$C:$C, 0)), 1, 0), IF(A105&lt;&gt;INDEX('Planned and Progress BMPs'!A:A, MATCH($C105, 'Planned and Progress BMPs'!$C:$C, 0)), 1, 0)), "")</f>
        <v/>
      </c>
      <c r="BS105" s="87" t="str">
        <f>IFERROR(IF($F105="Historical", IF(B105&lt;&gt;INDEX('Historical BMP Records'!B:B, MATCH($C105, 'Historical BMP Records'!$C:$C, 0)), 1, 0), IF(B105&lt;&gt;INDEX('Planned and Progress BMPs'!B:B, MATCH($C105, 'Planned and Progress BMPs'!$C:$C, 0)), 1, 0)), "")</f>
        <v/>
      </c>
      <c r="BT105" s="87" t="str">
        <f>IFERROR(IF($F105="Historical", IF(C105&lt;&gt;INDEX('Historical BMP Records'!C:C, MATCH($C105, 'Historical BMP Records'!$C:$C, 0)), 1, 0), IF(C105&lt;&gt;INDEX('Planned and Progress BMPs'!C:C, MATCH($C105, 'Planned and Progress BMPs'!$C:$C, 0)), 1, 0)), "")</f>
        <v/>
      </c>
      <c r="BU105" s="87" t="str">
        <f>IFERROR(IF($F105="Historical", IF(D105&lt;&gt;INDEX('Historical BMP Records'!D:D, MATCH($C105, 'Historical BMP Records'!$C:$C, 0)), 1, 0), IF(D105&lt;&gt;INDEX('Planned and Progress BMPs'!D:D, MATCH($C105, 'Planned and Progress BMPs'!$C:$C, 0)), 1, 0)), "")</f>
        <v/>
      </c>
      <c r="BV105" s="87" t="str">
        <f>IFERROR(IF($F105="Historical", IF(E105&lt;&gt;INDEX('Historical BMP Records'!E:E, MATCH($C105, 'Historical BMP Records'!$C:$C, 0)), 1, 0), IF(E105&lt;&gt;INDEX('Planned and Progress BMPs'!E:E, MATCH($C105, 'Planned and Progress BMPs'!$C:$C, 0)), 1, 0)), "")</f>
        <v/>
      </c>
      <c r="BW105" s="87" t="str">
        <f>IFERROR(IF($F105="Historical", IF(F105&lt;&gt;INDEX('Historical BMP Records'!F:F, MATCH($C105, 'Historical BMP Records'!$C:$C, 0)), 1, 0), IF(F105&lt;&gt;INDEX('Planned and Progress BMPs'!F:F, MATCH($C105, 'Planned and Progress BMPs'!$C:$C, 0)), 1, 0)), "")</f>
        <v/>
      </c>
      <c r="BX105" s="87" t="str">
        <f>IFERROR(IF($F105="Historical", IF(G105&lt;&gt;INDEX('Historical BMP Records'!G:G, MATCH($C105, 'Historical BMP Records'!$C:$C, 0)), 1, 0), IF(G105&lt;&gt;INDEX('Planned and Progress BMPs'!G:G, MATCH($C105, 'Planned and Progress BMPs'!$C:$C, 0)), 1, 0)), "")</f>
        <v/>
      </c>
      <c r="BY105" s="87" t="str">
        <f>IFERROR(IF($F105="Historical", IF(H105&lt;&gt;INDEX('Historical BMP Records'!H:H, MATCH($C105, 'Historical BMP Records'!$C:$C, 0)), 1, 0), IF(H105&lt;&gt;INDEX('Planned and Progress BMPs'!H:H, MATCH($C105, 'Planned and Progress BMPs'!$C:$C, 0)), 1, 0)), "")</f>
        <v/>
      </c>
      <c r="BZ105" s="87" t="str">
        <f>IFERROR(IF($F105="Historical", IF(I105&lt;&gt;INDEX('Historical BMP Records'!I:I, MATCH($C105, 'Historical BMP Records'!$C:$C, 0)), 1, 0), IF(I105&lt;&gt;INDEX('Planned and Progress BMPs'!I:I, MATCH($C105, 'Planned and Progress BMPs'!$C:$C, 0)), 1, 0)), "")</f>
        <v/>
      </c>
      <c r="CA105" s="87" t="str">
        <f>IFERROR(IF($F105="Historical", IF(J105&lt;&gt;INDEX('Historical BMP Records'!J:J, MATCH($C105, 'Historical BMP Records'!$C:$C, 0)), 1, 0), IF(J105&lt;&gt;INDEX('Planned and Progress BMPs'!J:J, MATCH($C105, 'Planned and Progress BMPs'!$C:$C, 0)), 1, 0)), "")</f>
        <v/>
      </c>
      <c r="CB105" s="87" t="str">
        <f>IFERROR(IF($F105="Historical", IF(K105&lt;&gt;INDEX('Historical BMP Records'!K:K, MATCH($C105, 'Historical BMP Records'!$C:$C, 0)), 1, 0), IF(K105&lt;&gt;INDEX('Planned and Progress BMPs'!K:K, MATCH($C105, 'Planned and Progress BMPs'!$C:$C, 0)), 1, 0)), "")</f>
        <v/>
      </c>
      <c r="CC105" s="87" t="str">
        <f>IFERROR(IF($F105="Historical", IF(L105&lt;&gt;INDEX('Historical BMP Records'!L:L, MATCH($C105, 'Historical BMP Records'!$C:$C, 0)), 1, 0), IF(L105&lt;&gt;INDEX('Planned and Progress BMPs'!L:L, MATCH($C105, 'Planned and Progress BMPs'!$C:$C, 0)), 1, 0)), "")</f>
        <v/>
      </c>
      <c r="CD105" s="87" t="str">
        <f>IFERROR(IF($F105="Historical", IF(M105&lt;&gt;INDEX('Historical BMP Records'!M:M, MATCH($C105, 'Historical BMP Records'!$C:$C, 0)), 1, 0), IF(M105&lt;&gt;INDEX('Planned and Progress BMPs'!M:M, MATCH($C105, 'Planned and Progress BMPs'!$C:$C, 0)), 1, 0)), "")</f>
        <v/>
      </c>
      <c r="CE105" s="87" t="str">
        <f>IFERROR(IF($F105="Historical", IF(N105&lt;&gt;INDEX('Historical BMP Records'!N:N, MATCH($C105, 'Historical BMP Records'!$C:$C, 0)), 1, 0), IF(N105&lt;&gt;INDEX('Planned and Progress BMPs'!N:N, MATCH($C105, 'Planned and Progress BMPs'!$C:$C, 0)), 1, 0)), "")</f>
        <v/>
      </c>
      <c r="CF105" s="87" t="str">
        <f>IFERROR(IF($F105="Historical", IF(O105&lt;&gt;INDEX('Historical BMP Records'!O:O, MATCH($C105, 'Historical BMP Records'!$C:$C, 0)), 1, 0), IF(O105&lt;&gt;INDEX('Planned and Progress BMPs'!O:O, MATCH($C105, 'Planned and Progress BMPs'!$C:$C, 0)), 1, 0)), "")</f>
        <v/>
      </c>
      <c r="CG105" s="87" t="str">
        <f>IFERROR(IF($F105="Historical", IF(P105&lt;&gt;INDEX('Historical BMP Records'!P:P, MATCH($C105, 'Historical BMP Records'!$C:$C, 0)), 1, 0), IF(P105&lt;&gt;INDEX('Planned and Progress BMPs'!P:P, MATCH($C105, 'Planned and Progress BMPs'!$C:$C, 0)), 1, 0)), "")</f>
        <v/>
      </c>
      <c r="CH105" s="87" t="str">
        <f>IFERROR(IF($F105="Historical", IF(Q105&lt;&gt;INDEX('Historical BMP Records'!Q:Q, MATCH($C105, 'Historical BMP Records'!$C:$C, 0)), 1, 0), IF(Q105&lt;&gt;INDEX('Planned and Progress BMPs'!Q:Q, MATCH($C105, 'Planned and Progress BMPs'!$C:$C, 0)), 1, 0)), "")</f>
        <v/>
      </c>
      <c r="CI105" s="87" t="str">
        <f>IFERROR(IF($F105="Historical", IF(R105&lt;&gt;INDEX('Historical BMP Records'!R:R, MATCH($C105, 'Historical BMP Records'!$C:$C, 0)), 1, 0), IF(R105&lt;&gt;INDEX('Planned and Progress BMPs'!R:R, MATCH($C105, 'Planned and Progress BMPs'!$C:$C, 0)), 1, 0)), "")</f>
        <v/>
      </c>
      <c r="CJ105" s="87" t="str">
        <f>IFERROR(IF($F105="Historical", IF(S105&lt;&gt;INDEX('Historical BMP Records'!S:S, MATCH($C105, 'Historical BMP Records'!$C:$C, 0)), 1, 0), IF(S105&lt;&gt;INDEX('Planned and Progress BMPs'!S:S, MATCH($C105, 'Planned and Progress BMPs'!$C:$C, 0)), 1, 0)), "")</f>
        <v/>
      </c>
      <c r="CK105" s="87" t="str">
        <f>IFERROR(IF($F105="Historical", IF(T105&lt;&gt;INDEX('Historical BMP Records'!T:T, MATCH($C105, 'Historical BMP Records'!$C:$C, 0)), 1, 0), IF(T105&lt;&gt;INDEX('Planned and Progress BMPs'!T:T, MATCH($C105, 'Planned and Progress BMPs'!$C:$C, 0)), 1, 0)), "")</f>
        <v/>
      </c>
      <c r="CL105" s="87" t="str">
        <f>IFERROR(IF($F105="Historical", IF(U105&lt;&gt;INDEX('Historical BMP Records'!U:U, MATCH($C105, 'Historical BMP Records'!$C:$C, 0)), 1, 0), IF(U105&lt;&gt;INDEX('Planned and Progress BMPs'!U:U, MATCH($C105, 'Planned and Progress BMPs'!$C:$C, 0)), 1, 0)), "")</f>
        <v/>
      </c>
      <c r="CM105" s="87" t="str">
        <f>IFERROR(IF($F105="Historical", IF(V105&lt;&gt;INDEX('Historical BMP Records'!V:V, MATCH($C105, 'Historical BMP Records'!$C:$C, 0)), 1, 0), IF(V105&lt;&gt;INDEX('Planned and Progress BMPs'!V:V, MATCH($C105, 'Planned and Progress BMPs'!$C:$C, 0)), 1, 0)), "")</f>
        <v/>
      </c>
      <c r="CN105" s="87" t="str">
        <f>IFERROR(IF($F105="Historical", IF(W105&lt;&gt;INDEX('Historical BMP Records'!W:W, MATCH($C105, 'Historical BMP Records'!$C:$C, 0)), 1, 0), IF(W105&lt;&gt;INDEX('Planned and Progress BMPs'!W:W, MATCH($C105, 'Planned and Progress BMPs'!$C:$C, 0)), 1, 0)), "")</f>
        <v/>
      </c>
      <c r="CO105" s="87" t="str">
        <f>IFERROR(IF($F105="Historical", IF(X105&lt;&gt;INDEX('Historical BMP Records'!X:X, MATCH($C105, 'Historical BMP Records'!$C:$C, 0)), 1, 0), IF(X105&lt;&gt;INDEX('Planned and Progress BMPs'!X:X, MATCH($C105, 'Planned and Progress BMPs'!$C:$C, 0)), 1, 0)), "")</f>
        <v/>
      </c>
      <c r="CP105" s="87" t="str">
        <f>IFERROR(IF($F105="Historical", IF(Y105&lt;&gt;INDEX('Historical BMP Records'!Y:Y, MATCH($C105, 'Historical BMP Records'!$C:$C, 0)), 1, 0), IF(Y105&lt;&gt;INDEX('Planned and Progress BMPs'!Y:Y, MATCH($C105, 'Planned and Progress BMPs'!$C:$C, 0)), 1, 0)), "")</f>
        <v/>
      </c>
      <c r="CQ105" s="87" t="str">
        <f>IFERROR(IF($F105="Historical", IF(Z105&lt;&gt;INDEX('Historical BMP Records'!Z:Z, MATCH($C105, 'Historical BMP Records'!$C:$C, 0)), 1, 0), IF(Z105&lt;&gt;INDEX('Planned and Progress BMPs'!Z:Z, MATCH($C105, 'Planned and Progress BMPs'!$C:$C, 0)), 1, 0)), "")</f>
        <v/>
      </c>
      <c r="CR105" s="87" t="str">
        <f>IFERROR(IF($F105="Historical", IF(AA105&lt;&gt;INDEX('Historical BMP Records'!AA:AA, MATCH($C105, 'Historical BMP Records'!$C:$C, 0)), 1, 0), IF(AA105&lt;&gt;INDEX('Planned and Progress BMPs'!AA:AA, MATCH($C105, 'Planned and Progress BMPs'!$C:$C, 0)), 1, 0)), "")</f>
        <v/>
      </c>
      <c r="CS105" s="87" t="str">
        <f>IFERROR(IF($F105="Historical", IF(AB105&lt;&gt;INDEX('Historical BMP Records'!AB:AB, MATCH($C105, 'Historical BMP Records'!$C:$C, 0)), 1, 0), IF(AB105&lt;&gt;INDEX('Planned and Progress BMPs'!AB:AB, MATCH($C105, 'Planned and Progress BMPs'!$C:$C, 0)), 1, 0)), "")</f>
        <v/>
      </c>
      <c r="CT105" s="87" t="str">
        <f>IFERROR(IF($F105="Historical", IF(AC105&lt;&gt;INDEX('Historical BMP Records'!AC:AC, MATCH($C105, 'Historical BMP Records'!$C:$C, 0)), 1, 0), IF(AC105&lt;&gt;INDEX('Planned and Progress BMPs'!AC:AC, MATCH($C105, 'Planned and Progress BMPs'!$C:$C, 0)), 1, 0)), "")</f>
        <v/>
      </c>
      <c r="CU105" s="87" t="str">
        <f>IFERROR(IF($F105="Historical", IF(AD105&lt;&gt;INDEX('Historical BMP Records'!AD:AD, MATCH($C105, 'Historical BMP Records'!$C:$C, 0)), 1, 0), IF(AD105&lt;&gt;INDEX('Planned and Progress BMPs'!AD:AD, MATCH($C105, 'Planned and Progress BMPs'!$C:$C, 0)), 1, 0)), "")</f>
        <v/>
      </c>
      <c r="CV105" s="87" t="str">
        <f>IFERROR(IF($F105="Historical", IF(AE105&lt;&gt;INDEX('Historical BMP Records'!AE:AE, MATCH($C105, 'Historical BMP Records'!$C:$C, 0)), 1, 0), IF(AE105&lt;&gt;INDEX('Planned and Progress BMPs'!AE:AE, MATCH($C105, 'Planned and Progress BMPs'!$C:$C, 0)), 1, 0)), "")</f>
        <v/>
      </c>
      <c r="CW105" s="87" t="str">
        <f>IFERROR(IF($F105="Historical", IF(AF105&lt;&gt;INDEX('Historical BMP Records'!AF:AF, MATCH($C105, 'Historical BMP Records'!$C:$C, 0)), 1, 0), IF(AF105&lt;&gt;INDEX('Planned and Progress BMPs'!AF:AF, MATCH($C105, 'Planned and Progress BMPs'!$C:$C, 0)), 1, 0)), "")</f>
        <v/>
      </c>
      <c r="CX105" s="87" t="str">
        <f>IFERROR(IF($F105="Historical", IF(AG105&lt;&gt;INDEX('Historical BMP Records'!AG:AG, MATCH($C105, 'Historical BMP Records'!$C:$C, 0)), 1, 0), IF(AG105&lt;&gt;INDEX('Planned and Progress BMPs'!AG:AG, MATCH($C105, 'Planned and Progress BMPs'!$C:$C, 0)), 1, 0)), "")</f>
        <v/>
      </c>
      <c r="CY105" s="87" t="str">
        <f>IFERROR(IF($F105="Historical", IF(AH105&lt;&gt;INDEX('Historical BMP Records'!AH:AH, MATCH($C105, 'Historical BMP Records'!$C:$C, 0)), 1, 0), IF(AH105&lt;&gt;INDEX('Planned and Progress BMPs'!AH:AH, MATCH($C105, 'Planned and Progress BMPs'!$C:$C, 0)), 1, 0)), "")</f>
        <v/>
      </c>
      <c r="CZ105" s="87" t="str">
        <f>IFERROR(IF($F105="Historical", IF(AI105&lt;&gt;INDEX('Historical BMP Records'!AI:AI, MATCH($C105, 'Historical BMP Records'!$C:$C, 0)), 1, 0), IF(AI105&lt;&gt;INDEX('Planned and Progress BMPs'!AI:AI, MATCH($C105, 'Planned and Progress BMPs'!$C:$C, 0)), 1, 0)), "")</f>
        <v/>
      </c>
      <c r="DA105" s="87" t="str">
        <f>IFERROR(IF($F105="Historical", IF(AJ105&lt;&gt;INDEX('Historical BMP Records'!AJ:AJ, MATCH($C105, 'Historical BMP Records'!$C:$C, 0)), 1, 0), IF(AJ105&lt;&gt;INDEX('Planned and Progress BMPs'!AJ:AJ, MATCH($C105, 'Planned and Progress BMPs'!$C:$C, 0)), 1, 0)), "")</f>
        <v/>
      </c>
      <c r="DB105" s="87" t="str">
        <f>IFERROR(IF($F105="Historical", IF(AK105&lt;&gt;INDEX('Historical BMP Records'!AK:AK, MATCH($C105, 'Historical BMP Records'!$C:$C, 0)), 1, 0), IF(AK105&lt;&gt;INDEX('Planned and Progress BMPs'!AK:AK, MATCH($C105, 'Planned and Progress BMPs'!$C:$C, 0)), 1, 0)), "")</f>
        <v/>
      </c>
      <c r="DC105" s="87" t="str">
        <f>IFERROR(IF($F105="Historical", IF(AL105&lt;&gt;INDEX('Historical BMP Records'!AL:AL, MATCH($C105, 'Historical BMP Records'!$C:$C, 0)), 1, 0), IF(AL105&lt;&gt;INDEX('Planned and Progress BMPs'!AL:AL, MATCH($C105, 'Planned and Progress BMPs'!$C:$C, 0)), 1, 0)), "")</f>
        <v/>
      </c>
      <c r="DD105" s="87" t="str">
        <f>IFERROR(IF($F105="Historical", IF(AM105&lt;&gt;INDEX('Historical BMP Records'!AM:AM, MATCH($C105, 'Historical BMP Records'!$C:$C, 0)), 1, 0), IF(AM105&lt;&gt;INDEX('Planned and Progress BMPs'!AM:AM, MATCH($C105, 'Planned and Progress BMPs'!$C:$C, 0)), 1, 0)), "")</f>
        <v/>
      </c>
      <c r="DE105" s="87" t="str">
        <f>IFERROR(IF($F105="Historical", IF(AN105&lt;&gt;INDEX('Historical BMP Records'!AN:AN, MATCH($C105, 'Historical BMP Records'!$C:$C, 0)), 1, 0), IF(AN105&lt;&gt;INDEX('Planned and Progress BMPs'!AN:AN, MATCH($C105, 'Planned and Progress BMPs'!$C:$C, 0)), 1, 0)), "")</f>
        <v/>
      </c>
      <c r="DF105" s="87" t="str">
        <f>IFERROR(IF($F105="Historical", IF(AO105&lt;&gt;INDEX('Historical BMP Records'!AO:AO, MATCH($C105, 'Historical BMP Records'!$C:$C, 0)), 1, 0), IF(AO105&lt;&gt;INDEX('Planned and Progress BMPs'!AO:AO, MATCH($C105, 'Planned and Progress BMPs'!$C:$C, 0)), 1, 0)), "")</f>
        <v/>
      </c>
      <c r="DG105" s="87" t="str">
        <f>IFERROR(IF($F105="Historical", IF(AP105&lt;&gt;INDEX('Historical BMP Records'!AP:AP, MATCH($C105, 'Historical BMP Records'!$C:$C, 0)), 1, 0), IF(AP105&lt;&gt;INDEX('Planned and Progress BMPs'!AP:AP, MATCH($C105, 'Planned and Progress BMPs'!$C:$C, 0)), 1, 0)), "")</f>
        <v/>
      </c>
      <c r="DH105" s="87" t="str">
        <f>IFERROR(IF($F105="Historical", IF(AQ105&lt;&gt;INDEX('Historical BMP Records'!AQ:AQ, MATCH($C105, 'Historical BMP Records'!$C:$C, 0)), 1, 0), IF(AQ105&lt;&gt;INDEX('Planned and Progress BMPs'!AQ:AQ, MATCH($C105, 'Planned and Progress BMPs'!$C:$C, 0)), 1, 0)), "")</f>
        <v/>
      </c>
      <c r="DI105" s="87" t="str">
        <f>IFERROR(IF($F105="Historical", IF(AR105&lt;&gt;INDEX('Historical BMP Records'!AR:AR, MATCH($C105, 'Historical BMP Records'!$C:$C, 0)), 1, 0), IF(AR105&lt;&gt;INDEX('Planned and Progress BMPs'!AR:AR, MATCH($C105, 'Planned and Progress BMPs'!$C:$C, 0)), 1, 0)), "")</f>
        <v/>
      </c>
      <c r="DJ105" s="87" t="str">
        <f>IFERROR(IF($F105="Historical", IF(AS105&lt;&gt;INDEX('Historical BMP Records'!AS:AS, MATCH($C105, 'Historical BMP Records'!$C:$C, 0)), 1, 0), IF(AS105&lt;&gt;INDEX('Planned and Progress BMPs'!AS:AS, MATCH($C105, 'Planned and Progress BMPs'!$C:$C, 0)), 1, 0)), "")</f>
        <v/>
      </c>
      <c r="DK105" s="87" t="str">
        <f>IFERROR(IF($F105="Historical", IF(AT105&lt;&gt;INDEX('Historical BMP Records'!AT:AT, MATCH($C105, 'Historical BMP Records'!$C:$C, 0)), 1, 0), IF(AT105&lt;&gt;INDEX('Planned and Progress BMPs'!AT:AT, MATCH($C105, 'Planned and Progress BMPs'!$C:$C, 0)), 1, 0)), "")</f>
        <v/>
      </c>
      <c r="DL105" s="87" t="str">
        <f>IFERROR(IF($F105="Historical", IF(AU105&lt;&gt;INDEX('Historical BMP Records'!AU:AU, MATCH($C105, 'Historical BMP Records'!$C:$C, 0)), 1, 0), IF(AU105&lt;&gt;INDEX('Planned and Progress BMPs'!AU:AU, MATCH($C105, 'Planned and Progress BMPs'!$C:$C, 0)), 1, 0)), "")</f>
        <v/>
      </c>
      <c r="DM105" s="87" t="str">
        <f>IFERROR(IF($F105="Historical", IF(AV105&lt;&gt;INDEX('Historical BMP Records'!AV:AV, MATCH($C105, 'Historical BMP Records'!$C:$C, 0)), 1, 0), IF(AV105&lt;&gt;INDEX('Planned and Progress BMPs'!AV:AV, MATCH($C105, 'Planned and Progress BMPs'!$C:$C, 0)), 1, 0)), "")</f>
        <v/>
      </c>
      <c r="DN105" s="87" t="str">
        <f>IFERROR(IF($F105="Historical", IF(AW105&lt;&gt;INDEX('Historical BMP Records'!AW:AW, MATCH($C105, 'Historical BMP Records'!$C:$C, 0)), 1, 0), IF(AW105&lt;&gt;INDEX('Planned and Progress BMPs'!AW:AW, MATCH($C105, 'Planned and Progress BMPs'!$C:$C, 0)), 1, 0)), "")</f>
        <v/>
      </c>
      <c r="DO105" s="87" t="str">
        <f>IFERROR(IF($F105="Historical", IF(AX105&lt;&gt;INDEX('Historical BMP Records'!AX:AX, MATCH($C105, 'Historical BMP Records'!$C:$C, 0)), 1, 0), IF(AX105&lt;&gt;INDEX('Planned and Progress BMPs'!AX:AX, MATCH($C105, 'Planned and Progress BMPs'!$C:$C, 0)), 1, 0)), "")</f>
        <v/>
      </c>
      <c r="DP105" s="87" t="str">
        <f>IFERROR(IF($F105="Historical", IF(AY105&lt;&gt;INDEX('Historical BMP Records'!AY:AY, MATCH($C105, 'Historical BMP Records'!$C:$C, 0)), 1, 0), IF(AY105&lt;&gt;INDEX('Planned and Progress BMPs'!AY:AY, MATCH($C105, 'Planned and Progress BMPs'!$C:$C, 0)), 1, 0)), "")</f>
        <v/>
      </c>
      <c r="DQ105" s="87" t="str">
        <f>IFERROR(IF($F105="Historical", IF(AZ105&lt;&gt;INDEX('Historical BMP Records'!AZ:AZ, MATCH($C105, 'Historical BMP Records'!$C:$C, 0)), 1, 0), IF(AZ105&lt;&gt;INDEX('Planned and Progress BMPs'!AZ:AZ, MATCH($C105, 'Planned and Progress BMPs'!$C:$C, 0)), 1, 0)), "")</f>
        <v/>
      </c>
      <c r="DR105" s="87" t="str">
        <f>IFERROR(IF($F105="Historical", IF(BA105&lt;&gt;INDEX('Historical BMP Records'!BA:BA, MATCH($C105, 'Historical BMP Records'!$C:$C, 0)), 1, 0), IF(BA105&lt;&gt;INDEX('Planned and Progress BMPs'!BA:BA, MATCH($C105, 'Planned and Progress BMPs'!$C:$C, 0)), 1, 0)), "")</f>
        <v/>
      </c>
      <c r="DS105" s="87" t="str">
        <f>IFERROR(IF($F105="Historical", IF(BB105&lt;&gt;INDEX('Historical BMP Records'!BB:BB, MATCH($C105, 'Historical BMP Records'!$C:$C, 0)), 1, 0), IF(BB105&lt;&gt;INDEX('Planned and Progress BMPs'!BB:BB, MATCH($C105, 'Planned and Progress BMPs'!$C:$C, 0)), 1, 0)), "")</f>
        <v/>
      </c>
      <c r="DT105" s="87" t="str">
        <f>IFERROR(IF($F105="Historical", IF(BC105&lt;&gt;INDEX('Historical BMP Records'!BC:BC, MATCH($C105, 'Historical BMP Records'!$C:$C, 0)), 1, 0), IF(BC105&lt;&gt;INDEX('Planned and Progress BMPs'!BC:BC, MATCH($C105, 'Planned and Progress BMPs'!$C:$C, 0)), 1, 0)), "")</f>
        <v/>
      </c>
      <c r="DU105" s="87" t="str">
        <f>IFERROR(IF($F105="Historical", IF(BD105&lt;&gt;INDEX('Historical BMP Records'!BD:BD, MATCH($C105, 'Historical BMP Records'!$C:$C, 0)), 1, 0), IF(BD105&lt;&gt;INDEX('Planned and Progress BMPs'!BD:BD, MATCH($C105, 'Planned and Progress BMPs'!$C:$C, 0)), 1, 0)), "")</f>
        <v/>
      </c>
      <c r="DV105" s="87" t="str">
        <f>IFERROR(IF($F105="Historical", IF(BE105&lt;&gt;INDEX('Historical BMP Records'!BE:BE, MATCH($C105, 'Historical BMP Records'!$C:$C, 0)), 1, 0), IF(BE105&lt;&gt;INDEX('Planned and Progress BMPs'!BE:BE, MATCH($C105, 'Planned and Progress BMPs'!$C:$C, 0)), 1, 0)), "")</f>
        <v/>
      </c>
      <c r="DW105" s="87" t="str">
        <f>IFERROR(IF($F105="Historical", IF(BF105&lt;&gt;INDEX('Historical BMP Records'!BF:BF, MATCH($C105, 'Historical BMP Records'!$C:$C, 0)), 1, 0), IF(BF105&lt;&gt;INDEX('Planned and Progress BMPs'!BF:BF, MATCH($C105, 'Planned and Progress BMPs'!$C:$C, 0)), 1, 0)), "")</f>
        <v/>
      </c>
      <c r="DX105" s="87" t="str">
        <f>IFERROR(IF($F105="Historical", IF(BG105&lt;&gt;INDEX('Historical BMP Records'!BG:BG, MATCH($C105, 'Historical BMP Records'!$C:$C, 0)), 1, 0), IF(BG105&lt;&gt;INDEX('Planned and Progress BMPs'!BG:BG, MATCH($C105, 'Planned and Progress BMPs'!$C:$C, 0)), 1, 0)), "")</f>
        <v/>
      </c>
      <c r="DY105" s="87" t="str">
        <f>IFERROR(IF($F105="Historical", IF(BH105&lt;&gt;INDEX('Historical BMP Records'!BH:BH, MATCH($C105, 'Historical BMP Records'!$C:$C, 0)), 1, 0), IF(BH105&lt;&gt;INDEX('Planned and Progress BMPs'!BH:BH, MATCH($C105, 'Planned and Progress BMPs'!$C:$C, 0)), 1, 0)), "")</f>
        <v/>
      </c>
      <c r="DZ105" s="87" t="str">
        <f>IFERROR(IF($F105="Historical", IF(BI105&lt;&gt;INDEX('Historical BMP Records'!BI:BI, MATCH($C105, 'Historical BMP Records'!$C:$C, 0)), 1, 0), IF(BI105&lt;&gt;INDEX('Planned and Progress BMPs'!BI:BI, MATCH($C105, 'Planned and Progress BMPs'!$C:$C, 0)), 1, 0)), "")</f>
        <v/>
      </c>
      <c r="EA105" s="87" t="str">
        <f>IFERROR(IF($F105="Historical", IF(BJ105&lt;&gt;INDEX('Historical BMP Records'!BJ:BJ, MATCH($C105, 'Historical BMP Records'!$C:$C, 0)), 1, 0), IF(BJ105&lt;&gt;INDEX('Planned and Progress BMPs'!BJ:BJ, MATCH($C105, 'Planned and Progress BMPs'!$C:$C, 0)), 1, 0)), "")</f>
        <v/>
      </c>
      <c r="EB105" s="87" t="str">
        <f>IFERROR(IF($F105="Historical", IF(BK105&lt;&gt;INDEX('Historical BMP Records'!BK:BK, MATCH($C105, 'Historical BMP Records'!$C:$C, 0)), 1, 0), IF(BK105&lt;&gt;INDEX('Planned and Progress BMPs'!BK:BK, MATCH($C105, 'Planned and Progress BMPs'!$C:$C, 0)), 1, 0)), "")</f>
        <v/>
      </c>
      <c r="EC105" s="87" t="str">
        <f>IFERROR(IF($F105="Historical", IF(BL105&lt;&gt;INDEX('Historical BMP Records'!BL:BL, MATCH($C105, 'Historical BMP Records'!$C:$C, 0)), 1, 0), IF(BL105&lt;&gt;INDEX('Planned and Progress BMPs'!BL:BL, MATCH($C105, 'Planned and Progress BMPs'!$C:$C, 0)), 1, 0)), "")</f>
        <v/>
      </c>
      <c r="ED105" s="87" t="str">
        <f>IFERROR(IF($F105="Historical", IF(BM105&lt;&gt;INDEX('Historical BMP Records'!BM:BM, MATCH($C105, 'Historical BMP Records'!$C:$C, 0)), 1, 0), IF(BM105&lt;&gt;INDEX('Planned and Progress BMPs'!BM:BM, MATCH($C105, 'Planned and Progress BMPs'!$C:$C, 0)), 1, 0)), "")</f>
        <v/>
      </c>
      <c r="EE105" s="87" t="str">
        <f>IFERROR(IF($F105="Historical", IF(BN105&lt;&gt;INDEX('Historical BMP Records'!BN:BN, MATCH($C105, 'Historical BMP Records'!$C:$C, 0)), 1, 0), IF(BN105&lt;&gt;INDEX('Planned and Progress BMPs'!BN:BN, MATCH($C105, 'Planned and Progress BMPs'!$C:$C, 0)), 1, 0)), "")</f>
        <v/>
      </c>
      <c r="EF105" s="87" t="str">
        <f>IFERROR(IF($F105="Historical", IF(BO105&lt;&gt;INDEX('Historical BMP Records'!BO:BO, MATCH($C105, 'Historical BMP Records'!$C:$C, 0)), 1, 0), IF(BO105&lt;&gt;INDEX('Planned and Progress BMPs'!BO:BO, MATCH($C105, 'Planned and Progress BMPs'!$C:$C, 0)), 1, 0)), "")</f>
        <v/>
      </c>
      <c r="EG105" s="87" t="str">
        <f>IFERROR(IF($F105="Historical", IF(BP105&lt;&gt;INDEX('Historical BMP Records'!BP:BP, MATCH($C105, 'Historical BMP Records'!$C:$C, 0)), 1, 0), IF(BP105&lt;&gt;INDEX('Planned and Progress BMPs'!BP:BP, MATCH($C105, 'Planned and Progress BMPs'!$C:$C, 0)), 1, 0)), "")</f>
        <v/>
      </c>
      <c r="EH105" s="87">
        <f>SUM(DC_SW152[[#This Row],[FY17 Status Change]:[GIS ID Change]])</f>
        <v>0</v>
      </c>
    </row>
    <row r="106" spans="1:138" x14ac:dyDescent="0.25">
      <c r="A106" s="5" t="s">
        <v>388</v>
      </c>
      <c r="B106" s="5" t="s">
        <v>389</v>
      </c>
      <c r="C106" s="15" t="s">
        <v>604</v>
      </c>
      <c r="D106" s="15" t="s">
        <v>426</v>
      </c>
      <c r="E106" s="15" t="s">
        <v>260</v>
      </c>
      <c r="F106" s="33" t="s">
        <v>49</v>
      </c>
      <c r="G106" s="42"/>
      <c r="H106" s="37"/>
      <c r="I106" s="22">
        <f>INDEX(Table3[Site ID], MATCH(DC_SW152[[#This Row],[Facility Name]], Table3[Site Name], 0))</f>
        <v>1</v>
      </c>
      <c r="J106" s="22" t="s">
        <v>372</v>
      </c>
      <c r="K106" s="22" t="str">
        <f>INDEX(Table3[Site Address], MATCH(DC_SW152[[#This Row],[Facility Name]], Table3[Site Name], 0))</f>
        <v>370 Brookley Avenue SW</v>
      </c>
      <c r="L106" s="22" t="str">
        <f>INDEX(Table3[Site X Coordinate], MATCH(DC_SW152[[#This Row],[Facility Name]], Table3[Site Name], 0))</f>
        <v>399319.85</v>
      </c>
      <c r="M106" s="22" t="str">
        <f>INDEX(Table3[Site Y Coordinate], MATCH(DC_SW152[[#This Row],[Facility Name]], Table3[Site Name], 0))</f>
        <v>131674.01</v>
      </c>
      <c r="N106" s="22" t="str">
        <f>INDEX(Table3[Owner/Manager], MATCH(DC_SW152[[#This Row],[Facility Name]], Table3[Site Name], 0))</f>
        <v>Department of Defense</v>
      </c>
      <c r="O106" s="22" t="s">
        <v>218</v>
      </c>
      <c r="P106" s="22" t="s">
        <v>115</v>
      </c>
      <c r="Q106" s="22" t="s">
        <v>219</v>
      </c>
      <c r="R106" s="22" t="s">
        <v>84</v>
      </c>
      <c r="S106" s="22">
        <v>20032</v>
      </c>
      <c r="T106" s="29">
        <v>2024048204</v>
      </c>
      <c r="U106" s="22" t="s">
        <v>220</v>
      </c>
      <c r="V106" s="77">
        <v>49</v>
      </c>
      <c r="W106" s="33">
        <v>39814</v>
      </c>
      <c r="X106" s="22" t="s">
        <v>260</v>
      </c>
      <c r="Y106" s="83" t="s">
        <v>689</v>
      </c>
      <c r="Z106" s="83" t="s">
        <v>763</v>
      </c>
      <c r="AA106" s="83" t="s">
        <v>764</v>
      </c>
      <c r="AB106" s="83" t="s">
        <v>10</v>
      </c>
      <c r="AC106" s="22" t="s">
        <v>94</v>
      </c>
      <c r="AD106" s="22" t="s">
        <v>28</v>
      </c>
      <c r="AE106" s="22">
        <v>398072.83220399899</v>
      </c>
      <c r="AF106" s="22">
        <v>129498.346376999</v>
      </c>
      <c r="AG106" s="22">
        <v>38.849136000000001</v>
      </c>
      <c r="AH106" s="22">
        <v>-77.009744999999995</v>
      </c>
      <c r="AI106" s="22"/>
      <c r="AJ106" s="22" t="s">
        <v>84</v>
      </c>
      <c r="AK106" s="22">
        <v>20032</v>
      </c>
      <c r="AL106" s="17" t="s">
        <v>11</v>
      </c>
      <c r="AM106" s="22" t="s">
        <v>12</v>
      </c>
      <c r="AN106" s="22" t="s">
        <v>8</v>
      </c>
      <c r="AO106" s="64"/>
      <c r="AP106" s="64"/>
      <c r="AQ106" s="64"/>
      <c r="AR106" s="64" t="str">
        <f>IF(ISBLANK(DC_SW152[[#This Row],[Urban Acres]]), "", DC_SW152[[#This Row],[Urban Acres]]-DC_SW152[[#This Row],[Impervious Acres]]-DC_SW152[[#This Row],[Natural Acres]])</f>
        <v/>
      </c>
      <c r="AS106" s="64"/>
      <c r="AT106" s="64"/>
      <c r="AU106" s="64" t="str">
        <f>IF(ISBLANK(DC_SW152[[#This Row],[Natural Acres]]), "", DC_SW152[[#This Row],[Natural Acres]]*43560)</f>
        <v/>
      </c>
      <c r="AV106" s="64" t="str">
        <f>IFERROR(IF(ISBLANK(DC_SW152[[#This Row],[Compacted Acres]]), "", DC_SW152[[#This Row],[Compacted Acres]]*43560),"")</f>
        <v/>
      </c>
      <c r="AW106" s="64" t="str">
        <f>IF(ISBLANK(DC_SW152[[#This Row],[Impervious Acres]]), "", DC_SW152[[#This Row],[Impervious Acres]]*43560)</f>
        <v/>
      </c>
      <c r="AX106" s="64" t="str">
        <f>IF(ISBLANK(DC_SW152[[#This Row],[Urban Acres]]), "", DC_SW152[[#This Row],[Urban Acres]]*43560)</f>
        <v/>
      </c>
      <c r="AY106" s="67"/>
      <c r="AZ106" s="33">
        <v>42948</v>
      </c>
      <c r="BA106" s="19">
        <v>2017</v>
      </c>
      <c r="BB106" s="19"/>
      <c r="BC106" s="19"/>
      <c r="BD106" s="19"/>
      <c r="BE106" s="19" t="s">
        <v>790</v>
      </c>
      <c r="BF106" s="19"/>
      <c r="BG106" s="19"/>
      <c r="BH106" s="18"/>
      <c r="BI106" s="18"/>
      <c r="BJ106" s="18"/>
      <c r="BK106" s="22"/>
      <c r="BL106" s="18"/>
      <c r="BM106" s="72"/>
      <c r="BN106" s="22"/>
      <c r="BO106" s="17"/>
      <c r="BP106" s="17"/>
      <c r="BQ106" s="15" t="s">
        <v>541</v>
      </c>
      <c r="BR106" s="87" t="str">
        <f>IFERROR(IF($F106="Historical", IF(A106&lt;&gt;INDEX('Historical BMP Records'!A:A, MATCH($C106, 'Historical BMP Records'!$C:$C, 0)), 1, 0), IF(A106&lt;&gt;INDEX('Planned and Progress BMPs'!A:A, MATCH($C106, 'Planned and Progress BMPs'!$C:$C, 0)), 1, 0)), "")</f>
        <v/>
      </c>
      <c r="BS106" s="87" t="str">
        <f>IFERROR(IF($F106="Historical", IF(B106&lt;&gt;INDEX('Historical BMP Records'!B:B, MATCH($C106, 'Historical BMP Records'!$C:$C, 0)), 1, 0), IF(B106&lt;&gt;INDEX('Planned and Progress BMPs'!B:B, MATCH($C106, 'Planned and Progress BMPs'!$C:$C, 0)), 1, 0)), "")</f>
        <v/>
      </c>
      <c r="BT106" s="87" t="str">
        <f>IFERROR(IF($F106="Historical", IF(C106&lt;&gt;INDEX('Historical BMP Records'!C:C, MATCH($C106, 'Historical BMP Records'!$C:$C, 0)), 1, 0), IF(C106&lt;&gt;INDEX('Planned and Progress BMPs'!C:C, MATCH($C106, 'Planned and Progress BMPs'!$C:$C, 0)), 1, 0)), "")</f>
        <v/>
      </c>
      <c r="BU106" s="87" t="str">
        <f>IFERROR(IF($F106="Historical", IF(D106&lt;&gt;INDEX('Historical BMP Records'!D:D, MATCH($C106, 'Historical BMP Records'!$C:$C, 0)), 1, 0), IF(D106&lt;&gt;INDEX('Planned and Progress BMPs'!D:D, MATCH($C106, 'Planned and Progress BMPs'!$C:$C, 0)), 1, 0)), "")</f>
        <v/>
      </c>
      <c r="BV106" s="87" t="str">
        <f>IFERROR(IF($F106="Historical", IF(E106&lt;&gt;INDEX('Historical BMP Records'!E:E, MATCH($C106, 'Historical BMP Records'!$C:$C, 0)), 1, 0), IF(E106&lt;&gt;INDEX('Planned and Progress BMPs'!E:E, MATCH($C106, 'Planned and Progress BMPs'!$C:$C, 0)), 1, 0)), "")</f>
        <v/>
      </c>
      <c r="BW106" s="87" t="str">
        <f>IFERROR(IF($F106="Historical", IF(F106&lt;&gt;INDEX('Historical BMP Records'!F:F, MATCH($C106, 'Historical BMP Records'!$C:$C, 0)), 1, 0), IF(F106&lt;&gt;INDEX('Planned and Progress BMPs'!F:F, MATCH($C106, 'Planned and Progress BMPs'!$C:$C, 0)), 1, 0)), "")</f>
        <v/>
      </c>
      <c r="BX106" s="87" t="str">
        <f>IFERROR(IF($F106="Historical", IF(G106&lt;&gt;INDEX('Historical BMP Records'!G:G, MATCH($C106, 'Historical BMP Records'!$C:$C, 0)), 1, 0), IF(G106&lt;&gt;INDEX('Planned and Progress BMPs'!G:G, MATCH($C106, 'Planned and Progress BMPs'!$C:$C, 0)), 1, 0)), "")</f>
        <v/>
      </c>
      <c r="BY106" s="87" t="str">
        <f>IFERROR(IF($F106="Historical", IF(H106&lt;&gt;INDEX('Historical BMP Records'!H:H, MATCH($C106, 'Historical BMP Records'!$C:$C, 0)), 1, 0), IF(H106&lt;&gt;INDEX('Planned and Progress BMPs'!H:H, MATCH($C106, 'Planned and Progress BMPs'!$C:$C, 0)), 1, 0)), "")</f>
        <v/>
      </c>
      <c r="BZ106" s="87" t="str">
        <f>IFERROR(IF($F106="Historical", IF(I106&lt;&gt;INDEX('Historical BMP Records'!I:I, MATCH($C106, 'Historical BMP Records'!$C:$C, 0)), 1, 0), IF(I106&lt;&gt;INDEX('Planned and Progress BMPs'!I:I, MATCH($C106, 'Planned and Progress BMPs'!$C:$C, 0)), 1, 0)), "")</f>
        <v/>
      </c>
      <c r="CA106" s="87" t="str">
        <f>IFERROR(IF($F106="Historical", IF(J106&lt;&gt;INDEX('Historical BMP Records'!J:J, MATCH($C106, 'Historical BMP Records'!$C:$C, 0)), 1, 0), IF(J106&lt;&gt;INDEX('Planned and Progress BMPs'!J:J, MATCH($C106, 'Planned and Progress BMPs'!$C:$C, 0)), 1, 0)), "")</f>
        <v/>
      </c>
      <c r="CB106" s="87" t="str">
        <f>IFERROR(IF($F106="Historical", IF(K106&lt;&gt;INDEX('Historical BMP Records'!K:K, MATCH($C106, 'Historical BMP Records'!$C:$C, 0)), 1, 0), IF(K106&lt;&gt;INDEX('Planned and Progress BMPs'!K:K, MATCH($C106, 'Planned and Progress BMPs'!$C:$C, 0)), 1, 0)), "")</f>
        <v/>
      </c>
      <c r="CC106" s="87" t="str">
        <f>IFERROR(IF($F106="Historical", IF(L106&lt;&gt;INDEX('Historical BMP Records'!L:L, MATCH($C106, 'Historical BMP Records'!$C:$C, 0)), 1, 0), IF(L106&lt;&gt;INDEX('Planned and Progress BMPs'!L:L, MATCH($C106, 'Planned and Progress BMPs'!$C:$C, 0)), 1, 0)), "")</f>
        <v/>
      </c>
      <c r="CD106" s="87" t="str">
        <f>IFERROR(IF($F106="Historical", IF(M106&lt;&gt;INDEX('Historical BMP Records'!M:M, MATCH($C106, 'Historical BMP Records'!$C:$C, 0)), 1, 0), IF(M106&lt;&gt;INDEX('Planned and Progress BMPs'!M:M, MATCH($C106, 'Planned and Progress BMPs'!$C:$C, 0)), 1, 0)), "")</f>
        <v/>
      </c>
      <c r="CE106" s="87" t="str">
        <f>IFERROR(IF($F106="Historical", IF(N106&lt;&gt;INDEX('Historical BMP Records'!N:N, MATCH($C106, 'Historical BMP Records'!$C:$C, 0)), 1, 0), IF(N106&lt;&gt;INDEX('Planned and Progress BMPs'!N:N, MATCH($C106, 'Planned and Progress BMPs'!$C:$C, 0)), 1, 0)), "")</f>
        <v/>
      </c>
      <c r="CF106" s="87" t="str">
        <f>IFERROR(IF($F106="Historical", IF(O106&lt;&gt;INDEX('Historical BMP Records'!O:O, MATCH($C106, 'Historical BMP Records'!$C:$C, 0)), 1, 0), IF(O106&lt;&gt;INDEX('Planned and Progress BMPs'!O:O, MATCH($C106, 'Planned and Progress BMPs'!$C:$C, 0)), 1, 0)), "")</f>
        <v/>
      </c>
      <c r="CG106" s="87" t="str">
        <f>IFERROR(IF($F106="Historical", IF(P106&lt;&gt;INDEX('Historical BMP Records'!P:P, MATCH($C106, 'Historical BMP Records'!$C:$C, 0)), 1, 0), IF(P106&lt;&gt;INDEX('Planned and Progress BMPs'!P:P, MATCH($C106, 'Planned and Progress BMPs'!$C:$C, 0)), 1, 0)), "")</f>
        <v/>
      </c>
      <c r="CH106" s="87" t="str">
        <f>IFERROR(IF($F106="Historical", IF(Q106&lt;&gt;INDEX('Historical BMP Records'!Q:Q, MATCH($C106, 'Historical BMP Records'!$C:$C, 0)), 1, 0), IF(Q106&lt;&gt;INDEX('Planned and Progress BMPs'!Q:Q, MATCH($C106, 'Planned and Progress BMPs'!$C:$C, 0)), 1, 0)), "")</f>
        <v/>
      </c>
      <c r="CI106" s="87" t="str">
        <f>IFERROR(IF($F106="Historical", IF(R106&lt;&gt;INDEX('Historical BMP Records'!R:R, MATCH($C106, 'Historical BMP Records'!$C:$C, 0)), 1, 0), IF(R106&lt;&gt;INDEX('Planned and Progress BMPs'!R:R, MATCH($C106, 'Planned and Progress BMPs'!$C:$C, 0)), 1, 0)), "")</f>
        <v/>
      </c>
      <c r="CJ106" s="87" t="str">
        <f>IFERROR(IF($F106="Historical", IF(S106&lt;&gt;INDEX('Historical BMP Records'!S:S, MATCH($C106, 'Historical BMP Records'!$C:$C, 0)), 1, 0), IF(S106&lt;&gt;INDEX('Planned and Progress BMPs'!S:S, MATCH($C106, 'Planned and Progress BMPs'!$C:$C, 0)), 1, 0)), "")</f>
        <v/>
      </c>
      <c r="CK106" s="87" t="str">
        <f>IFERROR(IF($F106="Historical", IF(T106&lt;&gt;INDEX('Historical BMP Records'!T:T, MATCH($C106, 'Historical BMP Records'!$C:$C, 0)), 1, 0), IF(T106&lt;&gt;INDEX('Planned and Progress BMPs'!T:T, MATCH($C106, 'Planned and Progress BMPs'!$C:$C, 0)), 1, 0)), "")</f>
        <v/>
      </c>
      <c r="CL106" s="87" t="str">
        <f>IFERROR(IF($F106="Historical", IF(U106&lt;&gt;INDEX('Historical BMP Records'!U:U, MATCH($C106, 'Historical BMP Records'!$C:$C, 0)), 1, 0), IF(U106&lt;&gt;INDEX('Planned and Progress BMPs'!U:U, MATCH($C106, 'Planned and Progress BMPs'!$C:$C, 0)), 1, 0)), "")</f>
        <v/>
      </c>
      <c r="CM106" s="87" t="str">
        <f>IFERROR(IF($F106="Historical", IF(V106&lt;&gt;INDEX('Historical BMP Records'!V:V, MATCH($C106, 'Historical BMP Records'!$C:$C, 0)), 1, 0), IF(V106&lt;&gt;INDEX('Planned and Progress BMPs'!V:V, MATCH($C106, 'Planned and Progress BMPs'!$C:$C, 0)), 1, 0)), "")</f>
        <v/>
      </c>
      <c r="CN106" s="87" t="str">
        <f>IFERROR(IF($F106="Historical", IF(W106&lt;&gt;INDEX('Historical BMP Records'!W:W, MATCH($C106, 'Historical BMP Records'!$C:$C, 0)), 1, 0), IF(W106&lt;&gt;INDEX('Planned and Progress BMPs'!W:W, MATCH($C106, 'Planned and Progress BMPs'!$C:$C, 0)), 1, 0)), "")</f>
        <v/>
      </c>
      <c r="CO106" s="87" t="str">
        <f>IFERROR(IF($F106="Historical", IF(X106&lt;&gt;INDEX('Historical BMP Records'!X:X, MATCH($C106, 'Historical BMP Records'!$C:$C, 0)), 1, 0), IF(X106&lt;&gt;INDEX('Planned and Progress BMPs'!X:X, MATCH($C106, 'Planned and Progress BMPs'!$C:$C, 0)), 1, 0)), "")</f>
        <v/>
      </c>
      <c r="CP106" s="87" t="str">
        <f>IFERROR(IF($F106="Historical", IF(Y106&lt;&gt;INDEX('Historical BMP Records'!Y:Y, MATCH($C106, 'Historical BMP Records'!$C:$C, 0)), 1, 0), IF(Y106&lt;&gt;INDEX('Planned and Progress BMPs'!Y:Y, MATCH($C106, 'Planned and Progress BMPs'!$C:$C, 0)), 1, 0)), "")</f>
        <v/>
      </c>
      <c r="CQ106" s="87" t="str">
        <f>IFERROR(IF($F106="Historical", IF(Z106&lt;&gt;INDEX('Historical BMP Records'!Z:Z, MATCH($C106, 'Historical BMP Records'!$C:$C, 0)), 1, 0), IF(Z106&lt;&gt;INDEX('Planned and Progress BMPs'!Z:Z, MATCH($C106, 'Planned and Progress BMPs'!$C:$C, 0)), 1, 0)), "")</f>
        <v/>
      </c>
      <c r="CR106" s="87" t="str">
        <f>IFERROR(IF($F106="Historical", IF(AA106&lt;&gt;INDEX('Historical BMP Records'!AA:AA, MATCH($C106, 'Historical BMP Records'!$C:$C, 0)), 1, 0), IF(AA106&lt;&gt;INDEX('Planned and Progress BMPs'!AA:AA, MATCH($C106, 'Planned and Progress BMPs'!$C:$C, 0)), 1, 0)), "")</f>
        <v/>
      </c>
      <c r="CS106" s="87" t="str">
        <f>IFERROR(IF($F106="Historical", IF(AB106&lt;&gt;INDEX('Historical BMP Records'!AB:AB, MATCH($C106, 'Historical BMP Records'!$C:$C, 0)), 1, 0), IF(AB106&lt;&gt;INDEX('Planned and Progress BMPs'!AB:AB, MATCH($C106, 'Planned and Progress BMPs'!$C:$C, 0)), 1, 0)), "")</f>
        <v/>
      </c>
      <c r="CT106" s="87" t="str">
        <f>IFERROR(IF($F106="Historical", IF(AC106&lt;&gt;INDEX('Historical BMP Records'!AC:AC, MATCH($C106, 'Historical BMP Records'!$C:$C, 0)), 1, 0), IF(AC106&lt;&gt;INDEX('Planned and Progress BMPs'!AC:AC, MATCH($C106, 'Planned and Progress BMPs'!$C:$C, 0)), 1, 0)), "")</f>
        <v/>
      </c>
      <c r="CU106" s="87" t="str">
        <f>IFERROR(IF($F106="Historical", IF(AD106&lt;&gt;INDEX('Historical BMP Records'!AD:AD, MATCH($C106, 'Historical BMP Records'!$C:$C, 0)), 1, 0), IF(AD106&lt;&gt;INDEX('Planned and Progress BMPs'!AD:AD, MATCH($C106, 'Planned and Progress BMPs'!$C:$C, 0)), 1, 0)), "")</f>
        <v/>
      </c>
      <c r="CV106" s="87" t="str">
        <f>IFERROR(IF($F106="Historical", IF(AE106&lt;&gt;INDEX('Historical BMP Records'!AE:AE, MATCH($C106, 'Historical BMP Records'!$C:$C, 0)), 1, 0), IF(AE106&lt;&gt;INDEX('Planned and Progress BMPs'!AE:AE, MATCH($C106, 'Planned and Progress BMPs'!$C:$C, 0)), 1, 0)), "")</f>
        <v/>
      </c>
      <c r="CW106" s="87" t="str">
        <f>IFERROR(IF($F106="Historical", IF(AF106&lt;&gt;INDEX('Historical BMP Records'!AF:AF, MATCH($C106, 'Historical BMP Records'!$C:$C, 0)), 1, 0), IF(AF106&lt;&gt;INDEX('Planned and Progress BMPs'!AF:AF, MATCH($C106, 'Planned and Progress BMPs'!$C:$C, 0)), 1, 0)), "")</f>
        <v/>
      </c>
      <c r="CX106" s="87" t="str">
        <f>IFERROR(IF($F106="Historical", IF(AG106&lt;&gt;INDEX('Historical BMP Records'!AG:AG, MATCH($C106, 'Historical BMP Records'!$C:$C, 0)), 1, 0), IF(AG106&lt;&gt;INDEX('Planned and Progress BMPs'!AG:AG, MATCH($C106, 'Planned and Progress BMPs'!$C:$C, 0)), 1, 0)), "")</f>
        <v/>
      </c>
      <c r="CY106" s="87" t="str">
        <f>IFERROR(IF($F106="Historical", IF(AH106&lt;&gt;INDEX('Historical BMP Records'!AH:AH, MATCH($C106, 'Historical BMP Records'!$C:$C, 0)), 1, 0), IF(AH106&lt;&gt;INDEX('Planned and Progress BMPs'!AH:AH, MATCH($C106, 'Planned and Progress BMPs'!$C:$C, 0)), 1, 0)), "")</f>
        <v/>
      </c>
      <c r="CZ106" s="87" t="str">
        <f>IFERROR(IF($F106="Historical", IF(AI106&lt;&gt;INDEX('Historical BMP Records'!AI:AI, MATCH($C106, 'Historical BMP Records'!$C:$C, 0)), 1, 0), IF(AI106&lt;&gt;INDEX('Planned and Progress BMPs'!AI:AI, MATCH($C106, 'Planned and Progress BMPs'!$C:$C, 0)), 1, 0)), "")</f>
        <v/>
      </c>
      <c r="DA106" s="87" t="str">
        <f>IFERROR(IF($F106="Historical", IF(AJ106&lt;&gt;INDEX('Historical BMP Records'!AJ:AJ, MATCH($C106, 'Historical BMP Records'!$C:$C, 0)), 1, 0), IF(AJ106&lt;&gt;INDEX('Planned and Progress BMPs'!AJ:AJ, MATCH($C106, 'Planned and Progress BMPs'!$C:$C, 0)), 1, 0)), "")</f>
        <v/>
      </c>
      <c r="DB106" s="87" t="str">
        <f>IFERROR(IF($F106="Historical", IF(AK106&lt;&gt;INDEX('Historical BMP Records'!AK:AK, MATCH($C106, 'Historical BMP Records'!$C:$C, 0)), 1, 0), IF(AK106&lt;&gt;INDEX('Planned and Progress BMPs'!AK:AK, MATCH($C106, 'Planned and Progress BMPs'!$C:$C, 0)), 1, 0)), "")</f>
        <v/>
      </c>
      <c r="DC106" s="87" t="str">
        <f>IFERROR(IF($F106="Historical", IF(AL106&lt;&gt;INDEX('Historical BMP Records'!AL:AL, MATCH($C106, 'Historical BMP Records'!$C:$C, 0)), 1, 0), IF(AL106&lt;&gt;INDEX('Planned and Progress BMPs'!AL:AL, MATCH($C106, 'Planned and Progress BMPs'!$C:$C, 0)), 1, 0)), "")</f>
        <v/>
      </c>
      <c r="DD106" s="87" t="str">
        <f>IFERROR(IF($F106="Historical", IF(AM106&lt;&gt;INDEX('Historical BMP Records'!AM:AM, MATCH($C106, 'Historical BMP Records'!$C:$C, 0)), 1, 0), IF(AM106&lt;&gt;INDEX('Planned and Progress BMPs'!AM:AM, MATCH($C106, 'Planned and Progress BMPs'!$C:$C, 0)), 1, 0)), "")</f>
        <v/>
      </c>
      <c r="DE106" s="87" t="str">
        <f>IFERROR(IF($F106="Historical", IF(AN106&lt;&gt;INDEX('Historical BMP Records'!AN:AN, MATCH($C106, 'Historical BMP Records'!$C:$C, 0)), 1, 0), IF(AN106&lt;&gt;INDEX('Planned and Progress BMPs'!AN:AN, MATCH($C106, 'Planned and Progress BMPs'!$C:$C, 0)), 1, 0)), "")</f>
        <v/>
      </c>
      <c r="DF106" s="87" t="str">
        <f>IFERROR(IF($F106="Historical", IF(AO106&lt;&gt;INDEX('Historical BMP Records'!AO:AO, MATCH($C106, 'Historical BMP Records'!$C:$C, 0)), 1, 0), IF(AO106&lt;&gt;INDEX('Planned and Progress BMPs'!AO:AO, MATCH($C106, 'Planned and Progress BMPs'!$C:$C, 0)), 1, 0)), "")</f>
        <v/>
      </c>
      <c r="DG106" s="87" t="str">
        <f>IFERROR(IF($F106="Historical", IF(AP106&lt;&gt;INDEX('Historical BMP Records'!AP:AP, MATCH($C106, 'Historical BMP Records'!$C:$C, 0)), 1, 0), IF(AP106&lt;&gt;INDEX('Planned and Progress BMPs'!AP:AP, MATCH($C106, 'Planned and Progress BMPs'!$C:$C, 0)), 1, 0)), "")</f>
        <v/>
      </c>
      <c r="DH106" s="87" t="str">
        <f>IFERROR(IF($F106="Historical", IF(AQ106&lt;&gt;INDEX('Historical BMP Records'!AQ:AQ, MATCH($C106, 'Historical BMP Records'!$C:$C, 0)), 1, 0), IF(AQ106&lt;&gt;INDEX('Planned and Progress BMPs'!AQ:AQ, MATCH($C106, 'Planned and Progress BMPs'!$C:$C, 0)), 1, 0)), "")</f>
        <v/>
      </c>
      <c r="DI106" s="87" t="str">
        <f>IFERROR(IF($F106="Historical", IF(AR106&lt;&gt;INDEX('Historical BMP Records'!AR:AR, MATCH($C106, 'Historical BMP Records'!$C:$C, 0)), 1, 0), IF(AR106&lt;&gt;INDEX('Planned and Progress BMPs'!AR:AR, MATCH($C106, 'Planned and Progress BMPs'!$C:$C, 0)), 1, 0)), "")</f>
        <v/>
      </c>
      <c r="DJ106" s="87" t="str">
        <f>IFERROR(IF($F106="Historical", IF(AS106&lt;&gt;INDEX('Historical BMP Records'!AS:AS, MATCH($C106, 'Historical BMP Records'!$C:$C, 0)), 1, 0), IF(AS106&lt;&gt;INDEX('Planned and Progress BMPs'!AS:AS, MATCH($C106, 'Planned and Progress BMPs'!$C:$C, 0)), 1, 0)), "")</f>
        <v/>
      </c>
      <c r="DK106" s="87" t="str">
        <f>IFERROR(IF($F106="Historical", IF(AT106&lt;&gt;INDEX('Historical BMP Records'!AT:AT, MATCH($C106, 'Historical BMP Records'!$C:$C, 0)), 1, 0), IF(AT106&lt;&gt;INDEX('Planned and Progress BMPs'!AT:AT, MATCH($C106, 'Planned and Progress BMPs'!$C:$C, 0)), 1, 0)), "")</f>
        <v/>
      </c>
      <c r="DL106" s="87" t="str">
        <f>IFERROR(IF($F106="Historical", IF(AU106&lt;&gt;INDEX('Historical BMP Records'!AU:AU, MATCH($C106, 'Historical BMP Records'!$C:$C, 0)), 1, 0), IF(AU106&lt;&gt;INDEX('Planned and Progress BMPs'!AU:AU, MATCH($C106, 'Planned and Progress BMPs'!$C:$C, 0)), 1, 0)), "")</f>
        <v/>
      </c>
      <c r="DM106" s="87" t="str">
        <f>IFERROR(IF($F106="Historical", IF(AV106&lt;&gt;INDEX('Historical BMP Records'!AV:AV, MATCH($C106, 'Historical BMP Records'!$C:$C, 0)), 1, 0), IF(AV106&lt;&gt;INDEX('Planned and Progress BMPs'!AV:AV, MATCH($C106, 'Planned and Progress BMPs'!$C:$C, 0)), 1, 0)), "")</f>
        <v/>
      </c>
      <c r="DN106" s="87" t="str">
        <f>IFERROR(IF($F106="Historical", IF(AW106&lt;&gt;INDEX('Historical BMP Records'!AW:AW, MATCH($C106, 'Historical BMP Records'!$C:$C, 0)), 1, 0), IF(AW106&lt;&gt;INDEX('Planned and Progress BMPs'!AW:AW, MATCH($C106, 'Planned and Progress BMPs'!$C:$C, 0)), 1, 0)), "")</f>
        <v/>
      </c>
      <c r="DO106" s="87" t="str">
        <f>IFERROR(IF($F106="Historical", IF(AX106&lt;&gt;INDEX('Historical BMP Records'!AX:AX, MATCH($C106, 'Historical BMP Records'!$C:$C, 0)), 1, 0), IF(AX106&lt;&gt;INDEX('Planned and Progress BMPs'!AX:AX, MATCH($C106, 'Planned and Progress BMPs'!$C:$C, 0)), 1, 0)), "")</f>
        <v/>
      </c>
      <c r="DP106" s="87" t="str">
        <f>IFERROR(IF($F106="Historical", IF(AY106&lt;&gt;INDEX('Historical BMP Records'!AY:AY, MATCH($C106, 'Historical BMP Records'!$C:$C, 0)), 1, 0), IF(AY106&lt;&gt;INDEX('Planned and Progress BMPs'!AY:AY, MATCH($C106, 'Planned and Progress BMPs'!$C:$C, 0)), 1, 0)), "")</f>
        <v/>
      </c>
      <c r="DQ106" s="87" t="str">
        <f>IFERROR(IF($F106="Historical", IF(AZ106&lt;&gt;INDEX('Historical BMP Records'!AZ:AZ, MATCH($C106, 'Historical BMP Records'!$C:$C, 0)), 1, 0), IF(AZ106&lt;&gt;INDEX('Planned and Progress BMPs'!AZ:AZ, MATCH($C106, 'Planned and Progress BMPs'!$C:$C, 0)), 1, 0)), "")</f>
        <v/>
      </c>
      <c r="DR106" s="87" t="str">
        <f>IFERROR(IF($F106="Historical", IF(BA106&lt;&gt;INDEX('Historical BMP Records'!BA:BA, MATCH($C106, 'Historical BMP Records'!$C:$C, 0)), 1, 0), IF(BA106&lt;&gt;INDEX('Planned and Progress BMPs'!BA:BA, MATCH($C106, 'Planned and Progress BMPs'!$C:$C, 0)), 1, 0)), "")</f>
        <v/>
      </c>
      <c r="DS106" s="87" t="str">
        <f>IFERROR(IF($F106="Historical", IF(BB106&lt;&gt;INDEX('Historical BMP Records'!BB:BB, MATCH($C106, 'Historical BMP Records'!$C:$C, 0)), 1, 0), IF(BB106&lt;&gt;INDEX('Planned and Progress BMPs'!BB:BB, MATCH($C106, 'Planned and Progress BMPs'!$C:$C, 0)), 1, 0)), "")</f>
        <v/>
      </c>
      <c r="DT106" s="87" t="str">
        <f>IFERROR(IF($F106="Historical", IF(BC106&lt;&gt;INDEX('Historical BMP Records'!BC:BC, MATCH($C106, 'Historical BMP Records'!$C:$C, 0)), 1, 0), IF(BC106&lt;&gt;INDEX('Planned and Progress BMPs'!BC:BC, MATCH($C106, 'Planned and Progress BMPs'!$C:$C, 0)), 1, 0)), "")</f>
        <v/>
      </c>
      <c r="DU106" s="87" t="str">
        <f>IFERROR(IF($F106="Historical", IF(BD106&lt;&gt;INDEX('Historical BMP Records'!BD:BD, MATCH($C106, 'Historical BMP Records'!$C:$C, 0)), 1, 0), IF(BD106&lt;&gt;INDEX('Planned and Progress BMPs'!BD:BD, MATCH($C106, 'Planned and Progress BMPs'!$C:$C, 0)), 1, 0)), "")</f>
        <v/>
      </c>
      <c r="DV106" s="87" t="str">
        <f>IFERROR(IF($F106="Historical", IF(BE106&lt;&gt;INDEX('Historical BMP Records'!BE:BE, MATCH($C106, 'Historical BMP Records'!$C:$C, 0)), 1, 0), IF(BE106&lt;&gt;INDEX('Planned and Progress BMPs'!BE:BE, MATCH($C106, 'Planned and Progress BMPs'!$C:$C, 0)), 1, 0)), "")</f>
        <v/>
      </c>
      <c r="DW106" s="87" t="str">
        <f>IFERROR(IF($F106="Historical", IF(BF106&lt;&gt;INDEX('Historical BMP Records'!BF:BF, MATCH($C106, 'Historical BMP Records'!$C:$C, 0)), 1, 0), IF(BF106&lt;&gt;INDEX('Planned and Progress BMPs'!BF:BF, MATCH($C106, 'Planned and Progress BMPs'!$C:$C, 0)), 1, 0)), "")</f>
        <v/>
      </c>
      <c r="DX106" s="87" t="str">
        <f>IFERROR(IF($F106="Historical", IF(BG106&lt;&gt;INDEX('Historical BMP Records'!BG:BG, MATCH($C106, 'Historical BMP Records'!$C:$C, 0)), 1, 0), IF(BG106&lt;&gt;INDEX('Planned and Progress BMPs'!BG:BG, MATCH($C106, 'Planned and Progress BMPs'!$C:$C, 0)), 1, 0)), "")</f>
        <v/>
      </c>
      <c r="DY106" s="87" t="str">
        <f>IFERROR(IF($F106="Historical", IF(BH106&lt;&gt;INDEX('Historical BMP Records'!BH:BH, MATCH($C106, 'Historical BMP Records'!$C:$C, 0)), 1, 0), IF(BH106&lt;&gt;INDEX('Planned and Progress BMPs'!BH:BH, MATCH($C106, 'Planned and Progress BMPs'!$C:$C, 0)), 1, 0)), "")</f>
        <v/>
      </c>
      <c r="DZ106" s="87" t="str">
        <f>IFERROR(IF($F106="Historical", IF(BI106&lt;&gt;INDEX('Historical BMP Records'!BI:BI, MATCH($C106, 'Historical BMP Records'!$C:$C, 0)), 1, 0), IF(BI106&lt;&gt;INDEX('Planned and Progress BMPs'!BI:BI, MATCH($C106, 'Planned and Progress BMPs'!$C:$C, 0)), 1, 0)), "")</f>
        <v/>
      </c>
      <c r="EA106" s="87" t="str">
        <f>IFERROR(IF($F106="Historical", IF(BJ106&lt;&gt;INDEX('Historical BMP Records'!BJ:BJ, MATCH($C106, 'Historical BMP Records'!$C:$C, 0)), 1, 0), IF(BJ106&lt;&gt;INDEX('Planned and Progress BMPs'!BJ:BJ, MATCH($C106, 'Planned and Progress BMPs'!$C:$C, 0)), 1, 0)), "")</f>
        <v/>
      </c>
      <c r="EB106" s="87" t="str">
        <f>IFERROR(IF($F106="Historical", IF(BK106&lt;&gt;INDEX('Historical BMP Records'!BK:BK, MATCH($C106, 'Historical BMP Records'!$C:$C, 0)), 1, 0), IF(BK106&lt;&gt;INDEX('Planned and Progress BMPs'!BK:BK, MATCH($C106, 'Planned and Progress BMPs'!$C:$C, 0)), 1, 0)), "")</f>
        <v/>
      </c>
      <c r="EC106" s="87" t="str">
        <f>IFERROR(IF($F106="Historical", IF(BL106&lt;&gt;INDEX('Historical BMP Records'!BL:BL, MATCH($C106, 'Historical BMP Records'!$C:$C, 0)), 1, 0), IF(BL106&lt;&gt;INDEX('Planned and Progress BMPs'!BL:BL, MATCH($C106, 'Planned and Progress BMPs'!$C:$C, 0)), 1, 0)), "")</f>
        <v/>
      </c>
      <c r="ED106" s="87" t="str">
        <f>IFERROR(IF($F106="Historical", IF(BM106&lt;&gt;INDEX('Historical BMP Records'!BM:BM, MATCH($C106, 'Historical BMP Records'!$C:$C, 0)), 1, 0), IF(BM106&lt;&gt;INDEX('Planned and Progress BMPs'!BM:BM, MATCH($C106, 'Planned and Progress BMPs'!$C:$C, 0)), 1, 0)), "")</f>
        <v/>
      </c>
      <c r="EE106" s="87" t="str">
        <f>IFERROR(IF($F106="Historical", IF(BN106&lt;&gt;INDEX('Historical BMP Records'!BN:BN, MATCH($C106, 'Historical BMP Records'!$C:$C, 0)), 1, 0), IF(BN106&lt;&gt;INDEX('Planned and Progress BMPs'!BN:BN, MATCH($C106, 'Planned and Progress BMPs'!$C:$C, 0)), 1, 0)), "")</f>
        <v/>
      </c>
      <c r="EF106" s="87" t="str">
        <f>IFERROR(IF($F106="Historical", IF(BO106&lt;&gt;INDEX('Historical BMP Records'!BO:BO, MATCH($C106, 'Historical BMP Records'!$C:$C, 0)), 1, 0), IF(BO106&lt;&gt;INDEX('Planned and Progress BMPs'!BO:BO, MATCH($C106, 'Planned and Progress BMPs'!$C:$C, 0)), 1, 0)), "")</f>
        <v/>
      </c>
      <c r="EG106" s="87" t="str">
        <f>IFERROR(IF($F106="Historical", IF(BP106&lt;&gt;INDEX('Historical BMP Records'!BP:BP, MATCH($C106, 'Historical BMP Records'!$C:$C, 0)), 1, 0), IF(BP106&lt;&gt;INDEX('Planned and Progress BMPs'!BP:BP, MATCH($C106, 'Planned and Progress BMPs'!$C:$C, 0)), 1, 0)), "")</f>
        <v/>
      </c>
      <c r="EH106" s="87">
        <f>SUM(DC_SW152[[#This Row],[FY17 Status Change]:[GIS ID Change]])</f>
        <v>0</v>
      </c>
    </row>
    <row r="107" spans="1:138" x14ac:dyDescent="0.25">
      <c r="A107" s="5" t="s">
        <v>388</v>
      </c>
      <c r="B107" s="5" t="s">
        <v>389</v>
      </c>
      <c r="C107" s="15" t="s">
        <v>688</v>
      </c>
      <c r="D107" s="15" t="s">
        <v>495</v>
      </c>
      <c r="E107" s="15" t="s">
        <v>524</v>
      </c>
      <c r="F107" s="33" t="s">
        <v>49</v>
      </c>
      <c r="G107" s="42"/>
      <c r="H107" s="37"/>
      <c r="I107" s="22">
        <f>INDEX(Table3[Site ID], MATCH(DC_SW152[[#This Row],[Facility Name]], Table3[Site Name], 0))</f>
        <v>1</v>
      </c>
      <c r="J107" s="22" t="s">
        <v>372</v>
      </c>
      <c r="K107" s="22" t="str">
        <f>INDEX(Table3[Site Address], MATCH(DC_SW152[[#This Row],[Facility Name]], Table3[Site Name], 0))</f>
        <v>370 Brookley Avenue SW</v>
      </c>
      <c r="L107" s="22" t="str">
        <f>INDEX(Table3[Site X Coordinate], MATCH(DC_SW152[[#This Row],[Facility Name]], Table3[Site Name], 0))</f>
        <v>399319.85</v>
      </c>
      <c r="M107" s="22" t="str">
        <f>INDEX(Table3[Site Y Coordinate], MATCH(DC_SW152[[#This Row],[Facility Name]], Table3[Site Name], 0))</f>
        <v>131674.01</v>
      </c>
      <c r="N107" s="22" t="str">
        <f>INDEX(Table3[Owner/Manager], MATCH(DC_SW152[[#This Row],[Facility Name]], Table3[Site Name], 0))</f>
        <v>Department of Defense</v>
      </c>
      <c r="O107" s="22" t="s">
        <v>218</v>
      </c>
      <c r="P107" s="22" t="s">
        <v>115</v>
      </c>
      <c r="Q107" s="22" t="s">
        <v>219</v>
      </c>
      <c r="R107" s="22" t="s">
        <v>84</v>
      </c>
      <c r="S107" s="22">
        <v>20032</v>
      </c>
      <c r="T107" s="29">
        <v>2024048204</v>
      </c>
      <c r="U107" s="22" t="s">
        <v>220</v>
      </c>
      <c r="V107" s="77">
        <v>50</v>
      </c>
      <c r="W107" s="33">
        <v>41183</v>
      </c>
      <c r="X107" s="22" t="s">
        <v>524</v>
      </c>
      <c r="Y107" s="83" t="s">
        <v>607</v>
      </c>
      <c r="Z107" s="83" t="s">
        <v>761</v>
      </c>
      <c r="AA107" s="83" t="s">
        <v>762</v>
      </c>
      <c r="AB107" s="83" t="s">
        <v>27</v>
      </c>
      <c r="AC107" s="22" t="s">
        <v>95</v>
      </c>
      <c r="AD107" s="22" t="s">
        <v>33</v>
      </c>
      <c r="AE107" s="22">
        <v>399154.07830200001</v>
      </c>
      <c r="AF107" s="22">
        <v>131259.05978800001</v>
      </c>
      <c r="AG107" s="22">
        <v>38.832645999999997</v>
      </c>
      <c r="AH107" s="22">
        <v>-77.023944999999998</v>
      </c>
      <c r="AI107" s="22" t="s">
        <v>288</v>
      </c>
      <c r="AJ107" s="22" t="s">
        <v>84</v>
      </c>
      <c r="AK107" s="22">
        <v>20032</v>
      </c>
      <c r="AL107" s="17" t="s">
        <v>11</v>
      </c>
      <c r="AM107" s="22" t="s">
        <v>12</v>
      </c>
      <c r="AN107" s="22" t="s">
        <v>8</v>
      </c>
      <c r="AO107" s="64"/>
      <c r="AP107" s="64"/>
      <c r="AQ107" s="64"/>
      <c r="AR107" s="64">
        <f>IF(ISBLANK(DC_SW152[[#This Row],[Urban Acres]]), "", DC_SW152[[#This Row],[Urban Acres]]-DC_SW152[[#This Row],[Impervious Acres]]-DC_SW152[[#This Row],[Natural Acres]])</f>
        <v>0</v>
      </c>
      <c r="AS107" s="64">
        <v>0.35</v>
      </c>
      <c r="AT107" s="64">
        <v>0.35</v>
      </c>
      <c r="AU107" s="64" t="str">
        <f>IF(ISBLANK(DC_SW152[[#This Row],[Natural Acres]]), "", DC_SW152[[#This Row],[Natural Acres]]*43560)</f>
        <v/>
      </c>
      <c r="AV107" s="64">
        <f>IFERROR(IF(ISBLANK(DC_SW152[[#This Row],[Compacted Acres]]), "", DC_SW152[[#This Row],[Compacted Acres]]*43560),"")</f>
        <v>0</v>
      </c>
      <c r="AW107" s="64">
        <f>IF(ISBLANK(DC_SW152[[#This Row],[Impervious Acres]]), "", DC_SW152[[#This Row],[Impervious Acres]]*43560)</f>
        <v>15245.999999999998</v>
      </c>
      <c r="AX107" s="64">
        <f>IF(ISBLANK(DC_SW152[[#This Row],[Urban Acres]]), "", DC_SW152[[#This Row],[Urban Acres]]*43560)</f>
        <v>15245.999999999998</v>
      </c>
      <c r="AY107" s="67"/>
      <c r="AZ107" s="33">
        <v>42170</v>
      </c>
      <c r="BA107" s="19">
        <v>2015</v>
      </c>
      <c r="BB107" s="19"/>
      <c r="BC107" s="19"/>
      <c r="BD107" s="19"/>
      <c r="BE107" s="19"/>
      <c r="BF107" s="19"/>
      <c r="BG107" s="19"/>
      <c r="BH107" s="18" t="s">
        <v>9</v>
      </c>
      <c r="BI107" s="18">
        <v>41275</v>
      </c>
      <c r="BJ107" s="18"/>
      <c r="BK107" s="22" t="s">
        <v>8</v>
      </c>
      <c r="BL107" s="18"/>
      <c r="BM107" s="72"/>
      <c r="BN107" s="22"/>
      <c r="BO107" s="17" t="s">
        <v>13</v>
      </c>
      <c r="BP107" s="17"/>
      <c r="BQ107" s="15" t="s">
        <v>536</v>
      </c>
      <c r="BR107" s="87" t="str">
        <f>IFERROR(IF($F107="Historical", IF(A107&lt;&gt;INDEX('Historical BMP Records'!A:A, MATCH($C107, 'Historical BMP Records'!$C:$C, 0)), 1, 0), IF(A107&lt;&gt;INDEX('Planned and Progress BMPs'!A:A, MATCH($C107, 'Planned and Progress BMPs'!$C:$C, 0)), 1, 0)), "")</f>
        <v/>
      </c>
      <c r="BS107" s="87" t="str">
        <f>IFERROR(IF($F107="Historical", IF(B107&lt;&gt;INDEX('Historical BMP Records'!B:B, MATCH($C107, 'Historical BMP Records'!$C:$C, 0)), 1, 0), IF(B107&lt;&gt;INDEX('Planned and Progress BMPs'!B:B, MATCH($C107, 'Planned and Progress BMPs'!$C:$C, 0)), 1, 0)), "")</f>
        <v/>
      </c>
      <c r="BT107" s="87" t="str">
        <f>IFERROR(IF($F107="Historical", IF(C107&lt;&gt;INDEX('Historical BMP Records'!C:C, MATCH($C107, 'Historical BMP Records'!$C:$C, 0)), 1, 0), IF(C107&lt;&gt;INDEX('Planned and Progress BMPs'!C:C, MATCH($C107, 'Planned and Progress BMPs'!$C:$C, 0)), 1, 0)), "")</f>
        <v/>
      </c>
      <c r="BU107" s="87" t="str">
        <f>IFERROR(IF($F107="Historical", IF(D107&lt;&gt;INDEX('Historical BMP Records'!D:D, MATCH($C107, 'Historical BMP Records'!$C:$C, 0)), 1, 0), IF(D107&lt;&gt;INDEX('Planned and Progress BMPs'!D:D, MATCH($C107, 'Planned and Progress BMPs'!$C:$C, 0)), 1, 0)), "")</f>
        <v/>
      </c>
      <c r="BV107" s="87" t="str">
        <f>IFERROR(IF($F107="Historical", IF(E107&lt;&gt;INDEX('Historical BMP Records'!E:E, MATCH($C107, 'Historical BMP Records'!$C:$C, 0)), 1, 0), IF(E107&lt;&gt;INDEX('Planned and Progress BMPs'!E:E, MATCH($C107, 'Planned and Progress BMPs'!$C:$C, 0)), 1, 0)), "")</f>
        <v/>
      </c>
      <c r="BW107" s="87" t="str">
        <f>IFERROR(IF($F107="Historical", IF(F107&lt;&gt;INDEX('Historical BMP Records'!F:F, MATCH($C107, 'Historical BMP Records'!$C:$C, 0)), 1, 0), IF(F107&lt;&gt;INDEX('Planned and Progress BMPs'!F:F, MATCH($C107, 'Planned and Progress BMPs'!$C:$C, 0)), 1, 0)), "")</f>
        <v/>
      </c>
      <c r="BX107" s="87" t="str">
        <f>IFERROR(IF($F107="Historical", IF(G107&lt;&gt;INDEX('Historical BMP Records'!G:G, MATCH($C107, 'Historical BMP Records'!$C:$C, 0)), 1, 0), IF(G107&lt;&gt;INDEX('Planned and Progress BMPs'!G:G, MATCH($C107, 'Planned and Progress BMPs'!$C:$C, 0)), 1, 0)), "")</f>
        <v/>
      </c>
      <c r="BY107" s="87" t="str">
        <f>IFERROR(IF($F107="Historical", IF(H107&lt;&gt;INDEX('Historical BMP Records'!H:H, MATCH($C107, 'Historical BMP Records'!$C:$C, 0)), 1, 0), IF(H107&lt;&gt;INDEX('Planned and Progress BMPs'!H:H, MATCH($C107, 'Planned and Progress BMPs'!$C:$C, 0)), 1, 0)), "")</f>
        <v/>
      </c>
      <c r="BZ107" s="87" t="str">
        <f>IFERROR(IF($F107="Historical", IF(I107&lt;&gt;INDEX('Historical BMP Records'!I:I, MATCH($C107, 'Historical BMP Records'!$C:$C, 0)), 1, 0), IF(I107&lt;&gt;INDEX('Planned and Progress BMPs'!I:I, MATCH($C107, 'Planned and Progress BMPs'!$C:$C, 0)), 1, 0)), "")</f>
        <v/>
      </c>
      <c r="CA107" s="87" t="str">
        <f>IFERROR(IF($F107="Historical", IF(J107&lt;&gt;INDEX('Historical BMP Records'!J:J, MATCH($C107, 'Historical BMP Records'!$C:$C, 0)), 1, 0), IF(J107&lt;&gt;INDEX('Planned and Progress BMPs'!J:J, MATCH($C107, 'Planned and Progress BMPs'!$C:$C, 0)), 1, 0)), "")</f>
        <v/>
      </c>
      <c r="CB107" s="87" t="str">
        <f>IFERROR(IF($F107="Historical", IF(K107&lt;&gt;INDEX('Historical BMP Records'!K:K, MATCH($C107, 'Historical BMP Records'!$C:$C, 0)), 1, 0), IF(K107&lt;&gt;INDEX('Planned and Progress BMPs'!K:K, MATCH($C107, 'Planned and Progress BMPs'!$C:$C, 0)), 1, 0)), "")</f>
        <v/>
      </c>
      <c r="CC107" s="87" t="str">
        <f>IFERROR(IF($F107="Historical", IF(L107&lt;&gt;INDEX('Historical BMP Records'!L:L, MATCH($C107, 'Historical BMP Records'!$C:$C, 0)), 1, 0), IF(L107&lt;&gt;INDEX('Planned and Progress BMPs'!L:L, MATCH($C107, 'Planned and Progress BMPs'!$C:$C, 0)), 1, 0)), "")</f>
        <v/>
      </c>
      <c r="CD107" s="87" t="str">
        <f>IFERROR(IF($F107="Historical", IF(M107&lt;&gt;INDEX('Historical BMP Records'!M:M, MATCH($C107, 'Historical BMP Records'!$C:$C, 0)), 1, 0), IF(M107&lt;&gt;INDEX('Planned and Progress BMPs'!M:M, MATCH($C107, 'Planned and Progress BMPs'!$C:$C, 0)), 1, 0)), "")</f>
        <v/>
      </c>
      <c r="CE107" s="87" t="str">
        <f>IFERROR(IF($F107="Historical", IF(N107&lt;&gt;INDEX('Historical BMP Records'!N:N, MATCH($C107, 'Historical BMP Records'!$C:$C, 0)), 1, 0), IF(N107&lt;&gt;INDEX('Planned and Progress BMPs'!N:N, MATCH($C107, 'Planned and Progress BMPs'!$C:$C, 0)), 1, 0)), "")</f>
        <v/>
      </c>
      <c r="CF107" s="87" t="str">
        <f>IFERROR(IF($F107="Historical", IF(O107&lt;&gt;INDEX('Historical BMP Records'!O:O, MATCH($C107, 'Historical BMP Records'!$C:$C, 0)), 1, 0), IF(O107&lt;&gt;INDEX('Planned and Progress BMPs'!O:O, MATCH($C107, 'Planned and Progress BMPs'!$C:$C, 0)), 1, 0)), "")</f>
        <v/>
      </c>
      <c r="CG107" s="87" t="str">
        <f>IFERROR(IF($F107="Historical", IF(P107&lt;&gt;INDEX('Historical BMP Records'!P:P, MATCH($C107, 'Historical BMP Records'!$C:$C, 0)), 1, 0), IF(P107&lt;&gt;INDEX('Planned and Progress BMPs'!P:P, MATCH($C107, 'Planned and Progress BMPs'!$C:$C, 0)), 1, 0)), "")</f>
        <v/>
      </c>
      <c r="CH107" s="87" t="str">
        <f>IFERROR(IF($F107="Historical", IF(Q107&lt;&gt;INDEX('Historical BMP Records'!Q:Q, MATCH($C107, 'Historical BMP Records'!$C:$C, 0)), 1, 0), IF(Q107&lt;&gt;INDEX('Planned and Progress BMPs'!Q:Q, MATCH($C107, 'Planned and Progress BMPs'!$C:$C, 0)), 1, 0)), "")</f>
        <v/>
      </c>
      <c r="CI107" s="87" t="str">
        <f>IFERROR(IF($F107="Historical", IF(R107&lt;&gt;INDEX('Historical BMP Records'!R:R, MATCH($C107, 'Historical BMP Records'!$C:$C, 0)), 1, 0), IF(R107&lt;&gt;INDEX('Planned and Progress BMPs'!R:R, MATCH($C107, 'Planned and Progress BMPs'!$C:$C, 0)), 1, 0)), "")</f>
        <v/>
      </c>
      <c r="CJ107" s="87" t="str">
        <f>IFERROR(IF($F107="Historical", IF(S107&lt;&gt;INDEX('Historical BMP Records'!S:S, MATCH($C107, 'Historical BMP Records'!$C:$C, 0)), 1, 0), IF(S107&lt;&gt;INDEX('Planned and Progress BMPs'!S:S, MATCH($C107, 'Planned and Progress BMPs'!$C:$C, 0)), 1, 0)), "")</f>
        <v/>
      </c>
      <c r="CK107" s="87" t="str">
        <f>IFERROR(IF($F107="Historical", IF(T107&lt;&gt;INDEX('Historical BMP Records'!T:T, MATCH($C107, 'Historical BMP Records'!$C:$C, 0)), 1, 0), IF(T107&lt;&gt;INDEX('Planned and Progress BMPs'!T:T, MATCH($C107, 'Planned and Progress BMPs'!$C:$C, 0)), 1, 0)), "")</f>
        <v/>
      </c>
      <c r="CL107" s="87" t="str">
        <f>IFERROR(IF($F107="Historical", IF(U107&lt;&gt;INDEX('Historical BMP Records'!U:U, MATCH($C107, 'Historical BMP Records'!$C:$C, 0)), 1, 0), IF(U107&lt;&gt;INDEX('Planned and Progress BMPs'!U:U, MATCH($C107, 'Planned and Progress BMPs'!$C:$C, 0)), 1, 0)), "")</f>
        <v/>
      </c>
      <c r="CM107" s="87" t="str">
        <f>IFERROR(IF($F107="Historical", IF(V107&lt;&gt;INDEX('Historical BMP Records'!V:V, MATCH($C107, 'Historical BMP Records'!$C:$C, 0)), 1, 0), IF(V107&lt;&gt;INDEX('Planned and Progress BMPs'!V:V, MATCH($C107, 'Planned and Progress BMPs'!$C:$C, 0)), 1, 0)), "")</f>
        <v/>
      </c>
      <c r="CN107" s="87" t="str">
        <f>IFERROR(IF($F107="Historical", IF(W107&lt;&gt;INDEX('Historical BMP Records'!W:W, MATCH($C107, 'Historical BMP Records'!$C:$C, 0)), 1, 0), IF(W107&lt;&gt;INDEX('Planned and Progress BMPs'!W:W, MATCH($C107, 'Planned and Progress BMPs'!$C:$C, 0)), 1, 0)), "")</f>
        <v/>
      </c>
      <c r="CO107" s="87" t="str">
        <f>IFERROR(IF($F107="Historical", IF(X107&lt;&gt;INDEX('Historical BMP Records'!X:X, MATCH($C107, 'Historical BMP Records'!$C:$C, 0)), 1, 0), IF(X107&lt;&gt;INDEX('Planned and Progress BMPs'!X:X, MATCH($C107, 'Planned and Progress BMPs'!$C:$C, 0)), 1, 0)), "")</f>
        <v/>
      </c>
      <c r="CP107" s="87" t="str">
        <f>IFERROR(IF($F107="Historical", IF(Y107&lt;&gt;INDEX('Historical BMP Records'!Y:Y, MATCH($C107, 'Historical BMP Records'!$C:$C, 0)), 1, 0), IF(Y107&lt;&gt;INDEX('Planned and Progress BMPs'!Y:Y, MATCH($C107, 'Planned and Progress BMPs'!$C:$C, 0)), 1, 0)), "")</f>
        <v/>
      </c>
      <c r="CQ107" s="87" t="str">
        <f>IFERROR(IF($F107="Historical", IF(Z107&lt;&gt;INDEX('Historical BMP Records'!Z:Z, MATCH($C107, 'Historical BMP Records'!$C:$C, 0)), 1, 0), IF(Z107&lt;&gt;INDEX('Planned and Progress BMPs'!Z:Z, MATCH($C107, 'Planned and Progress BMPs'!$C:$C, 0)), 1, 0)), "")</f>
        <v/>
      </c>
      <c r="CR107" s="87" t="str">
        <f>IFERROR(IF($F107="Historical", IF(AA107&lt;&gt;INDEX('Historical BMP Records'!AA:AA, MATCH($C107, 'Historical BMP Records'!$C:$C, 0)), 1, 0), IF(AA107&lt;&gt;INDEX('Planned and Progress BMPs'!AA:AA, MATCH($C107, 'Planned and Progress BMPs'!$C:$C, 0)), 1, 0)), "")</f>
        <v/>
      </c>
      <c r="CS107" s="87" t="str">
        <f>IFERROR(IF($F107="Historical", IF(AB107&lt;&gt;INDEX('Historical BMP Records'!AB:AB, MATCH($C107, 'Historical BMP Records'!$C:$C, 0)), 1, 0), IF(AB107&lt;&gt;INDEX('Planned and Progress BMPs'!AB:AB, MATCH($C107, 'Planned and Progress BMPs'!$C:$C, 0)), 1, 0)), "")</f>
        <v/>
      </c>
      <c r="CT107" s="87" t="str">
        <f>IFERROR(IF($F107="Historical", IF(AC107&lt;&gt;INDEX('Historical BMP Records'!AC:AC, MATCH($C107, 'Historical BMP Records'!$C:$C, 0)), 1, 0), IF(AC107&lt;&gt;INDEX('Planned and Progress BMPs'!AC:AC, MATCH($C107, 'Planned and Progress BMPs'!$C:$C, 0)), 1, 0)), "")</f>
        <v/>
      </c>
      <c r="CU107" s="87" t="str">
        <f>IFERROR(IF($F107="Historical", IF(AD107&lt;&gt;INDEX('Historical BMP Records'!AD:AD, MATCH($C107, 'Historical BMP Records'!$C:$C, 0)), 1, 0), IF(AD107&lt;&gt;INDEX('Planned and Progress BMPs'!AD:AD, MATCH($C107, 'Planned and Progress BMPs'!$C:$C, 0)), 1, 0)), "")</f>
        <v/>
      </c>
      <c r="CV107" s="87" t="str">
        <f>IFERROR(IF($F107="Historical", IF(AE107&lt;&gt;INDEX('Historical BMP Records'!AE:AE, MATCH($C107, 'Historical BMP Records'!$C:$C, 0)), 1, 0), IF(AE107&lt;&gt;INDEX('Planned and Progress BMPs'!AE:AE, MATCH($C107, 'Planned and Progress BMPs'!$C:$C, 0)), 1, 0)), "")</f>
        <v/>
      </c>
      <c r="CW107" s="87" t="str">
        <f>IFERROR(IF($F107="Historical", IF(AF107&lt;&gt;INDEX('Historical BMP Records'!AF:AF, MATCH($C107, 'Historical BMP Records'!$C:$C, 0)), 1, 0), IF(AF107&lt;&gt;INDEX('Planned and Progress BMPs'!AF:AF, MATCH($C107, 'Planned and Progress BMPs'!$C:$C, 0)), 1, 0)), "")</f>
        <v/>
      </c>
      <c r="CX107" s="87" t="str">
        <f>IFERROR(IF($F107="Historical", IF(AG107&lt;&gt;INDEX('Historical BMP Records'!AG:AG, MATCH($C107, 'Historical BMP Records'!$C:$C, 0)), 1, 0), IF(AG107&lt;&gt;INDEX('Planned and Progress BMPs'!AG:AG, MATCH($C107, 'Planned and Progress BMPs'!$C:$C, 0)), 1, 0)), "")</f>
        <v/>
      </c>
      <c r="CY107" s="87" t="str">
        <f>IFERROR(IF($F107="Historical", IF(AH107&lt;&gt;INDEX('Historical BMP Records'!AH:AH, MATCH($C107, 'Historical BMP Records'!$C:$C, 0)), 1, 0), IF(AH107&lt;&gt;INDEX('Planned and Progress BMPs'!AH:AH, MATCH($C107, 'Planned and Progress BMPs'!$C:$C, 0)), 1, 0)), "")</f>
        <v/>
      </c>
      <c r="CZ107" s="87" t="str">
        <f>IFERROR(IF($F107="Historical", IF(AI107&lt;&gt;INDEX('Historical BMP Records'!AI:AI, MATCH($C107, 'Historical BMP Records'!$C:$C, 0)), 1, 0), IF(AI107&lt;&gt;INDEX('Planned and Progress BMPs'!AI:AI, MATCH($C107, 'Planned and Progress BMPs'!$C:$C, 0)), 1, 0)), "")</f>
        <v/>
      </c>
      <c r="DA107" s="87" t="str">
        <f>IFERROR(IF($F107="Historical", IF(AJ107&lt;&gt;INDEX('Historical BMP Records'!AJ:AJ, MATCH($C107, 'Historical BMP Records'!$C:$C, 0)), 1, 0), IF(AJ107&lt;&gt;INDEX('Planned and Progress BMPs'!AJ:AJ, MATCH($C107, 'Planned and Progress BMPs'!$C:$C, 0)), 1, 0)), "")</f>
        <v/>
      </c>
      <c r="DB107" s="87" t="str">
        <f>IFERROR(IF($F107="Historical", IF(AK107&lt;&gt;INDEX('Historical BMP Records'!AK:AK, MATCH($C107, 'Historical BMP Records'!$C:$C, 0)), 1, 0), IF(AK107&lt;&gt;INDEX('Planned and Progress BMPs'!AK:AK, MATCH($C107, 'Planned and Progress BMPs'!$C:$C, 0)), 1, 0)), "")</f>
        <v/>
      </c>
      <c r="DC107" s="87" t="str">
        <f>IFERROR(IF($F107="Historical", IF(AL107&lt;&gt;INDEX('Historical BMP Records'!AL:AL, MATCH($C107, 'Historical BMP Records'!$C:$C, 0)), 1, 0), IF(AL107&lt;&gt;INDEX('Planned and Progress BMPs'!AL:AL, MATCH($C107, 'Planned and Progress BMPs'!$C:$C, 0)), 1, 0)), "")</f>
        <v/>
      </c>
      <c r="DD107" s="87" t="str">
        <f>IFERROR(IF($F107="Historical", IF(AM107&lt;&gt;INDEX('Historical BMP Records'!AM:AM, MATCH($C107, 'Historical BMP Records'!$C:$C, 0)), 1, 0), IF(AM107&lt;&gt;INDEX('Planned and Progress BMPs'!AM:AM, MATCH($C107, 'Planned and Progress BMPs'!$C:$C, 0)), 1, 0)), "")</f>
        <v/>
      </c>
      <c r="DE107" s="87" t="str">
        <f>IFERROR(IF($F107="Historical", IF(AN107&lt;&gt;INDEX('Historical BMP Records'!AN:AN, MATCH($C107, 'Historical BMP Records'!$C:$C, 0)), 1, 0), IF(AN107&lt;&gt;INDEX('Planned and Progress BMPs'!AN:AN, MATCH($C107, 'Planned and Progress BMPs'!$C:$C, 0)), 1, 0)), "")</f>
        <v/>
      </c>
      <c r="DF107" s="87" t="str">
        <f>IFERROR(IF($F107="Historical", IF(AO107&lt;&gt;INDEX('Historical BMP Records'!AO:AO, MATCH($C107, 'Historical BMP Records'!$C:$C, 0)), 1, 0), IF(AO107&lt;&gt;INDEX('Planned and Progress BMPs'!AO:AO, MATCH($C107, 'Planned and Progress BMPs'!$C:$C, 0)), 1, 0)), "")</f>
        <v/>
      </c>
      <c r="DG107" s="87" t="str">
        <f>IFERROR(IF($F107="Historical", IF(AP107&lt;&gt;INDEX('Historical BMP Records'!AP:AP, MATCH($C107, 'Historical BMP Records'!$C:$C, 0)), 1, 0), IF(AP107&lt;&gt;INDEX('Planned and Progress BMPs'!AP:AP, MATCH($C107, 'Planned and Progress BMPs'!$C:$C, 0)), 1, 0)), "")</f>
        <v/>
      </c>
      <c r="DH107" s="87" t="str">
        <f>IFERROR(IF($F107="Historical", IF(AQ107&lt;&gt;INDEX('Historical BMP Records'!AQ:AQ, MATCH($C107, 'Historical BMP Records'!$C:$C, 0)), 1, 0), IF(AQ107&lt;&gt;INDEX('Planned and Progress BMPs'!AQ:AQ, MATCH($C107, 'Planned and Progress BMPs'!$C:$C, 0)), 1, 0)), "")</f>
        <v/>
      </c>
      <c r="DI107" s="87" t="str">
        <f>IFERROR(IF($F107="Historical", IF(AR107&lt;&gt;INDEX('Historical BMP Records'!AR:AR, MATCH($C107, 'Historical BMP Records'!$C:$C, 0)), 1, 0), IF(AR107&lt;&gt;INDEX('Planned and Progress BMPs'!AR:AR, MATCH($C107, 'Planned and Progress BMPs'!$C:$C, 0)), 1, 0)), "")</f>
        <v/>
      </c>
      <c r="DJ107" s="87" t="str">
        <f>IFERROR(IF($F107="Historical", IF(AS107&lt;&gt;INDEX('Historical BMP Records'!AS:AS, MATCH($C107, 'Historical BMP Records'!$C:$C, 0)), 1, 0), IF(AS107&lt;&gt;INDEX('Planned and Progress BMPs'!AS:AS, MATCH($C107, 'Planned and Progress BMPs'!$C:$C, 0)), 1, 0)), "")</f>
        <v/>
      </c>
      <c r="DK107" s="87" t="str">
        <f>IFERROR(IF($F107="Historical", IF(AT107&lt;&gt;INDEX('Historical BMP Records'!AT:AT, MATCH($C107, 'Historical BMP Records'!$C:$C, 0)), 1, 0), IF(AT107&lt;&gt;INDEX('Planned and Progress BMPs'!AT:AT, MATCH($C107, 'Planned and Progress BMPs'!$C:$C, 0)), 1, 0)), "")</f>
        <v/>
      </c>
      <c r="DL107" s="87" t="str">
        <f>IFERROR(IF($F107="Historical", IF(AU107&lt;&gt;INDEX('Historical BMP Records'!AU:AU, MATCH($C107, 'Historical BMP Records'!$C:$C, 0)), 1, 0), IF(AU107&lt;&gt;INDEX('Planned and Progress BMPs'!AU:AU, MATCH($C107, 'Planned and Progress BMPs'!$C:$C, 0)), 1, 0)), "")</f>
        <v/>
      </c>
      <c r="DM107" s="87" t="str">
        <f>IFERROR(IF($F107="Historical", IF(AV107&lt;&gt;INDEX('Historical BMP Records'!AV:AV, MATCH($C107, 'Historical BMP Records'!$C:$C, 0)), 1, 0), IF(AV107&lt;&gt;INDEX('Planned and Progress BMPs'!AV:AV, MATCH($C107, 'Planned and Progress BMPs'!$C:$C, 0)), 1, 0)), "")</f>
        <v/>
      </c>
      <c r="DN107" s="87" t="str">
        <f>IFERROR(IF($F107="Historical", IF(AW107&lt;&gt;INDEX('Historical BMP Records'!AW:AW, MATCH($C107, 'Historical BMP Records'!$C:$C, 0)), 1, 0), IF(AW107&lt;&gt;INDEX('Planned and Progress BMPs'!AW:AW, MATCH($C107, 'Planned and Progress BMPs'!$C:$C, 0)), 1, 0)), "")</f>
        <v/>
      </c>
      <c r="DO107" s="87" t="str">
        <f>IFERROR(IF($F107="Historical", IF(AX107&lt;&gt;INDEX('Historical BMP Records'!AX:AX, MATCH($C107, 'Historical BMP Records'!$C:$C, 0)), 1, 0), IF(AX107&lt;&gt;INDEX('Planned and Progress BMPs'!AX:AX, MATCH($C107, 'Planned and Progress BMPs'!$C:$C, 0)), 1, 0)), "")</f>
        <v/>
      </c>
      <c r="DP107" s="87" t="str">
        <f>IFERROR(IF($F107="Historical", IF(AY107&lt;&gt;INDEX('Historical BMP Records'!AY:AY, MATCH($C107, 'Historical BMP Records'!$C:$C, 0)), 1, 0), IF(AY107&lt;&gt;INDEX('Planned and Progress BMPs'!AY:AY, MATCH($C107, 'Planned and Progress BMPs'!$C:$C, 0)), 1, 0)), "")</f>
        <v/>
      </c>
      <c r="DQ107" s="87" t="str">
        <f>IFERROR(IF($F107="Historical", IF(AZ107&lt;&gt;INDEX('Historical BMP Records'!AZ:AZ, MATCH($C107, 'Historical BMP Records'!$C:$C, 0)), 1, 0), IF(AZ107&lt;&gt;INDEX('Planned and Progress BMPs'!AZ:AZ, MATCH($C107, 'Planned and Progress BMPs'!$C:$C, 0)), 1, 0)), "")</f>
        <v/>
      </c>
      <c r="DR107" s="87" t="str">
        <f>IFERROR(IF($F107="Historical", IF(BA107&lt;&gt;INDEX('Historical BMP Records'!BA:BA, MATCH($C107, 'Historical BMP Records'!$C:$C, 0)), 1, 0), IF(BA107&lt;&gt;INDEX('Planned and Progress BMPs'!BA:BA, MATCH($C107, 'Planned and Progress BMPs'!$C:$C, 0)), 1, 0)), "")</f>
        <v/>
      </c>
      <c r="DS107" s="87" t="str">
        <f>IFERROR(IF($F107="Historical", IF(BB107&lt;&gt;INDEX('Historical BMP Records'!BB:BB, MATCH($C107, 'Historical BMP Records'!$C:$C, 0)), 1, 0), IF(BB107&lt;&gt;INDEX('Planned and Progress BMPs'!BB:BB, MATCH($C107, 'Planned and Progress BMPs'!$C:$C, 0)), 1, 0)), "")</f>
        <v/>
      </c>
      <c r="DT107" s="87" t="str">
        <f>IFERROR(IF($F107="Historical", IF(BC107&lt;&gt;INDEX('Historical BMP Records'!BC:BC, MATCH($C107, 'Historical BMP Records'!$C:$C, 0)), 1, 0), IF(BC107&lt;&gt;INDEX('Planned and Progress BMPs'!BC:BC, MATCH($C107, 'Planned and Progress BMPs'!$C:$C, 0)), 1, 0)), "")</f>
        <v/>
      </c>
      <c r="DU107" s="87" t="str">
        <f>IFERROR(IF($F107="Historical", IF(BD107&lt;&gt;INDEX('Historical BMP Records'!BD:BD, MATCH($C107, 'Historical BMP Records'!$C:$C, 0)), 1, 0), IF(BD107&lt;&gt;INDEX('Planned and Progress BMPs'!BD:BD, MATCH($C107, 'Planned and Progress BMPs'!$C:$C, 0)), 1, 0)), "")</f>
        <v/>
      </c>
      <c r="DV107" s="87" t="str">
        <f>IFERROR(IF($F107="Historical", IF(BE107&lt;&gt;INDEX('Historical BMP Records'!BE:BE, MATCH($C107, 'Historical BMP Records'!$C:$C, 0)), 1, 0), IF(BE107&lt;&gt;INDEX('Planned and Progress BMPs'!BE:BE, MATCH($C107, 'Planned and Progress BMPs'!$C:$C, 0)), 1, 0)), "")</f>
        <v/>
      </c>
      <c r="DW107" s="87" t="str">
        <f>IFERROR(IF($F107="Historical", IF(BF107&lt;&gt;INDEX('Historical BMP Records'!BF:BF, MATCH($C107, 'Historical BMP Records'!$C:$C, 0)), 1, 0), IF(BF107&lt;&gt;INDEX('Planned and Progress BMPs'!BF:BF, MATCH($C107, 'Planned and Progress BMPs'!$C:$C, 0)), 1, 0)), "")</f>
        <v/>
      </c>
      <c r="DX107" s="87" t="str">
        <f>IFERROR(IF($F107="Historical", IF(BG107&lt;&gt;INDEX('Historical BMP Records'!BG:BG, MATCH($C107, 'Historical BMP Records'!$C:$C, 0)), 1, 0), IF(BG107&lt;&gt;INDEX('Planned and Progress BMPs'!BG:BG, MATCH($C107, 'Planned and Progress BMPs'!$C:$C, 0)), 1, 0)), "")</f>
        <v/>
      </c>
      <c r="DY107" s="87" t="str">
        <f>IFERROR(IF($F107="Historical", IF(BH107&lt;&gt;INDEX('Historical BMP Records'!BH:BH, MATCH($C107, 'Historical BMP Records'!$C:$C, 0)), 1, 0), IF(BH107&lt;&gt;INDEX('Planned and Progress BMPs'!BH:BH, MATCH($C107, 'Planned and Progress BMPs'!$C:$C, 0)), 1, 0)), "")</f>
        <v/>
      </c>
      <c r="DZ107" s="87" t="str">
        <f>IFERROR(IF($F107="Historical", IF(BI107&lt;&gt;INDEX('Historical BMP Records'!BI:BI, MATCH($C107, 'Historical BMP Records'!$C:$C, 0)), 1, 0), IF(BI107&lt;&gt;INDEX('Planned and Progress BMPs'!BI:BI, MATCH($C107, 'Planned and Progress BMPs'!$C:$C, 0)), 1, 0)), "")</f>
        <v/>
      </c>
      <c r="EA107" s="87" t="str">
        <f>IFERROR(IF($F107="Historical", IF(BJ107&lt;&gt;INDEX('Historical BMP Records'!BJ:BJ, MATCH($C107, 'Historical BMP Records'!$C:$C, 0)), 1, 0), IF(BJ107&lt;&gt;INDEX('Planned and Progress BMPs'!BJ:BJ, MATCH($C107, 'Planned and Progress BMPs'!$C:$C, 0)), 1, 0)), "")</f>
        <v/>
      </c>
      <c r="EB107" s="87" t="str">
        <f>IFERROR(IF($F107="Historical", IF(BK107&lt;&gt;INDEX('Historical BMP Records'!BK:BK, MATCH($C107, 'Historical BMP Records'!$C:$C, 0)), 1, 0), IF(BK107&lt;&gt;INDEX('Planned and Progress BMPs'!BK:BK, MATCH($C107, 'Planned and Progress BMPs'!$C:$C, 0)), 1, 0)), "")</f>
        <v/>
      </c>
      <c r="EC107" s="87" t="str">
        <f>IFERROR(IF($F107="Historical", IF(BL107&lt;&gt;INDEX('Historical BMP Records'!BL:BL, MATCH($C107, 'Historical BMP Records'!$C:$C, 0)), 1, 0), IF(BL107&lt;&gt;INDEX('Planned and Progress BMPs'!BL:BL, MATCH($C107, 'Planned and Progress BMPs'!$C:$C, 0)), 1, 0)), "")</f>
        <v/>
      </c>
      <c r="ED107" s="87" t="str">
        <f>IFERROR(IF($F107="Historical", IF(BM107&lt;&gt;INDEX('Historical BMP Records'!BM:BM, MATCH($C107, 'Historical BMP Records'!$C:$C, 0)), 1, 0), IF(BM107&lt;&gt;INDEX('Planned and Progress BMPs'!BM:BM, MATCH($C107, 'Planned and Progress BMPs'!$C:$C, 0)), 1, 0)), "")</f>
        <v/>
      </c>
      <c r="EE107" s="87" t="str">
        <f>IFERROR(IF($F107="Historical", IF(BN107&lt;&gt;INDEX('Historical BMP Records'!BN:BN, MATCH($C107, 'Historical BMP Records'!$C:$C, 0)), 1, 0), IF(BN107&lt;&gt;INDEX('Planned and Progress BMPs'!BN:BN, MATCH($C107, 'Planned and Progress BMPs'!$C:$C, 0)), 1, 0)), "")</f>
        <v/>
      </c>
      <c r="EF107" s="87" t="str">
        <f>IFERROR(IF($F107="Historical", IF(BO107&lt;&gt;INDEX('Historical BMP Records'!BO:BO, MATCH($C107, 'Historical BMP Records'!$C:$C, 0)), 1, 0), IF(BO107&lt;&gt;INDEX('Planned and Progress BMPs'!BO:BO, MATCH($C107, 'Planned and Progress BMPs'!$C:$C, 0)), 1, 0)), "")</f>
        <v/>
      </c>
      <c r="EG107" s="87" t="str">
        <f>IFERROR(IF($F107="Historical", IF(BP107&lt;&gt;INDEX('Historical BMP Records'!BP:BP, MATCH($C107, 'Historical BMP Records'!$C:$C, 0)), 1, 0), IF(BP107&lt;&gt;INDEX('Planned and Progress BMPs'!BP:BP, MATCH($C107, 'Planned and Progress BMPs'!$C:$C, 0)), 1, 0)), "")</f>
        <v/>
      </c>
      <c r="EH107" s="87">
        <f>SUM(DC_SW152[[#This Row],[FY17 Status Change]:[GIS ID Change]])</f>
        <v>0</v>
      </c>
    </row>
    <row r="108" spans="1:138" x14ac:dyDescent="0.25">
      <c r="A108" s="5" t="s">
        <v>388</v>
      </c>
      <c r="B108" s="5" t="s">
        <v>389</v>
      </c>
      <c r="C108" s="15" t="s">
        <v>606</v>
      </c>
      <c r="D108" s="15" t="s">
        <v>496</v>
      </c>
      <c r="E108" s="15" t="s">
        <v>287</v>
      </c>
      <c r="F108" s="33" t="s">
        <v>49</v>
      </c>
      <c r="G108" s="42"/>
      <c r="H108" s="37"/>
      <c r="I108" s="22">
        <f>INDEX(Table3[Site ID], MATCH(DC_SW152[[#This Row],[Facility Name]], Table3[Site Name], 0))</f>
        <v>1</v>
      </c>
      <c r="J108" s="22" t="s">
        <v>372</v>
      </c>
      <c r="K108" s="22" t="str">
        <f>INDEX(Table3[Site Address], MATCH(DC_SW152[[#This Row],[Facility Name]], Table3[Site Name], 0))</f>
        <v>370 Brookley Avenue SW</v>
      </c>
      <c r="L108" s="22" t="str">
        <f>INDEX(Table3[Site X Coordinate], MATCH(DC_SW152[[#This Row],[Facility Name]], Table3[Site Name], 0))</f>
        <v>399319.85</v>
      </c>
      <c r="M108" s="22" t="str">
        <f>INDEX(Table3[Site Y Coordinate], MATCH(DC_SW152[[#This Row],[Facility Name]], Table3[Site Name], 0))</f>
        <v>131674.01</v>
      </c>
      <c r="N108" s="22" t="str">
        <f>INDEX(Table3[Owner/Manager], MATCH(DC_SW152[[#This Row],[Facility Name]], Table3[Site Name], 0))</f>
        <v>Department of Defense</v>
      </c>
      <c r="O108" s="22" t="s">
        <v>218</v>
      </c>
      <c r="P108" s="22" t="s">
        <v>115</v>
      </c>
      <c r="Q108" s="22" t="s">
        <v>219</v>
      </c>
      <c r="R108" s="22" t="s">
        <v>84</v>
      </c>
      <c r="S108" s="22">
        <v>20032</v>
      </c>
      <c r="T108" s="29">
        <v>2024048204</v>
      </c>
      <c r="U108" s="22" t="s">
        <v>220</v>
      </c>
      <c r="V108" s="77">
        <v>51</v>
      </c>
      <c r="W108" s="33">
        <v>40087</v>
      </c>
      <c r="X108" s="22" t="s">
        <v>287</v>
      </c>
      <c r="Y108" s="83" t="s">
        <v>609</v>
      </c>
      <c r="Z108" s="83" t="s">
        <v>777</v>
      </c>
      <c r="AA108" s="83" t="s">
        <v>778</v>
      </c>
      <c r="AB108" s="83" t="s">
        <v>15</v>
      </c>
      <c r="AC108" s="22" t="s">
        <v>95</v>
      </c>
      <c r="AD108" s="22" t="s">
        <v>33</v>
      </c>
      <c r="AE108" s="22">
        <v>397920.95701900002</v>
      </c>
      <c r="AF108" s="22">
        <v>129428.783519</v>
      </c>
      <c r="AG108" s="22">
        <v>38.849851999999998</v>
      </c>
      <c r="AH108" s="22">
        <v>-77.016917000000007</v>
      </c>
      <c r="AI108" s="22" t="s">
        <v>268</v>
      </c>
      <c r="AJ108" s="22" t="s">
        <v>84</v>
      </c>
      <c r="AK108" s="22">
        <v>20032</v>
      </c>
      <c r="AL108" s="17" t="s">
        <v>11</v>
      </c>
      <c r="AM108" s="22" t="s">
        <v>12</v>
      </c>
      <c r="AN108" s="22" t="s">
        <v>8</v>
      </c>
      <c r="AO108" s="64"/>
      <c r="AP108" s="64"/>
      <c r="AQ108" s="64"/>
      <c r="AR108" s="64">
        <f>IF(ISBLANK(DC_SW152[[#This Row],[Urban Acres]]), "", DC_SW152[[#This Row],[Urban Acres]]-DC_SW152[[#This Row],[Impervious Acres]]-DC_SW152[[#This Row],[Natural Acres]])</f>
        <v>0</v>
      </c>
      <c r="AS108" s="64">
        <v>0.18</v>
      </c>
      <c r="AT108" s="64">
        <v>0.18</v>
      </c>
      <c r="AU108" s="64" t="str">
        <f>IF(ISBLANK(DC_SW152[[#This Row],[Natural Acres]]), "", DC_SW152[[#This Row],[Natural Acres]]*43560)</f>
        <v/>
      </c>
      <c r="AV108" s="64">
        <f>IFERROR(IF(ISBLANK(DC_SW152[[#This Row],[Compacted Acres]]), "", DC_SW152[[#This Row],[Compacted Acres]]*43560),"")</f>
        <v>0</v>
      </c>
      <c r="AW108" s="64">
        <f>IF(ISBLANK(DC_SW152[[#This Row],[Impervious Acres]]), "", DC_SW152[[#This Row],[Impervious Acres]]*43560)</f>
        <v>7840.7999999999993</v>
      </c>
      <c r="AX108" s="64">
        <f>IF(ISBLANK(DC_SW152[[#This Row],[Urban Acres]]), "", DC_SW152[[#This Row],[Urban Acres]]*43560)</f>
        <v>7840.7999999999993</v>
      </c>
      <c r="AY108" s="67"/>
      <c r="AZ108" s="33">
        <v>42170</v>
      </c>
      <c r="BA108" s="19">
        <v>2015</v>
      </c>
      <c r="BB108" s="19"/>
      <c r="BC108" s="19"/>
      <c r="BD108" s="19"/>
      <c r="BE108" s="19"/>
      <c r="BF108" s="19"/>
      <c r="BG108" s="19"/>
      <c r="BH108" s="18" t="s">
        <v>9</v>
      </c>
      <c r="BI108" s="18">
        <v>41275</v>
      </c>
      <c r="BJ108" s="18"/>
      <c r="BK108" s="22" t="s">
        <v>8</v>
      </c>
      <c r="BL108" s="18"/>
      <c r="BM108" s="72"/>
      <c r="BN108" s="22"/>
      <c r="BO108" s="17" t="s">
        <v>13</v>
      </c>
      <c r="BP108" s="17"/>
      <c r="BQ108" s="15" t="s">
        <v>536</v>
      </c>
      <c r="BR108" s="87" t="str">
        <f>IFERROR(IF($F108="Historical", IF(A108&lt;&gt;INDEX('Historical BMP Records'!A:A, MATCH($C108, 'Historical BMP Records'!$C:$C, 0)), 1, 0), IF(A108&lt;&gt;INDEX('Planned and Progress BMPs'!A:A, MATCH($C108, 'Planned and Progress BMPs'!$C:$C, 0)), 1, 0)), "")</f>
        <v/>
      </c>
      <c r="BS108" s="87" t="str">
        <f>IFERROR(IF($F108="Historical", IF(B108&lt;&gt;INDEX('Historical BMP Records'!B:B, MATCH($C108, 'Historical BMP Records'!$C:$C, 0)), 1, 0), IF(B108&lt;&gt;INDEX('Planned and Progress BMPs'!B:B, MATCH($C108, 'Planned and Progress BMPs'!$C:$C, 0)), 1, 0)), "")</f>
        <v/>
      </c>
      <c r="BT108" s="87" t="str">
        <f>IFERROR(IF($F108="Historical", IF(C108&lt;&gt;INDEX('Historical BMP Records'!C:C, MATCH($C108, 'Historical BMP Records'!$C:$C, 0)), 1, 0), IF(C108&lt;&gt;INDEX('Planned and Progress BMPs'!C:C, MATCH($C108, 'Planned and Progress BMPs'!$C:$C, 0)), 1, 0)), "")</f>
        <v/>
      </c>
      <c r="BU108" s="87" t="str">
        <f>IFERROR(IF($F108="Historical", IF(D108&lt;&gt;INDEX('Historical BMP Records'!D:D, MATCH($C108, 'Historical BMP Records'!$C:$C, 0)), 1, 0), IF(D108&lt;&gt;INDEX('Planned and Progress BMPs'!D:D, MATCH($C108, 'Planned and Progress BMPs'!$C:$C, 0)), 1, 0)), "")</f>
        <v/>
      </c>
      <c r="BV108" s="87" t="str">
        <f>IFERROR(IF($F108="Historical", IF(E108&lt;&gt;INDEX('Historical BMP Records'!E:E, MATCH($C108, 'Historical BMP Records'!$C:$C, 0)), 1, 0), IF(E108&lt;&gt;INDEX('Planned and Progress BMPs'!E:E, MATCH($C108, 'Planned and Progress BMPs'!$C:$C, 0)), 1, 0)), "")</f>
        <v/>
      </c>
      <c r="BW108" s="87" t="str">
        <f>IFERROR(IF($F108="Historical", IF(F108&lt;&gt;INDEX('Historical BMP Records'!F:F, MATCH($C108, 'Historical BMP Records'!$C:$C, 0)), 1, 0), IF(F108&lt;&gt;INDEX('Planned and Progress BMPs'!F:F, MATCH($C108, 'Planned and Progress BMPs'!$C:$C, 0)), 1, 0)), "")</f>
        <v/>
      </c>
      <c r="BX108" s="87" t="str">
        <f>IFERROR(IF($F108="Historical", IF(G108&lt;&gt;INDEX('Historical BMP Records'!G:G, MATCH($C108, 'Historical BMP Records'!$C:$C, 0)), 1, 0), IF(G108&lt;&gt;INDEX('Planned and Progress BMPs'!G:G, MATCH($C108, 'Planned and Progress BMPs'!$C:$C, 0)), 1, 0)), "")</f>
        <v/>
      </c>
      <c r="BY108" s="87" t="str">
        <f>IFERROR(IF($F108="Historical", IF(H108&lt;&gt;INDEX('Historical BMP Records'!H:H, MATCH($C108, 'Historical BMP Records'!$C:$C, 0)), 1, 0), IF(H108&lt;&gt;INDEX('Planned and Progress BMPs'!H:H, MATCH($C108, 'Planned and Progress BMPs'!$C:$C, 0)), 1, 0)), "")</f>
        <v/>
      </c>
      <c r="BZ108" s="87" t="str">
        <f>IFERROR(IF($F108="Historical", IF(I108&lt;&gt;INDEX('Historical BMP Records'!I:I, MATCH($C108, 'Historical BMP Records'!$C:$C, 0)), 1, 0), IF(I108&lt;&gt;INDEX('Planned and Progress BMPs'!I:I, MATCH($C108, 'Planned and Progress BMPs'!$C:$C, 0)), 1, 0)), "")</f>
        <v/>
      </c>
      <c r="CA108" s="87" t="str">
        <f>IFERROR(IF($F108="Historical", IF(J108&lt;&gt;INDEX('Historical BMP Records'!J:J, MATCH($C108, 'Historical BMP Records'!$C:$C, 0)), 1, 0), IF(J108&lt;&gt;INDEX('Planned and Progress BMPs'!J:J, MATCH($C108, 'Planned and Progress BMPs'!$C:$C, 0)), 1, 0)), "")</f>
        <v/>
      </c>
      <c r="CB108" s="87" t="str">
        <f>IFERROR(IF($F108="Historical", IF(K108&lt;&gt;INDEX('Historical BMP Records'!K:K, MATCH($C108, 'Historical BMP Records'!$C:$C, 0)), 1, 0), IF(K108&lt;&gt;INDEX('Planned and Progress BMPs'!K:K, MATCH($C108, 'Planned and Progress BMPs'!$C:$C, 0)), 1, 0)), "")</f>
        <v/>
      </c>
      <c r="CC108" s="87" t="str">
        <f>IFERROR(IF($F108="Historical", IF(L108&lt;&gt;INDEX('Historical BMP Records'!L:L, MATCH($C108, 'Historical BMP Records'!$C:$C, 0)), 1, 0), IF(L108&lt;&gt;INDEX('Planned and Progress BMPs'!L:L, MATCH($C108, 'Planned and Progress BMPs'!$C:$C, 0)), 1, 0)), "")</f>
        <v/>
      </c>
      <c r="CD108" s="87" t="str">
        <f>IFERROR(IF($F108="Historical", IF(M108&lt;&gt;INDEX('Historical BMP Records'!M:M, MATCH($C108, 'Historical BMP Records'!$C:$C, 0)), 1, 0), IF(M108&lt;&gt;INDEX('Planned and Progress BMPs'!M:M, MATCH($C108, 'Planned and Progress BMPs'!$C:$C, 0)), 1, 0)), "")</f>
        <v/>
      </c>
      <c r="CE108" s="87" t="str">
        <f>IFERROR(IF($F108="Historical", IF(N108&lt;&gt;INDEX('Historical BMP Records'!N:N, MATCH($C108, 'Historical BMP Records'!$C:$C, 0)), 1, 0), IF(N108&lt;&gt;INDEX('Planned and Progress BMPs'!N:N, MATCH($C108, 'Planned and Progress BMPs'!$C:$C, 0)), 1, 0)), "")</f>
        <v/>
      </c>
      <c r="CF108" s="87" t="str">
        <f>IFERROR(IF($F108="Historical", IF(O108&lt;&gt;INDEX('Historical BMP Records'!O:O, MATCH($C108, 'Historical BMP Records'!$C:$C, 0)), 1, 0), IF(O108&lt;&gt;INDEX('Planned and Progress BMPs'!O:O, MATCH($C108, 'Planned and Progress BMPs'!$C:$C, 0)), 1, 0)), "")</f>
        <v/>
      </c>
      <c r="CG108" s="87" t="str">
        <f>IFERROR(IF($F108="Historical", IF(P108&lt;&gt;INDEX('Historical BMP Records'!P:P, MATCH($C108, 'Historical BMP Records'!$C:$C, 0)), 1, 0), IF(P108&lt;&gt;INDEX('Planned and Progress BMPs'!P:P, MATCH($C108, 'Planned and Progress BMPs'!$C:$C, 0)), 1, 0)), "")</f>
        <v/>
      </c>
      <c r="CH108" s="87" t="str">
        <f>IFERROR(IF($F108="Historical", IF(Q108&lt;&gt;INDEX('Historical BMP Records'!Q:Q, MATCH($C108, 'Historical BMP Records'!$C:$C, 0)), 1, 0), IF(Q108&lt;&gt;INDEX('Planned and Progress BMPs'!Q:Q, MATCH($C108, 'Planned and Progress BMPs'!$C:$C, 0)), 1, 0)), "")</f>
        <v/>
      </c>
      <c r="CI108" s="87" t="str">
        <f>IFERROR(IF($F108="Historical", IF(R108&lt;&gt;INDEX('Historical BMP Records'!R:R, MATCH($C108, 'Historical BMP Records'!$C:$C, 0)), 1, 0), IF(R108&lt;&gt;INDEX('Planned and Progress BMPs'!R:R, MATCH($C108, 'Planned and Progress BMPs'!$C:$C, 0)), 1, 0)), "")</f>
        <v/>
      </c>
      <c r="CJ108" s="87" t="str">
        <f>IFERROR(IF($F108="Historical", IF(S108&lt;&gt;INDEX('Historical BMP Records'!S:S, MATCH($C108, 'Historical BMP Records'!$C:$C, 0)), 1, 0), IF(S108&lt;&gt;INDEX('Planned and Progress BMPs'!S:S, MATCH($C108, 'Planned and Progress BMPs'!$C:$C, 0)), 1, 0)), "")</f>
        <v/>
      </c>
      <c r="CK108" s="87" t="str">
        <f>IFERROR(IF($F108="Historical", IF(T108&lt;&gt;INDEX('Historical BMP Records'!T:T, MATCH($C108, 'Historical BMP Records'!$C:$C, 0)), 1, 0), IF(T108&lt;&gt;INDEX('Planned and Progress BMPs'!T:T, MATCH($C108, 'Planned and Progress BMPs'!$C:$C, 0)), 1, 0)), "")</f>
        <v/>
      </c>
      <c r="CL108" s="87" t="str">
        <f>IFERROR(IF($F108="Historical", IF(U108&lt;&gt;INDEX('Historical BMP Records'!U:U, MATCH($C108, 'Historical BMP Records'!$C:$C, 0)), 1, 0), IF(U108&lt;&gt;INDEX('Planned and Progress BMPs'!U:U, MATCH($C108, 'Planned and Progress BMPs'!$C:$C, 0)), 1, 0)), "")</f>
        <v/>
      </c>
      <c r="CM108" s="87" t="str">
        <f>IFERROR(IF($F108="Historical", IF(V108&lt;&gt;INDEX('Historical BMP Records'!V:V, MATCH($C108, 'Historical BMP Records'!$C:$C, 0)), 1, 0), IF(V108&lt;&gt;INDEX('Planned and Progress BMPs'!V:V, MATCH($C108, 'Planned and Progress BMPs'!$C:$C, 0)), 1, 0)), "")</f>
        <v/>
      </c>
      <c r="CN108" s="87" t="str">
        <f>IFERROR(IF($F108="Historical", IF(W108&lt;&gt;INDEX('Historical BMP Records'!W:W, MATCH($C108, 'Historical BMP Records'!$C:$C, 0)), 1, 0), IF(W108&lt;&gt;INDEX('Planned and Progress BMPs'!W:W, MATCH($C108, 'Planned and Progress BMPs'!$C:$C, 0)), 1, 0)), "")</f>
        <v/>
      </c>
      <c r="CO108" s="87" t="str">
        <f>IFERROR(IF($F108="Historical", IF(X108&lt;&gt;INDEX('Historical BMP Records'!X:X, MATCH($C108, 'Historical BMP Records'!$C:$C, 0)), 1, 0), IF(X108&lt;&gt;INDEX('Planned and Progress BMPs'!X:X, MATCH($C108, 'Planned and Progress BMPs'!$C:$C, 0)), 1, 0)), "")</f>
        <v/>
      </c>
      <c r="CP108" s="87" t="str">
        <f>IFERROR(IF($F108="Historical", IF(Y108&lt;&gt;INDEX('Historical BMP Records'!Y:Y, MATCH($C108, 'Historical BMP Records'!$C:$C, 0)), 1, 0), IF(Y108&lt;&gt;INDEX('Planned and Progress BMPs'!Y:Y, MATCH($C108, 'Planned and Progress BMPs'!$C:$C, 0)), 1, 0)), "")</f>
        <v/>
      </c>
      <c r="CQ108" s="87" t="str">
        <f>IFERROR(IF($F108="Historical", IF(Z108&lt;&gt;INDEX('Historical BMP Records'!Z:Z, MATCH($C108, 'Historical BMP Records'!$C:$C, 0)), 1, 0), IF(Z108&lt;&gt;INDEX('Planned and Progress BMPs'!Z:Z, MATCH($C108, 'Planned and Progress BMPs'!$C:$C, 0)), 1, 0)), "")</f>
        <v/>
      </c>
      <c r="CR108" s="87" t="str">
        <f>IFERROR(IF($F108="Historical", IF(AA108&lt;&gt;INDEX('Historical BMP Records'!AA:AA, MATCH($C108, 'Historical BMP Records'!$C:$C, 0)), 1, 0), IF(AA108&lt;&gt;INDEX('Planned and Progress BMPs'!AA:AA, MATCH($C108, 'Planned and Progress BMPs'!$C:$C, 0)), 1, 0)), "")</f>
        <v/>
      </c>
      <c r="CS108" s="87" t="str">
        <f>IFERROR(IF($F108="Historical", IF(AB108&lt;&gt;INDEX('Historical BMP Records'!AB:AB, MATCH($C108, 'Historical BMP Records'!$C:$C, 0)), 1, 0), IF(AB108&lt;&gt;INDEX('Planned and Progress BMPs'!AB:AB, MATCH($C108, 'Planned and Progress BMPs'!$C:$C, 0)), 1, 0)), "")</f>
        <v/>
      </c>
      <c r="CT108" s="87" t="str">
        <f>IFERROR(IF($F108="Historical", IF(AC108&lt;&gt;INDEX('Historical BMP Records'!AC:AC, MATCH($C108, 'Historical BMP Records'!$C:$C, 0)), 1, 0), IF(AC108&lt;&gt;INDEX('Planned and Progress BMPs'!AC:AC, MATCH($C108, 'Planned and Progress BMPs'!$C:$C, 0)), 1, 0)), "")</f>
        <v/>
      </c>
      <c r="CU108" s="87" t="str">
        <f>IFERROR(IF($F108="Historical", IF(AD108&lt;&gt;INDEX('Historical BMP Records'!AD:AD, MATCH($C108, 'Historical BMP Records'!$C:$C, 0)), 1, 0), IF(AD108&lt;&gt;INDEX('Planned and Progress BMPs'!AD:AD, MATCH($C108, 'Planned and Progress BMPs'!$C:$C, 0)), 1, 0)), "")</f>
        <v/>
      </c>
      <c r="CV108" s="87" t="str">
        <f>IFERROR(IF($F108="Historical", IF(AE108&lt;&gt;INDEX('Historical BMP Records'!AE:AE, MATCH($C108, 'Historical BMP Records'!$C:$C, 0)), 1, 0), IF(AE108&lt;&gt;INDEX('Planned and Progress BMPs'!AE:AE, MATCH($C108, 'Planned and Progress BMPs'!$C:$C, 0)), 1, 0)), "")</f>
        <v/>
      </c>
      <c r="CW108" s="87" t="str">
        <f>IFERROR(IF($F108="Historical", IF(AF108&lt;&gt;INDEX('Historical BMP Records'!AF:AF, MATCH($C108, 'Historical BMP Records'!$C:$C, 0)), 1, 0), IF(AF108&lt;&gt;INDEX('Planned and Progress BMPs'!AF:AF, MATCH($C108, 'Planned and Progress BMPs'!$C:$C, 0)), 1, 0)), "")</f>
        <v/>
      </c>
      <c r="CX108" s="87" t="str">
        <f>IFERROR(IF($F108="Historical", IF(AG108&lt;&gt;INDEX('Historical BMP Records'!AG:AG, MATCH($C108, 'Historical BMP Records'!$C:$C, 0)), 1, 0), IF(AG108&lt;&gt;INDEX('Planned and Progress BMPs'!AG:AG, MATCH($C108, 'Planned and Progress BMPs'!$C:$C, 0)), 1, 0)), "")</f>
        <v/>
      </c>
      <c r="CY108" s="87" t="str">
        <f>IFERROR(IF($F108="Historical", IF(AH108&lt;&gt;INDEX('Historical BMP Records'!AH:AH, MATCH($C108, 'Historical BMP Records'!$C:$C, 0)), 1, 0), IF(AH108&lt;&gt;INDEX('Planned and Progress BMPs'!AH:AH, MATCH($C108, 'Planned and Progress BMPs'!$C:$C, 0)), 1, 0)), "")</f>
        <v/>
      </c>
      <c r="CZ108" s="87" t="str">
        <f>IFERROR(IF($F108="Historical", IF(AI108&lt;&gt;INDEX('Historical BMP Records'!AI:AI, MATCH($C108, 'Historical BMP Records'!$C:$C, 0)), 1, 0), IF(AI108&lt;&gt;INDEX('Planned and Progress BMPs'!AI:AI, MATCH($C108, 'Planned and Progress BMPs'!$C:$C, 0)), 1, 0)), "")</f>
        <v/>
      </c>
      <c r="DA108" s="87" t="str">
        <f>IFERROR(IF($F108="Historical", IF(AJ108&lt;&gt;INDEX('Historical BMP Records'!AJ:AJ, MATCH($C108, 'Historical BMP Records'!$C:$C, 0)), 1, 0), IF(AJ108&lt;&gt;INDEX('Planned and Progress BMPs'!AJ:AJ, MATCH($C108, 'Planned and Progress BMPs'!$C:$C, 0)), 1, 0)), "")</f>
        <v/>
      </c>
      <c r="DB108" s="87" t="str">
        <f>IFERROR(IF($F108="Historical", IF(AK108&lt;&gt;INDEX('Historical BMP Records'!AK:AK, MATCH($C108, 'Historical BMP Records'!$C:$C, 0)), 1, 0), IF(AK108&lt;&gt;INDEX('Planned and Progress BMPs'!AK:AK, MATCH($C108, 'Planned and Progress BMPs'!$C:$C, 0)), 1, 0)), "")</f>
        <v/>
      </c>
      <c r="DC108" s="87" t="str">
        <f>IFERROR(IF($F108="Historical", IF(AL108&lt;&gt;INDEX('Historical BMP Records'!AL:AL, MATCH($C108, 'Historical BMP Records'!$C:$C, 0)), 1, 0), IF(AL108&lt;&gt;INDEX('Planned and Progress BMPs'!AL:AL, MATCH($C108, 'Planned and Progress BMPs'!$C:$C, 0)), 1, 0)), "")</f>
        <v/>
      </c>
      <c r="DD108" s="87" t="str">
        <f>IFERROR(IF($F108="Historical", IF(AM108&lt;&gt;INDEX('Historical BMP Records'!AM:AM, MATCH($C108, 'Historical BMP Records'!$C:$C, 0)), 1, 0), IF(AM108&lt;&gt;INDEX('Planned and Progress BMPs'!AM:AM, MATCH($C108, 'Planned and Progress BMPs'!$C:$C, 0)), 1, 0)), "")</f>
        <v/>
      </c>
      <c r="DE108" s="87" t="str">
        <f>IFERROR(IF($F108="Historical", IF(AN108&lt;&gt;INDEX('Historical BMP Records'!AN:AN, MATCH($C108, 'Historical BMP Records'!$C:$C, 0)), 1, 0), IF(AN108&lt;&gt;INDEX('Planned and Progress BMPs'!AN:AN, MATCH($C108, 'Planned and Progress BMPs'!$C:$C, 0)), 1, 0)), "")</f>
        <v/>
      </c>
      <c r="DF108" s="87" t="str">
        <f>IFERROR(IF($F108="Historical", IF(AO108&lt;&gt;INDEX('Historical BMP Records'!AO:AO, MATCH($C108, 'Historical BMP Records'!$C:$C, 0)), 1, 0), IF(AO108&lt;&gt;INDEX('Planned and Progress BMPs'!AO:AO, MATCH($C108, 'Planned and Progress BMPs'!$C:$C, 0)), 1, 0)), "")</f>
        <v/>
      </c>
      <c r="DG108" s="87" t="str">
        <f>IFERROR(IF($F108="Historical", IF(AP108&lt;&gt;INDEX('Historical BMP Records'!AP:AP, MATCH($C108, 'Historical BMP Records'!$C:$C, 0)), 1, 0), IF(AP108&lt;&gt;INDEX('Planned and Progress BMPs'!AP:AP, MATCH($C108, 'Planned and Progress BMPs'!$C:$C, 0)), 1, 0)), "")</f>
        <v/>
      </c>
      <c r="DH108" s="87" t="str">
        <f>IFERROR(IF($F108="Historical", IF(AQ108&lt;&gt;INDEX('Historical BMP Records'!AQ:AQ, MATCH($C108, 'Historical BMP Records'!$C:$C, 0)), 1, 0), IF(AQ108&lt;&gt;INDEX('Planned and Progress BMPs'!AQ:AQ, MATCH($C108, 'Planned and Progress BMPs'!$C:$C, 0)), 1, 0)), "")</f>
        <v/>
      </c>
      <c r="DI108" s="87" t="str">
        <f>IFERROR(IF($F108="Historical", IF(AR108&lt;&gt;INDEX('Historical BMP Records'!AR:AR, MATCH($C108, 'Historical BMP Records'!$C:$C, 0)), 1, 0), IF(AR108&lt;&gt;INDEX('Planned and Progress BMPs'!AR:AR, MATCH($C108, 'Planned and Progress BMPs'!$C:$C, 0)), 1, 0)), "")</f>
        <v/>
      </c>
      <c r="DJ108" s="87" t="str">
        <f>IFERROR(IF($F108="Historical", IF(AS108&lt;&gt;INDEX('Historical BMP Records'!AS:AS, MATCH($C108, 'Historical BMP Records'!$C:$C, 0)), 1, 0), IF(AS108&lt;&gt;INDEX('Planned and Progress BMPs'!AS:AS, MATCH($C108, 'Planned and Progress BMPs'!$C:$C, 0)), 1, 0)), "")</f>
        <v/>
      </c>
      <c r="DK108" s="87" t="str">
        <f>IFERROR(IF($F108="Historical", IF(AT108&lt;&gt;INDEX('Historical BMP Records'!AT:AT, MATCH($C108, 'Historical BMP Records'!$C:$C, 0)), 1, 0), IF(AT108&lt;&gt;INDEX('Planned and Progress BMPs'!AT:AT, MATCH($C108, 'Planned and Progress BMPs'!$C:$C, 0)), 1, 0)), "")</f>
        <v/>
      </c>
      <c r="DL108" s="87" t="str">
        <f>IFERROR(IF($F108="Historical", IF(AU108&lt;&gt;INDEX('Historical BMP Records'!AU:AU, MATCH($C108, 'Historical BMP Records'!$C:$C, 0)), 1, 0), IF(AU108&lt;&gt;INDEX('Planned and Progress BMPs'!AU:AU, MATCH($C108, 'Planned and Progress BMPs'!$C:$C, 0)), 1, 0)), "")</f>
        <v/>
      </c>
      <c r="DM108" s="87" t="str">
        <f>IFERROR(IF($F108="Historical", IF(AV108&lt;&gt;INDEX('Historical BMP Records'!AV:AV, MATCH($C108, 'Historical BMP Records'!$C:$C, 0)), 1, 0), IF(AV108&lt;&gt;INDEX('Planned and Progress BMPs'!AV:AV, MATCH($C108, 'Planned and Progress BMPs'!$C:$C, 0)), 1, 0)), "")</f>
        <v/>
      </c>
      <c r="DN108" s="87" t="str">
        <f>IFERROR(IF($F108="Historical", IF(AW108&lt;&gt;INDEX('Historical BMP Records'!AW:AW, MATCH($C108, 'Historical BMP Records'!$C:$C, 0)), 1, 0), IF(AW108&lt;&gt;INDEX('Planned and Progress BMPs'!AW:AW, MATCH($C108, 'Planned and Progress BMPs'!$C:$C, 0)), 1, 0)), "")</f>
        <v/>
      </c>
      <c r="DO108" s="87" t="str">
        <f>IFERROR(IF($F108="Historical", IF(AX108&lt;&gt;INDEX('Historical BMP Records'!AX:AX, MATCH($C108, 'Historical BMP Records'!$C:$C, 0)), 1, 0), IF(AX108&lt;&gt;INDEX('Planned and Progress BMPs'!AX:AX, MATCH($C108, 'Planned and Progress BMPs'!$C:$C, 0)), 1, 0)), "")</f>
        <v/>
      </c>
      <c r="DP108" s="87" t="str">
        <f>IFERROR(IF($F108="Historical", IF(AY108&lt;&gt;INDEX('Historical BMP Records'!AY:AY, MATCH($C108, 'Historical BMP Records'!$C:$C, 0)), 1, 0), IF(AY108&lt;&gt;INDEX('Planned and Progress BMPs'!AY:AY, MATCH($C108, 'Planned and Progress BMPs'!$C:$C, 0)), 1, 0)), "")</f>
        <v/>
      </c>
      <c r="DQ108" s="87" t="str">
        <f>IFERROR(IF($F108="Historical", IF(AZ108&lt;&gt;INDEX('Historical BMP Records'!AZ:AZ, MATCH($C108, 'Historical BMP Records'!$C:$C, 0)), 1, 0), IF(AZ108&lt;&gt;INDEX('Planned and Progress BMPs'!AZ:AZ, MATCH($C108, 'Planned and Progress BMPs'!$C:$C, 0)), 1, 0)), "")</f>
        <v/>
      </c>
      <c r="DR108" s="87" t="str">
        <f>IFERROR(IF($F108="Historical", IF(BA108&lt;&gt;INDEX('Historical BMP Records'!BA:BA, MATCH($C108, 'Historical BMP Records'!$C:$C, 0)), 1, 0), IF(BA108&lt;&gt;INDEX('Planned and Progress BMPs'!BA:BA, MATCH($C108, 'Planned and Progress BMPs'!$C:$C, 0)), 1, 0)), "")</f>
        <v/>
      </c>
      <c r="DS108" s="87" t="str">
        <f>IFERROR(IF($F108="Historical", IF(BB108&lt;&gt;INDEX('Historical BMP Records'!BB:BB, MATCH($C108, 'Historical BMP Records'!$C:$C, 0)), 1, 0), IF(BB108&lt;&gt;INDEX('Planned and Progress BMPs'!BB:BB, MATCH($C108, 'Planned and Progress BMPs'!$C:$C, 0)), 1, 0)), "")</f>
        <v/>
      </c>
      <c r="DT108" s="87" t="str">
        <f>IFERROR(IF($F108="Historical", IF(BC108&lt;&gt;INDEX('Historical BMP Records'!BC:BC, MATCH($C108, 'Historical BMP Records'!$C:$C, 0)), 1, 0), IF(BC108&lt;&gt;INDEX('Planned and Progress BMPs'!BC:BC, MATCH($C108, 'Planned and Progress BMPs'!$C:$C, 0)), 1, 0)), "")</f>
        <v/>
      </c>
      <c r="DU108" s="87" t="str">
        <f>IFERROR(IF($F108="Historical", IF(BD108&lt;&gt;INDEX('Historical BMP Records'!BD:BD, MATCH($C108, 'Historical BMP Records'!$C:$C, 0)), 1, 0), IF(BD108&lt;&gt;INDEX('Planned and Progress BMPs'!BD:BD, MATCH($C108, 'Planned and Progress BMPs'!$C:$C, 0)), 1, 0)), "")</f>
        <v/>
      </c>
      <c r="DV108" s="87" t="str">
        <f>IFERROR(IF($F108="Historical", IF(BE108&lt;&gt;INDEX('Historical BMP Records'!BE:BE, MATCH($C108, 'Historical BMP Records'!$C:$C, 0)), 1, 0), IF(BE108&lt;&gt;INDEX('Planned and Progress BMPs'!BE:BE, MATCH($C108, 'Planned and Progress BMPs'!$C:$C, 0)), 1, 0)), "")</f>
        <v/>
      </c>
      <c r="DW108" s="87" t="str">
        <f>IFERROR(IF($F108="Historical", IF(BF108&lt;&gt;INDEX('Historical BMP Records'!BF:BF, MATCH($C108, 'Historical BMP Records'!$C:$C, 0)), 1, 0), IF(BF108&lt;&gt;INDEX('Planned and Progress BMPs'!BF:BF, MATCH($C108, 'Planned and Progress BMPs'!$C:$C, 0)), 1, 0)), "")</f>
        <v/>
      </c>
      <c r="DX108" s="87" t="str">
        <f>IFERROR(IF($F108="Historical", IF(BG108&lt;&gt;INDEX('Historical BMP Records'!BG:BG, MATCH($C108, 'Historical BMP Records'!$C:$C, 0)), 1, 0), IF(BG108&lt;&gt;INDEX('Planned and Progress BMPs'!BG:BG, MATCH($C108, 'Planned and Progress BMPs'!$C:$C, 0)), 1, 0)), "")</f>
        <v/>
      </c>
      <c r="DY108" s="87" t="str">
        <f>IFERROR(IF($F108="Historical", IF(BH108&lt;&gt;INDEX('Historical BMP Records'!BH:BH, MATCH($C108, 'Historical BMP Records'!$C:$C, 0)), 1, 0), IF(BH108&lt;&gt;INDEX('Planned and Progress BMPs'!BH:BH, MATCH($C108, 'Planned and Progress BMPs'!$C:$C, 0)), 1, 0)), "")</f>
        <v/>
      </c>
      <c r="DZ108" s="87" t="str">
        <f>IFERROR(IF($F108="Historical", IF(BI108&lt;&gt;INDEX('Historical BMP Records'!BI:BI, MATCH($C108, 'Historical BMP Records'!$C:$C, 0)), 1, 0), IF(BI108&lt;&gt;INDEX('Planned and Progress BMPs'!BI:BI, MATCH($C108, 'Planned and Progress BMPs'!$C:$C, 0)), 1, 0)), "")</f>
        <v/>
      </c>
      <c r="EA108" s="87" t="str">
        <f>IFERROR(IF($F108="Historical", IF(BJ108&lt;&gt;INDEX('Historical BMP Records'!BJ:BJ, MATCH($C108, 'Historical BMP Records'!$C:$C, 0)), 1, 0), IF(BJ108&lt;&gt;INDEX('Planned and Progress BMPs'!BJ:BJ, MATCH($C108, 'Planned and Progress BMPs'!$C:$C, 0)), 1, 0)), "")</f>
        <v/>
      </c>
      <c r="EB108" s="87" t="str">
        <f>IFERROR(IF($F108="Historical", IF(BK108&lt;&gt;INDEX('Historical BMP Records'!BK:BK, MATCH($C108, 'Historical BMP Records'!$C:$C, 0)), 1, 0), IF(BK108&lt;&gt;INDEX('Planned and Progress BMPs'!BK:BK, MATCH($C108, 'Planned and Progress BMPs'!$C:$C, 0)), 1, 0)), "")</f>
        <v/>
      </c>
      <c r="EC108" s="87" t="str">
        <f>IFERROR(IF($F108="Historical", IF(BL108&lt;&gt;INDEX('Historical BMP Records'!BL:BL, MATCH($C108, 'Historical BMP Records'!$C:$C, 0)), 1, 0), IF(BL108&lt;&gt;INDEX('Planned and Progress BMPs'!BL:BL, MATCH($C108, 'Planned and Progress BMPs'!$C:$C, 0)), 1, 0)), "")</f>
        <v/>
      </c>
      <c r="ED108" s="87" t="str">
        <f>IFERROR(IF($F108="Historical", IF(BM108&lt;&gt;INDEX('Historical BMP Records'!BM:BM, MATCH($C108, 'Historical BMP Records'!$C:$C, 0)), 1, 0), IF(BM108&lt;&gt;INDEX('Planned and Progress BMPs'!BM:BM, MATCH($C108, 'Planned and Progress BMPs'!$C:$C, 0)), 1, 0)), "")</f>
        <v/>
      </c>
      <c r="EE108" s="87" t="str">
        <f>IFERROR(IF($F108="Historical", IF(BN108&lt;&gt;INDEX('Historical BMP Records'!BN:BN, MATCH($C108, 'Historical BMP Records'!$C:$C, 0)), 1, 0), IF(BN108&lt;&gt;INDEX('Planned and Progress BMPs'!BN:BN, MATCH($C108, 'Planned and Progress BMPs'!$C:$C, 0)), 1, 0)), "")</f>
        <v/>
      </c>
      <c r="EF108" s="87" t="str">
        <f>IFERROR(IF($F108="Historical", IF(BO108&lt;&gt;INDEX('Historical BMP Records'!BO:BO, MATCH($C108, 'Historical BMP Records'!$C:$C, 0)), 1, 0), IF(BO108&lt;&gt;INDEX('Planned and Progress BMPs'!BO:BO, MATCH($C108, 'Planned and Progress BMPs'!$C:$C, 0)), 1, 0)), "")</f>
        <v/>
      </c>
      <c r="EG108" s="87" t="str">
        <f>IFERROR(IF($F108="Historical", IF(BP108&lt;&gt;INDEX('Historical BMP Records'!BP:BP, MATCH($C108, 'Historical BMP Records'!$C:$C, 0)), 1, 0), IF(BP108&lt;&gt;INDEX('Planned and Progress BMPs'!BP:BP, MATCH($C108, 'Planned and Progress BMPs'!$C:$C, 0)), 1, 0)), "")</f>
        <v/>
      </c>
      <c r="EH108" s="87">
        <f>SUM(DC_SW152[[#This Row],[FY17 Status Change]:[GIS ID Change]])</f>
        <v>0</v>
      </c>
    </row>
    <row r="109" spans="1:138" x14ac:dyDescent="0.25">
      <c r="A109" s="5" t="s">
        <v>388</v>
      </c>
      <c r="B109" s="5" t="s">
        <v>389</v>
      </c>
      <c r="C109" s="15" t="s">
        <v>608</v>
      </c>
      <c r="D109" s="15" t="s">
        <v>427</v>
      </c>
      <c r="E109" s="15" t="s">
        <v>519</v>
      </c>
      <c r="F109" s="33" t="s">
        <v>49</v>
      </c>
      <c r="G109" s="42"/>
      <c r="H109" s="37"/>
      <c r="I109" s="22">
        <f>INDEX(Table3[Site ID], MATCH(DC_SW152[[#This Row],[Facility Name]], Table3[Site Name], 0))</f>
        <v>1</v>
      </c>
      <c r="J109" s="22" t="s">
        <v>372</v>
      </c>
      <c r="K109" s="22" t="str">
        <f>INDEX(Table3[Site Address], MATCH(DC_SW152[[#This Row],[Facility Name]], Table3[Site Name], 0))</f>
        <v>370 Brookley Avenue SW</v>
      </c>
      <c r="L109" s="22" t="str">
        <f>INDEX(Table3[Site X Coordinate], MATCH(DC_SW152[[#This Row],[Facility Name]], Table3[Site Name], 0))</f>
        <v>399319.85</v>
      </c>
      <c r="M109" s="22" t="str">
        <f>INDEX(Table3[Site Y Coordinate], MATCH(DC_SW152[[#This Row],[Facility Name]], Table3[Site Name], 0))</f>
        <v>131674.01</v>
      </c>
      <c r="N109" s="22" t="str">
        <f>INDEX(Table3[Owner/Manager], MATCH(DC_SW152[[#This Row],[Facility Name]], Table3[Site Name], 0))</f>
        <v>Department of Defense</v>
      </c>
      <c r="O109" s="22" t="s">
        <v>218</v>
      </c>
      <c r="P109" s="22" t="s">
        <v>115</v>
      </c>
      <c r="Q109" s="22" t="s">
        <v>219</v>
      </c>
      <c r="R109" s="22" t="s">
        <v>84</v>
      </c>
      <c r="S109" s="22">
        <v>20032</v>
      </c>
      <c r="T109" s="29">
        <v>2024048204</v>
      </c>
      <c r="U109" s="22" t="s">
        <v>220</v>
      </c>
      <c r="V109" s="77">
        <v>52</v>
      </c>
      <c r="W109" s="33">
        <v>36069</v>
      </c>
      <c r="X109" s="22" t="s">
        <v>519</v>
      </c>
      <c r="Y109" s="83" t="s">
        <v>631</v>
      </c>
      <c r="Z109" s="83" t="s">
        <v>763</v>
      </c>
      <c r="AA109" s="83" t="s">
        <v>764</v>
      </c>
      <c r="AB109" s="83" t="s">
        <v>10</v>
      </c>
      <c r="AC109" s="22" t="s">
        <v>93</v>
      </c>
      <c r="AD109" s="22" t="s">
        <v>26</v>
      </c>
      <c r="AE109" s="22">
        <v>398531.522444</v>
      </c>
      <c r="AF109" s="22">
        <v>131338.631752999</v>
      </c>
      <c r="AG109" s="22">
        <v>38.846752000000002</v>
      </c>
      <c r="AH109" s="22">
        <v>-77.010222999999996</v>
      </c>
      <c r="AI109" s="22" t="s">
        <v>235</v>
      </c>
      <c r="AJ109" s="22" t="s">
        <v>84</v>
      </c>
      <c r="AK109" s="22">
        <v>20032</v>
      </c>
      <c r="AL109" s="17" t="s">
        <v>11</v>
      </c>
      <c r="AM109" s="22" t="s">
        <v>12</v>
      </c>
      <c r="AN109" s="22" t="s">
        <v>8</v>
      </c>
      <c r="AO109" s="64"/>
      <c r="AP109" s="64"/>
      <c r="AQ109" s="64"/>
      <c r="AR109" s="64">
        <f>IF(ISBLANK(DC_SW152[[#This Row],[Urban Acres]]), "", DC_SW152[[#This Row],[Urban Acres]]-DC_SW152[[#This Row],[Impervious Acres]]-DC_SW152[[#This Row],[Natural Acres]])</f>
        <v>0</v>
      </c>
      <c r="AS109" s="64">
        <v>0.62</v>
      </c>
      <c r="AT109" s="64">
        <v>0.62</v>
      </c>
      <c r="AU109" s="64" t="str">
        <f>IF(ISBLANK(DC_SW152[[#This Row],[Natural Acres]]), "", DC_SW152[[#This Row],[Natural Acres]]*43560)</f>
        <v/>
      </c>
      <c r="AV109" s="64">
        <f>IFERROR(IF(ISBLANK(DC_SW152[[#This Row],[Compacted Acres]]), "", DC_SW152[[#This Row],[Compacted Acres]]*43560),"")</f>
        <v>0</v>
      </c>
      <c r="AW109" s="64">
        <f>IF(ISBLANK(DC_SW152[[#This Row],[Impervious Acres]]), "", DC_SW152[[#This Row],[Impervious Acres]]*43560)</f>
        <v>27007.200000000001</v>
      </c>
      <c r="AX109" s="64">
        <f>IF(ISBLANK(DC_SW152[[#This Row],[Urban Acres]]), "", DC_SW152[[#This Row],[Urban Acres]]*43560)</f>
        <v>27007.200000000001</v>
      </c>
      <c r="AY109" s="67"/>
      <c r="AZ109" s="33">
        <v>42153</v>
      </c>
      <c r="BA109" s="19">
        <v>2015</v>
      </c>
      <c r="BB109" s="19"/>
      <c r="BC109" s="19"/>
      <c r="BD109" s="19"/>
      <c r="BE109" s="19" t="s">
        <v>790</v>
      </c>
      <c r="BF109" s="19"/>
      <c r="BG109" s="19"/>
      <c r="BH109" s="18" t="s">
        <v>9</v>
      </c>
      <c r="BI109" s="18">
        <v>41275</v>
      </c>
      <c r="BJ109" s="18"/>
      <c r="BK109" s="22" t="s">
        <v>8</v>
      </c>
      <c r="BL109" s="18"/>
      <c r="BM109" s="72"/>
      <c r="BN109" s="22"/>
      <c r="BO109" s="17" t="s">
        <v>13</v>
      </c>
      <c r="BP109" s="17"/>
      <c r="BQ109" s="15" t="s">
        <v>536</v>
      </c>
      <c r="BR109" s="87" t="str">
        <f>IFERROR(IF($F109="Historical", IF(A109&lt;&gt;INDEX('Historical BMP Records'!A:A, MATCH($C109, 'Historical BMP Records'!$C:$C, 0)), 1, 0), IF(A109&lt;&gt;INDEX('Planned and Progress BMPs'!A:A, MATCH($C109, 'Planned and Progress BMPs'!$C:$C, 0)), 1, 0)), "")</f>
        <v/>
      </c>
      <c r="BS109" s="87" t="str">
        <f>IFERROR(IF($F109="Historical", IF(B109&lt;&gt;INDEX('Historical BMP Records'!B:B, MATCH($C109, 'Historical BMP Records'!$C:$C, 0)), 1, 0), IF(B109&lt;&gt;INDEX('Planned and Progress BMPs'!B:B, MATCH($C109, 'Planned and Progress BMPs'!$C:$C, 0)), 1, 0)), "")</f>
        <v/>
      </c>
      <c r="BT109" s="87" t="str">
        <f>IFERROR(IF($F109="Historical", IF(C109&lt;&gt;INDEX('Historical BMP Records'!C:C, MATCH($C109, 'Historical BMP Records'!$C:$C, 0)), 1, 0), IF(C109&lt;&gt;INDEX('Planned and Progress BMPs'!C:C, MATCH($C109, 'Planned and Progress BMPs'!$C:$C, 0)), 1, 0)), "")</f>
        <v/>
      </c>
      <c r="BU109" s="87" t="str">
        <f>IFERROR(IF($F109="Historical", IF(D109&lt;&gt;INDEX('Historical BMP Records'!D:D, MATCH($C109, 'Historical BMP Records'!$C:$C, 0)), 1, 0), IF(D109&lt;&gt;INDEX('Planned and Progress BMPs'!D:D, MATCH($C109, 'Planned and Progress BMPs'!$C:$C, 0)), 1, 0)), "")</f>
        <v/>
      </c>
      <c r="BV109" s="87" t="str">
        <f>IFERROR(IF($F109="Historical", IF(E109&lt;&gt;INDEX('Historical BMP Records'!E:E, MATCH($C109, 'Historical BMP Records'!$C:$C, 0)), 1, 0), IF(E109&lt;&gt;INDEX('Planned and Progress BMPs'!E:E, MATCH($C109, 'Planned and Progress BMPs'!$C:$C, 0)), 1, 0)), "")</f>
        <v/>
      </c>
      <c r="BW109" s="87" t="str">
        <f>IFERROR(IF($F109="Historical", IF(F109&lt;&gt;INDEX('Historical BMP Records'!F:F, MATCH($C109, 'Historical BMP Records'!$C:$C, 0)), 1, 0), IF(F109&lt;&gt;INDEX('Planned and Progress BMPs'!F:F, MATCH($C109, 'Planned and Progress BMPs'!$C:$C, 0)), 1, 0)), "")</f>
        <v/>
      </c>
      <c r="BX109" s="87" t="str">
        <f>IFERROR(IF($F109="Historical", IF(G109&lt;&gt;INDEX('Historical BMP Records'!G:G, MATCH($C109, 'Historical BMP Records'!$C:$C, 0)), 1, 0), IF(G109&lt;&gt;INDEX('Planned and Progress BMPs'!G:G, MATCH($C109, 'Planned and Progress BMPs'!$C:$C, 0)), 1, 0)), "")</f>
        <v/>
      </c>
      <c r="BY109" s="87" t="str">
        <f>IFERROR(IF($F109="Historical", IF(H109&lt;&gt;INDEX('Historical BMP Records'!H:H, MATCH($C109, 'Historical BMP Records'!$C:$C, 0)), 1, 0), IF(H109&lt;&gt;INDEX('Planned and Progress BMPs'!H:H, MATCH($C109, 'Planned and Progress BMPs'!$C:$C, 0)), 1, 0)), "")</f>
        <v/>
      </c>
      <c r="BZ109" s="87" t="str">
        <f>IFERROR(IF($F109="Historical", IF(I109&lt;&gt;INDEX('Historical BMP Records'!I:I, MATCH($C109, 'Historical BMP Records'!$C:$C, 0)), 1, 0), IF(I109&lt;&gt;INDEX('Planned and Progress BMPs'!I:I, MATCH($C109, 'Planned and Progress BMPs'!$C:$C, 0)), 1, 0)), "")</f>
        <v/>
      </c>
      <c r="CA109" s="87" t="str">
        <f>IFERROR(IF($F109="Historical", IF(J109&lt;&gt;INDEX('Historical BMP Records'!J:J, MATCH($C109, 'Historical BMP Records'!$C:$C, 0)), 1, 0), IF(J109&lt;&gt;INDEX('Planned and Progress BMPs'!J:J, MATCH($C109, 'Planned and Progress BMPs'!$C:$C, 0)), 1, 0)), "")</f>
        <v/>
      </c>
      <c r="CB109" s="87" t="str">
        <f>IFERROR(IF($F109="Historical", IF(K109&lt;&gt;INDEX('Historical BMP Records'!K:K, MATCH($C109, 'Historical BMP Records'!$C:$C, 0)), 1, 0), IF(K109&lt;&gt;INDEX('Planned and Progress BMPs'!K:K, MATCH($C109, 'Planned and Progress BMPs'!$C:$C, 0)), 1, 0)), "")</f>
        <v/>
      </c>
      <c r="CC109" s="87" t="str">
        <f>IFERROR(IF($F109="Historical", IF(L109&lt;&gt;INDEX('Historical BMP Records'!L:L, MATCH($C109, 'Historical BMP Records'!$C:$C, 0)), 1, 0), IF(L109&lt;&gt;INDEX('Planned and Progress BMPs'!L:L, MATCH($C109, 'Planned and Progress BMPs'!$C:$C, 0)), 1, 0)), "")</f>
        <v/>
      </c>
      <c r="CD109" s="87" t="str">
        <f>IFERROR(IF($F109="Historical", IF(M109&lt;&gt;INDEX('Historical BMP Records'!M:M, MATCH($C109, 'Historical BMP Records'!$C:$C, 0)), 1, 0), IF(M109&lt;&gt;INDEX('Planned and Progress BMPs'!M:M, MATCH($C109, 'Planned and Progress BMPs'!$C:$C, 0)), 1, 0)), "")</f>
        <v/>
      </c>
      <c r="CE109" s="87" t="str">
        <f>IFERROR(IF($F109="Historical", IF(N109&lt;&gt;INDEX('Historical BMP Records'!N:N, MATCH($C109, 'Historical BMP Records'!$C:$C, 0)), 1, 0), IF(N109&lt;&gt;INDEX('Planned and Progress BMPs'!N:N, MATCH($C109, 'Planned and Progress BMPs'!$C:$C, 0)), 1, 0)), "")</f>
        <v/>
      </c>
      <c r="CF109" s="87" t="str">
        <f>IFERROR(IF($F109="Historical", IF(O109&lt;&gt;INDEX('Historical BMP Records'!O:O, MATCH($C109, 'Historical BMP Records'!$C:$C, 0)), 1, 0), IF(O109&lt;&gt;INDEX('Planned and Progress BMPs'!O:O, MATCH($C109, 'Planned and Progress BMPs'!$C:$C, 0)), 1, 0)), "")</f>
        <v/>
      </c>
      <c r="CG109" s="87" t="str">
        <f>IFERROR(IF($F109="Historical", IF(P109&lt;&gt;INDEX('Historical BMP Records'!P:P, MATCH($C109, 'Historical BMP Records'!$C:$C, 0)), 1, 0), IF(P109&lt;&gt;INDEX('Planned and Progress BMPs'!P:P, MATCH($C109, 'Planned and Progress BMPs'!$C:$C, 0)), 1, 0)), "")</f>
        <v/>
      </c>
      <c r="CH109" s="87" t="str">
        <f>IFERROR(IF($F109="Historical", IF(Q109&lt;&gt;INDEX('Historical BMP Records'!Q:Q, MATCH($C109, 'Historical BMP Records'!$C:$C, 0)), 1, 0), IF(Q109&lt;&gt;INDEX('Planned and Progress BMPs'!Q:Q, MATCH($C109, 'Planned and Progress BMPs'!$C:$C, 0)), 1, 0)), "")</f>
        <v/>
      </c>
      <c r="CI109" s="87" t="str">
        <f>IFERROR(IF($F109="Historical", IF(R109&lt;&gt;INDEX('Historical BMP Records'!R:R, MATCH($C109, 'Historical BMP Records'!$C:$C, 0)), 1, 0), IF(R109&lt;&gt;INDEX('Planned and Progress BMPs'!R:R, MATCH($C109, 'Planned and Progress BMPs'!$C:$C, 0)), 1, 0)), "")</f>
        <v/>
      </c>
      <c r="CJ109" s="87" t="str">
        <f>IFERROR(IF($F109="Historical", IF(S109&lt;&gt;INDEX('Historical BMP Records'!S:S, MATCH($C109, 'Historical BMP Records'!$C:$C, 0)), 1, 0), IF(S109&lt;&gt;INDEX('Planned and Progress BMPs'!S:S, MATCH($C109, 'Planned and Progress BMPs'!$C:$C, 0)), 1, 0)), "")</f>
        <v/>
      </c>
      <c r="CK109" s="87" t="str">
        <f>IFERROR(IF($F109="Historical", IF(T109&lt;&gt;INDEX('Historical BMP Records'!T:T, MATCH($C109, 'Historical BMP Records'!$C:$C, 0)), 1, 0), IF(T109&lt;&gt;INDEX('Planned and Progress BMPs'!T:T, MATCH($C109, 'Planned and Progress BMPs'!$C:$C, 0)), 1, 0)), "")</f>
        <v/>
      </c>
      <c r="CL109" s="87" t="str">
        <f>IFERROR(IF($F109="Historical", IF(U109&lt;&gt;INDEX('Historical BMP Records'!U:U, MATCH($C109, 'Historical BMP Records'!$C:$C, 0)), 1, 0), IF(U109&lt;&gt;INDEX('Planned and Progress BMPs'!U:U, MATCH($C109, 'Planned and Progress BMPs'!$C:$C, 0)), 1, 0)), "")</f>
        <v/>
      </c>
      <c r="CM109" s="87" t="str">
        <f>IFERROR(IF($F109="Historical", IF(V109&lt;&gt;INDEX('Historical BMP Records'!V:V, MATCH($C109, 'Historical BMP Records'!$C:$C, 0)), 1, 0), IF(V109&lt;&gt;INDEX('Planned and Progress BMPs'!V:V, MATCH($C109, 'Planned and Progress BMPs'!$C:$C, 0)), 1, 0)), "")</f>
        <v/>
      </c>
      <c r="CN109" s="87" t="str">
        <f>IFERROR(IF($F109="Historical", IF(W109&lt;&gt;INDEX('Historical BMP Records'!W:W, MATCH($C109, 'Historical BMP Records'!$C:$C, 0)), 1, 0), IF(W109&lt;&gt;INDEX('Planned and Progress BMPs'!W:W, MATCH($C109, 'Planned and Progress BMPs'!$C:$C, 0)), 1, 0)), "")</f>
        <v/>
      </c>
      <c r="CO109" s="87" t="str">
        <f>IFERROR(IF($F109="Historical", IF(X109&lt;&gt;INDEX('Historical BMP Records'!X:X, MATCH($C109, 'Historical BMP Records'!$C:$C, 0)), 1, 0), IF(X109&lt;&gt;INDEX('Planned and Progress BMPs'!X:X, MATCH($C109, 'Planned and Progress BMPs'!$C:$C, 0)), 1, 0)), "")</f>
        <v/>
      </c>
      <c r="CP109" s="87" t="str">
        <f>IFERROR(IF($F109="Historical", IF(Y109&lt;&gt;INDEX('Historical BMP Records'!Y:Y, MATCH($C109, 'Historical BMP Records'!$C:$C, 0)), 1, 0), IF(Y109&lt;&gt;INDEX('Planned and Progress BMPs'!Y:Y, MATCH($C109, 'Planned and Progress BMPs'!$C:$C, 0)), 1, 0)), "")</f>
        <v/>
      </c>
      <c r="CQ109" s="87" t="str">
        <f>IFERROR(IF($F109="Historical", IF(Z109&lt;&gt;INDEX('Historical BMP Records'!Z:Z, MATCH($C109, 'Historical BMP Records'!$C:$C, 0)), 1, 0), IF(Z109&lt;&gt;INDEX('Planned and Progress BMPs'!Z:Z, MATCH($C109, 'Planned and Progress BMPs'!$C:$C, 0)), 1, 0)), "")</f>
        <v/>
      </c>
      <c r="CR109" s="87" t="str">
        <f>IFERROR(IF($F109="Historical", IF(AA109&lt;&gt;INDEX('Historical BMP Records'!AA:AA, MATCH($C109, 'Historical BMP Records'!$C:$C, 0)), 1, 0), IF(AA109&lt;&gt;INDEX('Planned and Progress BMPs'!AA:AA, MATCH($C109, 'Planned and Progress BMPs'!$C:$C, 0)), 1, 0)), "")</f>
        <v/>
      </c>
      <c r="CS109" s="87" t="str">
        <f>IFERROR(IF($F109="Historical", IF(AB109&lt;&gt;INDEX('Historical BMP Records'!AB:AB, MATCH($C109, 'Historical BMP Records'!$C:$C, 0)), 1, 0), IF(AB109&lt;&gt;INDEX('Planned and Progress BMPs'!AB:AB, MATCH($C109, 'Planned and Progress BMPs'!$C:$C, 0)), 1, 0)), "")</f>
        <v/>
      </c>
      <c r="CT109" s="87" t="str">
        <f>IFERROR(IF($F109="Historical", IF(AC109&lt;&gt;INDEX('Historical BMP Records'!AC:AC, MATCH($C109, 'Historical BMP Records'!$C:$C, 0)), 1, 0), IF(AC109&lt;&gt;INDEX('Planned and Progress BMPs'!AC:AC, MATCH($C109, 'Planned and Progress BMPs'!$C:$C, 0)), 1, 0)), "")</f>
        <v/>
      </c>
      <c r="CU109" s="87" t="str">
        <f>IFERROR(IF($F109="Historical", IF(AD109&lt;&gt;INDEX('Historical BMP Records'!AD:AD, MATCH($C109, 'Historical BMP Records'!$C:$C, 0)), 1, 0), IF(AD109&lt;&gt;INDEX('Planned and Progress BMPs'!AD:AD, MATCH($C109, 'Planned and Progress BMPs'!$C:$C, 0)), 1, 0)), "")</f>
        <v/>
      </c>
      <c r="CV109" s="87" t="str">
        <f>IFERROR(IF($F109="Historical", IF(AE109&lt;&gt;INDEX('Historical BMP Records'!AE:AE, MATCH($C109, 'Historical BMP Records'!$C:$C, 0)), 1, 0), IF(AE109&lt;&gt;INDEX('Planned and Progress BMPs'!AE:AE, MATCH($C109, 'Planned and Progress BMPs'!$C:$C, 0)), 1, 0)), "")</f>
        <v/>
      </c>
      <c r="CW109" s="87" t="str">
        <f>IFERROR(IF($F109="Historical", IF(AF109&lt;&gt;INDEX('Historical BMP Records'!AF:AF, MATCH($C109, 'Historical BMP Records'!$C:$C, 0)), 1, 0), IF(AF109&lt;&gt;INDEX('Planned and Progress BMPs'!AF:AF, MATCH($C109, 'Planned and Progress BMPs'!$C:$C, 0)), 1, 0)), "")</f>
        <v/>
      </c>
      <c r="CX109" s="87" t="str">
        <f>IFERROR(IF($F109="Historical", IF(AG109&lt;&gt;INDEX('Historical BMP Records'!AG:AG, MATCH($C109, 'Historical BMP Records'!$C:$C, 0)), 1, 0), IF(AG109&lt;&gt;INDEX('Planned and Progress BMPs'!AG:AG, MATCH($C109, 'Planned and Progress BMPs'!$C:$C, 0)), 1, 0)), "")</f>
        <v/>
      </c>
      <c r="CY109" s="87" t="str">
        <f>IFERROR(IF($F109="Historical", IF(AH109&lt;&gt;INDEX('Historical BMP Records'!AH:AH, MATCH($C109, 'Historical BMP Records'!$C:$C, 0)), 1, 0), IF(AH109&lt;&gt;INDEX('Planned and Progress BMPs'!AH:AH, MATCH($C109, 'Planned and Progress BMPs'!$C:$C, 0)), 1, 0)), "")</f>
        <v/>
      </c>
      <c r="CZ109" s="87" t="str">
        <f>IFERROR(IF($F109="Historical", IF(AI109&lt;&gt;INDEX('Historical BMP Records'!AI:AI, MATCH($C109, 'Historical BMP Records'!$C:$C, 0)), 1, 0), IF(AI109&lt;&gt;INDEX('Planned and Progress BMPs'!AI:AI, MATCH($C109, 'Planned and Progress BMPs'!$C:$C, 0)), 1, 0)), "")</f>
        <v/>
      </c>
      <c r="DA109" s="87" t="str">
        <f>IFERROR(IF($F109="Historical", IF(AJ109&lt;&gt;INDEX('Historical BMP Records'!AJ:AJ, MATCH($C109, 'Historical BMP Records'!$C:$C, 0)), 1, 0), IF(AJ109&lt;&gt;INDEX('Planned and Progress BMPs'!AJ:AJ, MATCH($C109, 'Planned and Progress BMPs'!$C:$C, 0)), 1, 0)), "")</f>
        <v/>
      </c>
      <c r="DB109" s="87" t="str">
        <f>IFERROR(IF($F109="Historical", IF(AK109&lt;&gt;INDEX('Historical BMP Records'!AK:AK, MATCH($C109, 'Historical BMP Records'!$C:$C, 0)), 1, 0), IF(AK109&lt;&gt;INDEX('Planned and Progress BMPs'!AK:AK, MATCH($C109, 'Planned and Progress BMPs'!$C:$C, 0)), 1, 0)), "")</f>
        <v/>
      </c>
      <c r="DC109" s="87" t="str">
        <f>IFERROR(IF($F109="Historical", IF(AL109&lt;&gt;INDEX('Historical BMP Records'!AL:AL, MATCH($C109, 'Historical BMP Records'!$C:$C, 0)), 1, 0), IF(AL109&lt;&gt;INDEX('Planned and Progress BMPs'!AL:AL, MATCH($C109, 'Planned and Progress BMPs'!$C:$C, 0)), 1, 0)), "")</f>
        <v/>
      </c>
      <c r="DD109" s="87" t="str">
        <f>IFERROR(IF($F109="Historical", IF(AM109&lt;&gt;INDEX('Historical BMP Records'!AM:AM, MATCH($C109, 'Historical BMP Records'!$C:$C, 0)), 1, 0), IF(AM109&lt;&gt;INDEX('Planned and Progress BMPs'!AM:AM, MATCH($C109, 'Planned and Progress BMPs'!$C:$C, 0)), 1, 0)), "")</f>
        <v/>
      </c>
      <c r="DE109" s="87" t="str">
        <f>IFERROR(IF($F109="Historical", IF(AN109&lt;&gt;INDEX('Historical BMP Records'!AN:AN, MATCH($C109, 'Historical BMP Records'!$C:$C, 0)), 1, 0), IF(AN109&lt;&gt;INDEX('Planned and Progress BMPs'!AN:AN, MATCH($C109, 'Planned and Progress BMPs'!$C:$C, 0)), 1, 0)), "")</f>
        <v/>
      </c>
      <c r="DF109" s="87" t="str">
        <f>IFERROR(IF($F109="Historical", IF(AO109&lt;&gt;INDEX('Historical BMP Records'!AO:AO, MATCH($C109, 'Historical BMP Records'!$C:$C, 0)), 1, 0), IF(AO109&lt;&gt;INDEX('Planned and Progress BMPs'!AO:AO, MATCH($C109, 'Planned and Progress BMPs'!$C:$C, 0)), 1, 0)), "")</f>
        <v/>
      </c>
      <c r="DG109" s="87" t="str">
        <f>IFERROR(IF($F109="Historical", IF(AP109&lt;&gt;INDEX('Historical BMP Records'!AP:AP, MATCH($C109, 'Historical BMP Records'!$C:$C, 0)), 1, 0), IF(AP109&lt;&gt;INDEX('Planned and Progress BMPs'!AP:AP, MATCH($C109, 'Planned and Progress BMPs'!$C:$C, 0)), 1, 0)), "")</f>
        <v/>
      </c>
      <c r="DH109" s="87" t="str">
        <f>IFERROR(IF($F109="Historical", IF(AQ109&lt;&gt;INDEX('Historical BMP Records'!AQ:AQ, MATCH($C109, 'Historical BMP Records'!$C:$C, 0)), 1, 0), IF(AQ109&lt;&gt;INDEX('Planned and Progress BMPs'!AQ:AQ, MATCH($C109, 'Planned and Progress BMPs'!$C:$C, 0)), 1, 0)), "")</f>
        <v/>
      </c>
      <c r="DI109" s="87" t="str">
        <f>IFERROR(IF($F109="Historical", IF(AR109&lt;&gt;INDEX('Historical BMP Records'!AR:AR, MATCH($C109, 'Historical BMP Records'!$C:$C, 0)), 1, 0), IF(AR109&lt;&gt;INDEX('Planned and Progress BMPs'!AR:AR, MATCH($C109, 'Planned and Progress BMPs'!$C:$C, 0)), 1, 0)), "")</f>
        <v/>
      </c>
      <c r="DJ109" s="87" t="str">
        <f>IFERROR(IF($F109="Historical", IF(AS109&lt;&gt;INDEX('Historical BMP Records'!AS:AS, MATCH($C109, 'Historical BMP Records'!$C:$C, 0)), 1, 0), IF(AS109&lt;&gt;INDEX('Planned and Progress BMPs'!AS:AS, MATCH($C109, 'Planned and Progress BMPs'!$C:$C, 0)), 1, 0)), "")</f>
        <v/>
      </c>
      <c r="DK109" s="87" t="str">
        <f>IFERROR(IF($F109="Historical", IF(AT109&lt;&gt;INDEX('Historical BMP Records'!AT:AT, MATCH($C109, 'Historical BMP Records'!$C:$C, 0)), 1, 0), IF(AT109&lt;&gt;INDEX('Planned and Progress BMPs'!AT:AT, MATCH($C109, 'Planned and Progress BMPs'!$C:$C, 0)), 1, 0)), "")</f>
        <v/>
      </c>
      <c r="DL109" s="87" t="str">
        <f>IFERROR(IF($F109="Historical", IF(AU109&lt;&gt;INDEX('Historical BMP Records'!AU:AU, MATCH($C109, 'Historical BMP Records'!$C:$C, 0)), 1, 0), IF(AU109&lt;&gt;INDEX('Planned and Progress BMPs'!AU:AU, MATCH($C109, 'Planned and Progress BMPs'!$C:$C, 0)), 1, 0)), "")</f>
        <v/>
      </c>
      <c r="DM109" s="87" t="str">
        <f>IFERROR(IF($F109="Historical", IF(AV109&lt;&gt;INDEX('Historical BMP Records'!AV:AV, MATCH($C109, 'Historical BMP Records'!$C:$C, 0)), 1, 0), IF(AV109&lt;&gt;INDEX('Planned and Progress BMPs'!AV:AV, MATCH($C109, 'Planned and Progress BMPs'!$C:$C, 0)), 1, 0)), "")</f>
        <v/>
      </c>
      <c r="DN109" s="87" t="str">
        <f>IFERROR(IF($F109="Historical", IF(AW109&lt;&gt;INDEX('Historical BMP Records'!AW:AW, MATCH($C109, 'Historical BMP Records'!$C:$C, 0)), 1, 0), IF(AW109&lt;&gt;INDEX('Planned and Progress BMPs'!AW:AW, MATCH($C109, 'Planned and Progress BMPs'!$C:$C, 0)), 1, 0)), "")</f>
        <v/>
      </c>
      <c r="DO109" s="87" t="str">
        <f>IFERROR(IF($F109="Historical", IF(AX109&lt;&gt;INDEX('Historical BMP Records'!AX:AX, MATCH($C109, 'Historical BMP Records'!$C:$C, 0)), 1, 0), IF(AX109&lt;&gt;INDEX('Planned and Progress BMPs'!AX:AX, MATCH($C109, 'Planned and Progress BMPs'!$C:$C, 0)), 1, 0)), "")</f>
        <v/>
      </c>
      <c r="DP109" s="87" t="str">
        <f>IFERROR(IF($F109="Historical", IF(AY109&lt;&gt;INDEX('Historical BMP Records'!AY:AY, MATCH($C109, 'Historical BMP Records'!$C:$C, 0)), 1, 0), IF(AY109&lt;&gt;INDEX('Planned and Progress BMPs'!AY:AY, MATCH($C109, 'Planned and Progress BMPs'!$C:$C, 0)), 1, 0)), "")</f>
        <v/>
      </c>
      <c r="DQ109" s="87" t="str">
        <f>IFERROR(IF($F109="Historical", IF(AZ109&lt;&gt;INDEX('Historical BMP Records'!AZ:AZ, MATCH($C109, 'Historical BMP Records'!$C:$C, 0)), 1, 0), IF(AZ109&lt;&gt;INDEX('Planned and Progress BMPs'!AZ:AZ, MATCH($C109, 'Planned and Progress BMPs'!$C:$C, 0)), 1, 0)), "")</f>
        <v/>
      </c>
      <c r="DR109" s="87" t="str">
        <f>IFERROR(IF($F109="Historical", IF(BA109&lt;&gt;INDEX('Historical BMP Records'!BA:BA, MATCH($C109, 'Historical BMP Records'!$C:$C, 0)), 1, 0), IF(BA109&lt;&gt;INDEX('Planned and Progress BMPs'!BA:BA, MATCH($C109, 'Planned and Progress BMPs'!$C:$C, 0)), 1, 0)), "")</f>
        <v/>
      </c>
      <c r="DS109" s="87" t="str">
        <f>IFERROR(IF($F109="Historical", IF(BB109&lt;&gt;INDEX('Historical BMP Records'!BB:BB, MATCH($C109, 'Historical BMP Records'!$C:$C, 0)), 1, 0), IF(BB109&lt;&gt;INDEX('Planned and Progress BMPs'!BB:BB, MATCH($C109, 'Planned and Progress BMPs'!$C:$C, 0)), 1, 0)), "")</f>
        <v/>
      </c>
      <c r="DT109" s="87" t="str">
        <f>IFERROR(IF($F109="Historical", IF(BC109&lt;&gt;INDEX('Historical BMP Records'!BC:BC, MATCH($C109, 'Historical BMP Records'!$C:$C, 0)), 1, 0), IF(BC109&lt;&gt;INDEX('Planned and Progress BMPs'!BC:BC, MATCH($C109, 'Planned and Progress BMPs'!$C:$C, 0)), 1, 0)), "")</f>
        <v/>
      </c>
      <c r="DU109" s="87" t="str">
        <f>IFERROR(IF($F109="Historical", IF(BD109&lt;&gt;INDEX('Historical BMP Records'!BD:BD, MATCH($C109, 'Historical BMP Records'!$C:$C, 0)), 1, 0), IF(BD109&lt;&gt;INDEX('Planned and Progress BMPs'!BD:BD, MATCH($C109, 'Planned and Progress BMPs'!$C:$C, 0)), 1, 0)), "")</f>
        <v/>
      </c>
      <c r="DV109" s="87" t="str">
        <f>IFERROR(IF($F109="Historical", IF(BE109&lt;&gt;INDEX('Historical BMP Records'!BE:BE, MATCH($C109, 'Historical BMP Records'!$C:$C, 0)), 1, 0), IF(BE109&lt;&gt;INDEX('Planned and Progress BMPs'!BE:BE, MATCH($C109, 'Planned and Progress BMPs'!$C:$C, 0)), 1, 0)), "")</f>
        <v/>
      </c>
      <c r="DW109" s="87" t="str">
        <f>IFERROR(IF($F109="Historical", IF(BF109&lt;&gt;INDEX('Historical BMP Records'!BF:BF, MATCH($C109, 'Historical BMP Records'!$C:$C, 0)), 1, 0), IF(BF109&lt;&gt;INDEX('Planned and Progress BMPs'!BF:BF, MATCH($C109, 'Planned and Progress BMPs'!$C:$C, 0)), 1, 0)), "")</f>
        <v/>
      </c>
      <c r="DX109" s="87" t="str">
        <f>IFERROR(IF($F109="Historical", IF(BG109&lt;&gt;INDEX('Historical BMP Records'!BG:BG, MATCH($C109, 'Historical BMP Records'!$C:$C, 0)), 1, 0), IF(BG109&lt;&gt;INDEX('Planned and Progress BMPs'!BG:BG, MATCH($C109, 'Planned and Progress BMPs'!$C:$C, 0)), 1, 0)), "")</f>
        <v/>
      </c>
      <c r="DY109" s="87" t="str">
        <f>IFERROR(IF($F109="Historical", IF(BH109&lt;&gt;INDEX('Historical BMP Records'!BH:BH, MATCH($C109, 'Historical BMP Records'!$C:$C, 0)), 1, 0), IF(BH109&lt;&gt;INDEX('Planned and Progress BMPs'!BH:BH, MATCH($C109, 'Planned and Progress BMPs'!$C:$C, 0)), 1, 0)), "")</f>
        <v/>
      </c>
      <c r="DZ109" s="87" t="str">
        <f>IFERROR(IF($F109="Historical", IF(BI109&lt;&gt;INDEX('Historical BMP Records'!BI:BI, MATCH($C109, 'Historical BMP Records'!$C:$C, 0)), 1, 0), IF(BI109&lt;&gt;INDEX('Planned and Progress BMPs'!BI:BI, MATCH($C109, 'Planned and Progress BMPs'!$C:$C, 0)), 1, 0)), "")</f>
        <v/>
      </c>
      <c r="EA109" s="87" t="str">
        <f>IFERROR(IF($F109="Historical", IF(BJ109&lt;&gt;INDEX('Historical BMP Records'!BJ:BJ, MATCH($C109, 'Historical BMP Records'!$C:$C, 0)), 1, 0), IF(BJ109&lt;&gt;INDEX('Planned and Progress BMPs'!BJ:BJ, MATCH($C109, 'Planned and Progress BMPs'!$C:$C, 0)), 1, 0)), "")</f>
        <v/>
      </c>
      <c r="EB109" s="87" t="str">
        <f>IFERROR(IF($F109="Historical", IF(BK109&lt;&gt;INDEX('Historical BMP Records'!BK:BK, MATCH($C109, 'Historical BMP Records'!$C:$C, 0)), 1, 0), IF(BK109&lt;&gt;INDEX('Planned and Progress BMPs'!BK:BK, MATCH($C109, 'Planned and Progress BMPs'!$C:$C, 0)), 1, 0)), "")</f>
        <v/>
      </c>
      <c r="EC109" s="87" t="str">
        <f>IFERROR(IF($F109="Historical", IF(BL109&lt;&gt;INDEX('Historical BMP Records'!BL:BL, MATCH($C109, 'Historical BMP Records'!$C:$C, 0)), 1, 0), IF(BL109&lt;&gt;INDEX('Planned and Progress BMPs'!BL:BL, MATCH($C109, 'Planned and Progress BMPs'!$C:$C, 0)), 1, 0)), "")</f>
        <v/>
      </c>
      <c r="ED109" s="87" t="str">
        <f>IFERROR(IF($F109="Historical", IF(BM109&lt;&gt;INDEX('Historical BMP Records'!BM:BM, MATCH($C109, 'Historical BMP Records'!$C:$C, 0)), 1, 0), IF(BM109&lt;&gt;INDEX('Planned and Progress BMPs'!BM:BM, MATCH($C109, 'Planned and Progress BMPs'!$C:$C, 0)), 1, 0)), "")</f>
        <v/>
      </c>
      <c r="EE109" s="87" t="str">
        <f>IFERROR(IF($F109="Historical", IF(BN109&lt;&gt;INDEX('Historical BMP Records'!BN:BN, MATCH($C109, 'Historical BMP Records'!$C:$C, 0)), 1, 0), IF(BN109&lt;&gt;INDEX('Planned and Progress BMPs'!BN:BN, MATCH($C109, 'Planned and Progress BMPs'!$C:$C, 0)), 1, 0)), "")</f>
        <v/>
      </c>
      <c r="EF109" s="87" t="str">
        <f>IFERROR(IF($F109="Historical", IF(BO109&lt;&gt;INDEX('Historical BMP Records'!BO:BO, MATCH($C109, 'Historical BMP Records'!$C:$C, 0)), 1, 0), IF(BO109&lt;&gt;INDEX('Planned and Progress BMPs'!BO:BO, MATCH($C109, 'Planned and Progress BMPs'!$C:$C, 0)), 1, 0)), "")</f>
        <v/>
      </c>
      <c r="EG109" s="87" t="str">
        <f>IFERROR(IF($F109="Historical", IF(BP109&lt;&gt;INDEX('Historical BMP Records'!BP:BP, MATCH($C109, 'Historical BMP Records'!$C:$C, 0)), 1, 0), IF(BP109&lt;&gt;INDEX('Planned and Progress BMPs'!BP:BP, MATCH($C109, 'Planned and Progress BMPs'!$C:$C, 0)), 1, 0)), "")</f>
        <v/>
      </c>
      <c r="EH109" s="87">
        <f>SUM(DC_SW152[[#This Row],[FY17 Status Change]:[GIS ID Change]])</f>
        <v>0</v>
      </c>
    </row>
    <row r="110" spans="1:138" x14ac:dyDescent="0.25">
      <c r="A110" s="5" t="s">
        <v>388</v>
      </c>
      <c r="B110" s="5" t="s">
        <v>389</v>
      </c>
      <c r="C110" s="15" t="s">
        <v>630</v>
      </c>
      <c r="D110" s="15" t="s">
        <v>497</v>
      </c>
      <c r="E110" s="15" t="s">
        <v>234</v>
      </c>
      <c r="F110" s="33" t="s">
        <v>49</v>
      </c>
      <c r="G110" s="42"/>
      <c r="H110" s="37"/>
      <c r="I110" s="22">
        <f>INDEX(Table3[Site ID], MATCH(DC_SW152[[#This Row],[Facility Name]], Table3[Site Name], 0))</f>
        <v>1</v>
      </c>
      <c r="J110" s="22" t="s">
        <v>372</v>
      </c>
      <c r="K110" s="22" t="str">
        <f>INDEX(Table3[Site Address], MATCH(DC_SW152[[#This Row],[Facility Name]], Table3[Site Name], 0))</f>
        <v>370 Brookley Avenue SW</v>
      </c>
      <c r="L110" s="22" t="str">
        <f>INDEX(Table3[Site X Coordinate], MATCH(DC_SW152[[#This Row],[Facility Name]], Table3[Site Name], 0))</f>
        <v>399319.85</v>
      </c>
      <c r="M110" s="22" t="str">
        <f>INDEX(Table3[Site Y Coordinate], MATCH(DC_SW152[[#This Row],[Facility Name]], Table3[Site Name], 0))</f>
        <v>131674.01</v>
      </c>
      <c r="N110" s="22" t="str">
        <f>INDEX(Table3[Owner/Manager], MATCH(DC_SW152[[#This Row],[Facility Name]], Table3[Site Name], 0))</f>
        <v>Department of Defense</v>
      </c>
      <c r="O110" s="22" t="s">
        <v>218</v>
      </c>
      <c r="P110" s="22" t="s">
        <v>115</v>
      </c>
      <c r="Q110" s="22" t="s">
        <v>219</v>
      </c>
      <c r="R110" s="22" t="s">
        <v>84</v>
      </c>
      <c r="S110" s="22">
        <v>20032</v>
      </c>
      <c r="T110" s="29">
        <v>2024048204</v>
      </c>
      <c r="U110" s="22" t="s">
        <v>220</v>
      </c>
      <c r="V110" s="77">
        <v>53</v>
      </c>
      <c r="W110" s="33">
        <v>36069</v>
      </c>
      <c r="X110" s="22" t="s">
        <v>234</v>
      </c>
      <c r="Y110" s="83" t="s">
        <v>633</v>
      </c>
      <c r="Z110" s="83" t="s">
        <v>777</v>
      </c>
      <c r="AA110" s="83" t="s">
        <v>778</v>
      </c>
      <c r="AB110" s="83" t="s">
        <v>779</v>
      </c>
      <c r="AC110" s="22" t="s">
        <v>93</v>
      </c>
      <c r="AD110" s="22" t="s">
        <v>26</v>
      </c>
      <c r="AE110" s="22">
        <v>399112.555533999</v>
      </c>
      <c r="AF110" s="22">
        <v>130994.423576</v>
      </c>
      <c r="AG110" s="22">
        <v>38.847453999999999</v>
      </c>
      <c r="AH110" s="22">
        <v>-77.008966999999998</v>
      </c>
      <c r="AI110" s="22" t="s">
        <v>237</v>
      </c>
      <c r="AJ110" s="22" t="s">
        <v>84</v>
      </c>
      <c r="AK110" s="22">
        <v>20032</v>
      </c>
      <c r="AL110" s="17" t="s">
        <v>11</v>
      </c>
      <c r="AM110" s="22" t="s">
        <v>12</v>
      </c>
      <c r="AN110" s="22" t="s">
        <v>8</v>
      </c>
      <c r="AO110" s="64"/>
      <c r="AP110" s="64"/>
      <c r="AQ110" s="64"/>
      <c r="AR110" s="64">
        <f>IF(ISBLANK(DC_SW152[[#This Row],[Urban Acres]]), "", DC_SW152[[#This Row],[Urban Acres]]-DC_SW152[[#This Row],[Impervious Acres]]-DC_SW152[[#This Row],[Natural Acres]])</f>
        <v>0</v>
      </c>
      <c r="AS110" s="64">
        <v>0.78</v>
      </c>
      <c r="AT110" s="64">
        <v>0.78</v>
      </c>
      <c r="AU110" s="64" t="str">
        <f>IF(ISBLANK(DC_SW152[[#This Row],[Natural Acres]]), "", DC_SW152[[#This Row],[Natural Acres]]*43560)</f>
        <v/>
      </c>
      <c r="AV110" s="64">
        <f>IFERROR(IF(ISBLANK(DC_SW152[[#This Row],[Compacted Acres]]), "", DC_SW152[[#This Row],[Compacted Acres]]*43560),"")</f>
        <v>0</v>
      </c>
      <c r="AW110" s="64">
        <f>IF(ISBLANK(DC_SW152[[#This Row],[Impervious Acres]]), "", DC_SW152[[#This Row],[Impervious Acres]]*43560)</f>
        <v>33976.800000000003</v>
      </c>
      <c r="AX110" s="64">
        <f>IF(ISBLANK(DC_SW152[[#This Row],[Urban Acres]]), "", DC_SW152[[#This Row],[Urban Acres]]*43560)</f>
        <v>33976.800000000003</v>
      </c>
      <c r="AY110" s="67"/>
      <c r="AZ110" s="33">
        <v>42153</v>
      </c>
      <c r="BA110" s="19">
        <v>2015</v>
      </c>
      <c r="BB110" s="19"/>
      <c r="BC110" s="19"/>
      <c r="BD110" s="19"/>
      <c r="BE110" s="19"/>
      <c r="BF110" s="19"/>
      <c r="BG110" s="19"/>
      <c r="BH110" s="18" t="s">
        <v>9</v>
      </c>
      <c r="BI110" s="18">
        <v>41275</v>
      </c>
      <c r="BJ110" s="18"/>
      <c r="BK110" s="22" t="s">
        <v>8</v>
      </c>
      <c r="BL110" s="18"/>
      <c r="BM110" s="72"/>
      <c r="BN110" s="22"/>
      <c r="BO110" s="17" t="s">
        <v>13</v>
      </c>
      <c r="BP110" s="17"/>
      <c r="BQ110" s="15" t="s">
        <v>536</v>
      </c>
      <c r="BR110" s="87" t="str">
        <f>IFERROR(IF($F110="Historical", IF(A110&lt;&gt;INDEX('Historical BMP Records'!A:A, MATCH($C110, 'Historical BMP Records'!$C:$C, 0)), 1, 0), IF(A110&lt;&gt;INDEX('Planned and Progress BMPs'!A:A, MATCH($C110, 'Planned and Progress BMPs'!$C:$C, 0)), 1, 0)), "")</f>
        <v/>
      </c>
      <c r="BS110" s="87" t="str">
        <f>IFERROR(IF($F110="Historical", IF(B110&lt;&gt;INDEX('Historical BMP Records'!B:B, MATCH($C110, 'Historical BMP Records'!$C:$C, 0)), 1, 0), IF(B110&lt;&gt;INDEX('Planned and Progress BMPs'!B:B, MATCH($C110, 'Planned and Progress BMPs'!$C:$C, 0)), 1, 0)), "")</f>
        <v/>
      </c>
      <c r="BT110" s="87" t="str">
        <f>IFERROR(IF($F110="Historical", IF(C110&lt;&gt;INDEX('Historical BMP Records'!C:C, MATCH($C110, 'Historical BMP Records'!$C:$C, 0)), 1, 0), IF(C110&lt;&gt;INDEX('Planned and Progress BMPs'!C:C, MATCH($C110, 'Planned and Progress BMPs'!$C:$C, 0)), 1, 0)), "")</f>
        <v/>
      </c>
      <c r="BU110" s="87" t="str">
        <f>IFERROR(IF($F110="Historical", IF(D110&lt;&gt;INDEX('Historical BMP Records'!D:D, MATCH($C110, 'Historical BMP Records'!$C:$C, 0)), 1, 0), IF(D110&lt;&gt;INDEX('Planned and Progress BMPs'!D:D, MATCH($C110, 'Planned and Progress BMPs'!$C:$C, 0)), 1, 0)), "")</f>
        <v/>
      </c>
      <c r="BV110" s="87" t="str">
        <f>IFERROR(IF($F110="Historical", IF(E110&lt;&gt;INDEX('Historical BMP Records'!E:E, MATCH($C110, 'Historical BMP Records'!$C:$C, 0)), 1, 0), IF(E110&lt;&gt;INDEX('Planned and Progress BMPs'!E:E, MATCH($C110, 'Planned and Progress BMPs'!$C:$C, 0)), 1, 0)), "")</f>
        <v/>
      </c>
      <c r="BW110" s="87" t="str">
        <f>IFERROR(IF($F110="Historical", IF(F110&lt;&gt;INDEX('Historical BMP Records'!F:F, MATCH($C110, 'Historical BMP Records'!$C:$C, 0)), 1, 0), IF(F110&lt;&gt;INDEX('Planned and Progress BMPs'!F:F, MATCH($C110, 'Planned and Progress BMPs'!$C:$C, 0)), 1, 0)), "")</f>
        <v/>
      </c>
      <c r="BX110" s="87" t="str">
        <f>IFERROR(IF($F110="Historical", IF(G110&lt;&gt;INDEX('Historical BMP Records'!G:G, MATCH($C110, 'Historical BMP Records'!$C:$C, 0)), 1, 0), IF(G110&lt;&gt;INDEX('Planned and Progress BMPs'!G:G, MATCH($C110, 'Planned and Progress BMPs'!$C:$C, 0)), 1, 0)), "")</f>
        <v/>
      </c>
      <c r="BY110" s="87" t="str">
        <f>IFERROR(IF($F110="Historical", IF(H110&lt;&gt;INDEX('Historical BMP Records'!H:H, MATCH($C110, 'Historical BMP Records'!$C:$C, 0)), 1, 0), IF(H110&lt;&gt;INDEX('Planned and Progress BMPs'!H:H, MATCH($C110, 'Planned and Progress BMPs'!$C:$C, 0)), 1, 0)), "")</f>
        <v/>
      </c>
      <c r="BZ110" s="87" t="str">
        <f>IFERROR(IF($F110="Historical", IF(I110&lt;&gt;INDEX('Historical BMP Records'!I:I, MATCH($C110, 'Historical BMP Records'!$C:$C, 0)), 1, 0), IF(I110&lt;&gt;INDEX('Planned and Progress BMPs'!I:I, MATCH($C110, 'Planned and Progress BMPs'!$C:$C, 0)), 1, 0)), "")</f>
        <v/>
      </c>
      <c r="CA110" s="87" t="str">
        <f>IFERROR(IF($F110="Historical", IF(J110&lt;&gt;INDEX('Historical BMP Records'!J:J, MATCH($C110, 'Historical BMP Records'!$C:$C, 0)), 1, 0), IF(J110&lt;&gt;INDEX('Planned and Progress BMPs'!J:J, MATCH($C110, 'Planned and Progress BMPs'!$C:$C, 0)), 1, 0)), "")</f>
        <v/>
      </c>
      <c r="CB110" s="87" t="str">
        <f>IFERROR(IF($F110="Historical", IF(K110&lt;&gt;INDEX('Historical BMP Records'!K:K, MATCH($C110, 'Historical BMP Records'!$C:$C, 0)), 1, 0), IF(K110&lt;&gt;INDEX('Planned and Progress BMPs'!K:K, MATCH($C110, 'Planned and Progress BMPs'!$C:$C, 0)), 1, 0)), "")</f>
        <v/>
      </c>
      <c r="CC110" s="87" t="str">
        <f>IFERROR(IF($F110="Historical", IF(L110&lt;&gt;INDEX('Historical BMP Records'!L:L, MATCH($C110, 'Historical BMP Records'!$C:$C, 0)), 1, 0), IF(L110&lt;&gt;INDEX('Planned and Progress BMPs'!L:L, MATCH($C110, 'Planned and Progress BMPs'!$C:$C, 0)), 1, 0)), "")</f>
        <v/>
      </c>
      <c r="CD110" s="87" t="str">
        <f>IFERROR(IF($F110="Historical", IF(M110&lt;&gt;INDEX('Historical BMP Records'!M:M, MATCH($C110, 'Historical BMP Records'!$C:$C, 0)), 1, 0), IF(M110&lt;&gt;INDEX('Planned and Progress BMPs'!M:M, MATCH($C110, 'Planned and Progress BMPs'!$C:$C, 0)), 1, 0)), "")</f>
        <v/>
      </c>
      <c r="CE110" s="87" t="str">
        <f>IFERROR(IF($F110="Historical", IF(N110&lt;&gt;INDEX('Historical BMP Records'!N:N, MATCH($C110, 'Historical BMP Records'!$C:$C, 0)), 1, 0), IF(N110&lt;&gt;INDEX('Planned and Progress BMPs'!N:N, MATCH($C110, 'Planned and Progress BMPs'!$C:$C, 0)), 1, 0)), "")</f>
        <v/>
      </c>
      <c r="CF110" s="87" t="str">
        <f>IFERROR(IF($F110="Historical", IF(O110&lt;&gt;INDEX('Historical BMP Records'!O:O, MATCH($C110, 'Historical BMP Records'!$C:$C, 0)), 1, 0), IF(O110&lt;&gt;INDEX('Planned and Progress BMPs'!O:O, MATCH($C110, 'Planned and Progress BMPs'!$C:$C, 0)), 1, 0)), "")</f>
        <v/>
      </c>
      <c r="CG110" s="87" t="str">
        <f>IFERROR(IF($F110="Historical", IF(P110&lt;&gt;INDEX('Historical BMP Records'!P:P, MATCH($C110, 'Historical BMP Records'!$C:$C, 0)), 1, 0), IF(P110&lt;&gt;INDEX('Planned and Progress BMPs'!P:P, MATCH($C110, 'Planned and Progress BMPs'!$C:$C, 0)), 1, 0)), "")</f>
        <v/>
      </c>
      <c r="CH110" s="87" t="str">
        <f>IFERROR(IF($F110="Historical", IF(Q110&lt;&gt;INDEX('Historical BMP Records'!Q:Q, MATCH($C110, 'Historical BMP Records'!$C:$C, 0)), 1, 0), IF(Q110&lt;&gt;INDEX('Planned and Progress BMPs'!Q:Q, MATCH($C110, 'Planned and Progress BMPs'!$C:$C, 0)), 1, 0)), "")</f>
        <v/>
      </c>
      <c r="CI110" s="87" t="str">
        <f>IFERROR(IF($F110="Historical", IF(R110&lt;&gt;INDEX('Historical BMP Records'!R:R, MATCH($C110, 'Historical BMP Records'!$C:$C, 0)), 1, 0), IF(R110&lt;&gt;INDEX('Planned and Progress BMPs'!R:R, MATCH($C110, 'Planned and Progress BMPs'!$C:$C, 0)), 1, 0)), "")</f>
        <v/>
      </c>
      <c r="CJ110" s="87" t="str">
        <f>IFERROR(IF($F110="Historical", IF(S110&lt;&gt;INDEX('Historical BMP Records'!S:S, MATCH($C110, 'Historical BMP Records'!$C:$C, 0)), 1, 0), IF(S110&lt;&gt;INDEX('Planned and Progress BMPs'!S:S, MATCH($C110, 'Planned and Progress BMPs'!$C:$C, 0)), 1, 0)), "")</f>
        <v/>
      </c>
      <c r="CK110" s="87" t="str">
        <f>IFERROR(IF($F110="Historical", IF(T110&lt;&gt;INDEX('Historical BMP Records'!T:T, MATCH($C110, 'Historical BMP Records'!$C:$C, 0)), 1, 0), IF(T110&lt;&gt;INDEX('Planned and Progress BMPs'!T:T, MATCH($C110, 'Planned and Progress BMPs'!$C:$C, 0)), 1, 0)), "")</f>
        <v/>
      </c>
      <c r="CL110" s="87" t="str">
        <f>IFERROR(IF($F110="Historical", IF(U110&lt;&gt;INDEX('Historical BMP Records'!U:U, MATCH($C110, 'Historical BMP Records'!$C:$C, 0)), 1, 0), IF(U110&lt;&gt;INDEX('Planned and Progress BMPs'!U:U, MATCH($C110, 'Planned and Progress BMPs'!$C:$C, 0)), 1, 0)), "")</f>
        <v/>
      </c>
      <c r="CM110" s="87" t="str">
        <f>IFERROR(IF($F110="Historical", IF(V110&lt;&gt;INDEX('Historical BMP Records'!V:V, MATCH($C110, 'Historical BMP Records'!$C:$C, 0)), 1, 0), IF(V110&lt;&gt;INDEX('Planned and Progress BMPs'!V:V, MATCH($C110, 'Planned and Progress BMPs'!$C:$C, 0)), 1, 0)), "")</f>
        <v/>
      </c>
      <c r="CN110" s="87" t="str">
        <f>IFERROR(IF($F110="Historical", IF(W110&lt;&gt;INDEX('Historical BMP Records'!W:W, MATCH($C110, 'Historical BMP Records'!$C:$C, 0)), 1, 0), IF(W110&lt;&gt;INDEX('Planned and Progress BMPs'!W:W, MATCH($C110, 'Planned and Progress BMPs'!$C:$C, 0)), 1, 0)), "")</f>
        <v/>
      </c>
      <c r="CO110" s="87" t="str">
        <f>IFERROR(IF($F110="Historical", IF(X110&lt;&gt;INDEX('Historical BMP Records'!X:X, MATCH($C110, 'Historical BMP Records'!$C:$C, 0)), 1, 0), IF(X110&lt;&gt;INDEX('Planned and Progress BMPs'!X:X, MATCH($C110, 'Planned and Progress BMPs'!$C:$C, 0)), 1, 0)), "")</f>
        <v/>
      </c>
      <c r="CP110" s="87" t="str">
        <f>IFERROR(IF($F110="Historical", IF(Y110&lt;&gt;INDEX('Historical BMP Records'!Y:Y, MATCH($C110, 'Historical BMP Records'!$C:$C, 0)), 1, 0), IF(Y110&lt;&gt;INDEX('Planned and Progress BMPs'!Y:Y, MATCH($C110, 'Planned and Progress BMPs'!$C:$C, 0)), 1, 0)), "")</f>
        <v/>
      </c>
      <c r="CQ110" s="87" t="str">
        <f>IFERROR(IF($F110="Historical", IF(Z110&lt;&gt;INDEX('Historical BMP Records'!Z:Z, MATCH($C110, 'Historical BMP Records'!$C:$C, 0)), 1, 0), IF(Z110&lt;&gt;INDEX('Planned and Progress BMPs'!Z:Z, MATCH($C110, 'Planned and Progress BMPs'!$C:$C, 0)), 1, 0)), "")</f>
        <v/>
      </c>
      <c r="CR110" s="87" t="str">
        <f>IFERROR(IF($F110="Historical", IF(AA110&lt;&gt;INDEX('Historical BMP Records'!AA:AA, MATCH($C110, 'Historical BMP Records'!$C:$C, 0)), 1, 0), IF(AA110&lt;&gt;INDEX('Planned and Progress BMPs'!AA:AA, MATCH($C110, 'Planned and Progress BMPs'!$C:$C, 0)), 1, 0)), "")</f>
        <v/>
      </c>
      <c r="CS110" s="87" t="str">
        <f>IFERROR(IF($F110="Historical", IF(AB110&lt;&gt;INDEX('Historical BMP Records'!AB:AB, MATCH($C110, 'Historical BMP Records'!$C:$C, 0)), 1, 0), IF(AB110&lt;&gt;INDEX('Planned and Progress BMPs'!AB:AB, MATCH($C110, 'Planned and Progress BMPs'!$C:$C, 0)), 1, 0)), "")</f>
        <v/>
      </c>
      <c r="CT110" s="87" t="str">
        <f>IFERROR(IF($F110="Historical", IF(AC110&lt;&gt;INDEX('Historical BMP Records'!AC:AC, MATCH($C110, 'Historical BMP Records'!$C:$C, 0)), 1, 0), IF(AC110&lt;&gt;INDEX('Planned and Progress BMPs'!AC:AC, MATCH($C110, 'Planned and Progress BMPs'!$C:$C, 0)), 1, 0)), "")</f>
        <v/>
      </c>
      <c r="CU110" s="87" t="str">
        <f>IFERROR(IF($F110="Historical", IF(AD110&lt;&gt;INDEX('Historical BMP Records'!AD:AD, MATCH($C110, 'Historical BMP Records'!$C:$C, 0)), 1, 0), IF(AD110&lt;&gt;INDEX('Planned and Progress BMPs'!AD:AD, MATCH($C110, 'Planned and Progress BMPs'!$C:$C, 0)), 1, 0)), "")</f>
        <v/>
      </c>
      <c r="CV110" s="87" t="str">
        <f>IFERROR(IF($F110="Historical", IF(AE110&lt;&gt;INDEX('Historical BMP Records'!AE:AE, MATCH($C110, 'Historical BMP Records'!$C:$C, 0)), 1, 0), IF(AE110&lt;&gt;INDEX('Planned and Progress BMPs'!AE:AE, MATCH($C110, 'Planned and Progress BMPs'!$C:$C, 0)), 1, 0)), "")</f>
        <v/>
      </c>
      <c r="CW110" s="87" t="str">
        <f>IFERROR(IF($F110="Historical", IF(AF110&lt;&gt;INDEX('Historical BMP Records'!AF:AF, MATCH($C110, 'Historical BMP Records'!$C:$C, 0)), 1, 0), IF(AF110&lt;&gt;INDEX('Planned and Progress BMPs'!AF:AF, MATCH($C110, 'Planned and Progress BMPs'!$C:$C, 0)), 1, 0)), "")</f>
        <v/>
      </c>
      <c r="CX110" s="87" t="str">
        <f>IFERROR(IF($F110="Historical", IF(AG110&lt;&gt;INDEX('Historical BMP Records'!AG:AG, MATCH($C110, 'Historical BMP Records'!$C:$C, 0)), 1, 0), IF(AG110&lt;&gt;INDEX('Planned and Progress BMPs'!AG:AG, MATCH($C110, 'Planned and Progress BMPs'!$C:$C, 0)), 1, 0)), "")</f>
        <v/>
      </c>
      <c r="CY110" s="87" t="str">
        <f>IFERROR(IF($F110="Historical", IF(AH110&lt;&gt;INDEX('Historical BMP Records'!AH:AH, MATCH($C110, 'Historical BMP Records'!$C:$C, 0)), 1, 0), IF(AH110&lt;&gt;INDEX('Planned and Progress BMPs'!AH:AH, MATCH($C110, 'Planned and Progress BMPs'!$C:$C, 0)), 1, 0)), "")</f>
        <v/>
      </c>
      <c r="CZ110" s="87" t="str">
        <f>IFERROR(IF($F110="Historical", IF(AI110&lt;&gt;INDEX('Historical BMP Records'!AI:AI, MATCH($C110, 'Historical BMP Records'!$C:$C, 0)), 1, 0), IF(AI110&lt;&gt;INDEX('Planned and Progress BMPs'!AI:AI, MATCH($C110, 'Planned and Progress BMPs'!$C:$C, 0)), 1, 0)), "")</f>
        <v/>
      </c>
      <c r="DA110" s="87" t="str">
        <f>IFERROR(IF($F110="Historical", IF(AJ110&lt;&gt;INDEX('Historical BMP Records'!AJ:AJ, MATCH($C110, 'Historical BMP Records'!$C:$C, 0)), 1, 0), IF(AJ110&lt;&gt;INDEX('Planned and Progress BMPs'!AJ:AJ, MATCH($C110, 'Planned and Progress BMPs'!$C:$C, 0)), 1, 0)), "")</f>
        <v/>
      </c>
      <c r="DB110" s="87" t="str">
        <f>IFERROR(IF($F110="Historical", IF(AK110&lt;&gt;INDEX('Historical BMP Records'!AK:AK, MATCH($C110, 'Historical BMP Records'!$C:$C, 0)), 1, 0), IF(AK110&lt;&gt;INDEX('Planned and Progress BMPs'!AK:AK, MATCH($C110, 'Planned and Progress BMPs'!$C:$C, 0)), 1, 0)), "")</f>
        <v/>
      </c>
      <c r="DC110" s="87" t="str">
        <f>IFERROR(IF($F110="Historical", IF(AL110&lt;&gt;INDEX('Historical BMP Records'!AL:AL, MATCH($C110, 'Historical BMP Records'!$C:$C, 0)), 1, 0), IF(AL110&lt;&gt;INDEX('Planned and Progress BMPs'!AL:AL, MATCH($C110, 'Planned and Progress BMPs'!$C:$C, 0)), 1, 0)), "")</f>
        <v/>
      </c>
      <c r="DD110" s="87" t="str">
        <f>IFERROR(IF($F110="Historical", IF(AM110&lt;&gt;INDEX('Historical BMP Records'!AM:AM, MATCH($C110, 'Historical BMP Records'!$C:$C, 0)), 1, 0), IF(AM110&lt;&gt;INDEX('Planned and Progress BMPs'!AM:AM, MATCH($C110, 'Planned and Progress BMPs'!$C:$C, 0)), 1, 0)), "")</f>
        <v/>
      </c>
      <c r="DE110" s="87" t="str">
        <f>IFERROR(IF($F110="Historical", IF(AN110&lt;&gt;INDEX('Historical BMP Records'!AN:AN, MATCH($C110, 'Historical BMP Records'!$C:$C, 0)), 1, 0), IF(AN110&lt;&gt;INDEX('Planned and Progress BMPs'!AN:AN, MATCH($C110, 'Planned and Progress BMPs'!$C:$C, 0)), 1, 0)), "")</f>
        <v/>
      </c>
      <c r="DF110" s="87" t="str">
        <f>IFERROR(IF($F110="Historical", IF(AO110&lt;&gt;INDEX('Historical BMP Records'!AO:AO, MATCH($C110, 'Historical BMP Records'!$C:$C, 0)), 1, 0), IF(AO110&lt;&gt;INDEX('Planned and Progress BMPs'!AO:AO, MATCH($C110, 'Planned and Progress BMPs'!$C:$C, 0)), 1, 0)), "")</f>
        <v/>
      </c>
      <c r="DG110" s="87" t="str">
        <f>IFERROR(IF($F110="Historical", IF(AP110&lt;&gt;INDEX('Historical BMP Records'!AP:AP, MATCH($C110, 'Historical BMP Records'!$C:$C, 0)), 1, 0), IF(AP110&lt;&gt;INDEX('Planned and Progress BMPs'!AP:AP, MATCH($C110, 'Planned and Progress BMPs'!$C:$C, 0)), 1, 0)), "")</f>
        <v/>
      </c>
      <c r="DH110" s="87" t="str">
        <f>IFERROR(IF($F110="Historical", IF(AQ110&lt;&gt;INDEX('Historical BMP Records'!AQ:AQ, MATCH($C110, 'Historical BMP Records'!$C:$C, 0)), 1, 0), IF(AQ110&lt;&gt;INDEX('Planned and Progress BMPs'!AQ:AQ, MATCH($C110, 'Planned and Progress BMPs'!$C:$C, 0)), 1, 0)), "")</f>
        <v/>
      </c>
      <c r="DI110" s="87" t="str">
        <f>IFERROR(IF($F110="Historical", IF(AR110&lt;&gt;INDEX('Historical BMP Records'!AR:AR, MATCH($C110, 'Historical BMP Records'!$C:$C, 0)), 1, 0), IF(AR110&lt;&gt;INDEX('Planned and Progress BMPs'!AR:AR, MATCH($C110, 'Planned and Progress BMPs'!$C:$C, 0)), 1, 0)), "")</f>
        <v/>
      </c>
      <c r="DJ110" s="87" t="str">
        <f>IFERROR(IF($F110="Historical", IF(AS110&lt;&gt;INDEX('Historical BMP Records'!AS:AS, MATCH($C110, 'Historical BMP Records'!$C:$C, 0)), 1, 0), IF(AS110&lt;&gt;INDEX('Planned and Progress BMPs'!AS:AS, MATCH($C110, 'Planned and Progress BMPs'!$C:$C, 0)), 1, 0)), "")</f>
        <v/>
      </c>
      <c r="DK110" s="87" t="str">
        <f>IFERROR(IF($F110="Historical", IF(AT110&lt;&gt;INDEX('Historical BMP Records'!AT:AT, MATCH($C110, 'Historical BMP Records'!$C:$C, 0)), 1, 0), IF(AT110&lt;&gt;INDEX('Planned and Progress BMPs'!AT:AT, MATCH($C110, 'Planned and Progress BMPs'!$C:$C, 0)), 1, 0)), "")</f>
        <v/>
      </c>
      <c r="DL110" s="87" t="str">
        <f>IFERROR(IF($F110="Historical", IF(AU110&lt;&gt;INDEX('Historical BMP Records'!AU:AU, MATCH($C110, 'Historical BMP Records'!$C:$C, 0)), 1, 0), IF(AU110&lt;&gt;INDEX('Planned and Progress BMPs'!AU:AU, MATCH($C110, 'Planned and Progress BMPs'!$C:$C, 0)), 1, 0)), "")</f>
        <v/>
      </c>
      <c r="DM110" s="87" t="str">
        <f>IFERROR(IF($F110="Historical", IF(AV110&lt;&gt;INDEX('Historical BMP Records'!AV:AV, MATCH($C110, 'Historical BMP Records'!$C:$C, 0)), 1, 0), IF(AV110&lt;&gt;INDEX('Planned and Progress BMPs'!AV:AV, MATCH($C110, 'Planned and Progress BMPs'!$C:$C, 0)), 1, 0)), "")</f>
        <v/>
      </c>
      <c r="DN110" s="87" t="str">
        <f>IFERROR(IF($F110="Historical", IF(AW110&lt;&gt;INDEX('Historical BMP Records'!AW:AW, MATCH($C110, 'Historical BMP Records'!$C:$C, 0)), 1, 0), IF(AW110&lt;&gt;INDEX('Planned and Progress BMPs'!AW:AW, MATCH($C110, 'Planned and Progress BMPs'!$C:$C, 0)), 1, 0)), "")</f>
        <v/>
      </c>
      <c r="DO110" s="87" t="str">
        <f>IFERROR(IF($F110="Historical", IF(AX110&lt;&gt;INDEX('Historical BMP Records'!AX:AX, MATCH($C110, 'Historical BMP Records'!$C:$C, 0)), 1, 0), IF(AX110&lt;&gt;INDEX('Planned and Progress BMPs'!AX:AX, MATCH($C110, 'Planned and Progress BMPs'!$C:$C, 0)), 1, 0)), "")</f>
        <v/>
      </c>
      <c r="DP110" s="87" t="str">
        <f>IFERROR(IF($F110="Historical", IF(AY110&lt;&gt;INDEX('Historical BMP Records'!AY:AY, MATCH($C110, 'Historical BMP Records'!$C:$C, 0)), 1, 0), IF(AY110&lt;&gt;INDEX('Planned and Progress BMPs'!AY:AY, MATCH($C110, 'Planned and Progress BMPs'!$C:$C, 0)), 1, 0)), "")</f>
        <v/>
      </c>
      <c r="DQ110" s="87" t="str">
        <f>IFERROR(IF($F110="Historical", IF(AZ110&lt;&gt;INDEX('Historical BMP Records'!AZ:AZ, MATCH($C110, 'Historical BMP Records'!$C:$C, 0)), 1, 0), IF(AZ110&lt;&gt;INDEX('Planned and Progress BMPs'!AZ:AZ, MATCH($C110, 'Planned and Progress BMPs'!$C:$C, 0)), 1, 0)), "")</f>
        <v/>
      </c>
      <c r="DR110" s="87" t="str">
        <f>IFERROR(IF($F110="Historical", IF(BA110&lt;&gt;INDEX('Historical BMP Records'!BA:BA, MATCH($C110, 'Historical BMP Records'!$C:$C, 0)), 1, 0), IF(BA110&lt;&gt;INDEX('Planned and Progress BMPs'!BA:BA, MATCH($C110, 'Planned and Progress BMPs'!$C:$C, 0)), 1, 0)), "")</f>
        <v/>
      </c>
      <c r="DS110" s="87" t="str">
        <f>IFERROR(IF($F110="Historical", IF(BB110&lt;&gt;INDEX('Historical BMP Records'!BB:BB, MATCH($C110, 'Historical BMP Records'!$C:$C, 0)), 1, 0), IF(BB110&lt;&gt;INDEX('Planned and Progress BMPs'!BB:BB, MATCH($C110, 'Planned and Progress BMPs'!$C:$C, 0)), 1, 0)), "")</f>
        <v/>
      </c>
      <c r="DT110" s="87" t="str">
        <f>IFERROR(IF($F110="Historical", IF(BC110&lt;&gt;INDEX('Historical BMP Records'!BC:BC, MATCH($C110, 'Historical BMP Records'!$C:$C, 0)), 1, 0), IF(BC110&lt;&gt;INDEX('Planned and Progress BMPs'!BC:BC, MATCH($C110, 'Planned and Progress BMPs'!$C:$C, 0)), 1, 0)), "")</f>
        <v/>
      </c>
      <c r="DU110" s="87" t="str">
        <f>IFERROR(IF($F110="Historical", IF(BD110&lt;&gt;INDEX('Historical BMP Records'!BD:BD, MATCH($C110, 'Historical BMP Records'!$C:$C, 0)), 1, 0), IF(BD110&lt;&gt;INDEX('Planned and Progress BMPs'!BD:BD, MATCH($C110, 'Planned and Progress BMPs'!$C:$C, 0)), 1, 0)), "")</f>
        <v/>
      </c>
      <c r="DV110" s="87" t="str">
        <f>IFERROR(IF($F110="Historical", IF(BE110&lt;&gt;INDEX('Historical BMP Records'!BE:BE, MATCH($C110, 'Historical BMP Records'!$C:$C, 0)), 1, 0), IF(BE110&lt;&gt;INDEX('Planned and Progress BMPs'!BE:BE, MATCH($C110, 'Planned and Progress BMPs'!$C:$C, 0)), 1, 0)), "")</f>
        <v/>
      </c>
      <c r="DW110" s="87" t="str">
        <f>IFERROR(IF($F110="Historical", IF(BF110&lt;&gt;INDEX('Historical BMP Records'!BF:BF, MATCH($C110, 'Historical BMP Records'!$C:$C, 0)), 1, 0), IF(BF110&lt;&gt;INDEX('Planned and Progress BMPs'!BF:BF, MATCH($C110, 'Planned and Progress BMPs'!$C:$C, 0)), 1, 0)), "")</f>
        <v/>
      </c>
      <c r="DX110" s="87" t="str">
        <f>IFERROR(IF($F110="Historical", IF(BG110&lt;&gt;INDEX('Historical BMP Records'!BG:BG, MATCH($C110, 'Historical BMP Records'!$C:$C, 0)), 1, 0), IF(BG110&lt;&gt;INDEX('Planned and Progress BMPs'!BG:BG, MATCH($C110, 'Planned and Progress BMPs'!$C:$C, 0)), 1, 0)), "")</f>
        <v/>
      </c>
      <c r="DY110" s="87" t="str">
        <f>IFERROR(IF($F110="Historical", IF(BH110&lt;&gt;INDEX('Historical BMP Records'!BH:BH, MATCH($C110, 'Historical BMP Records'!$C:$C, 0)), 1, 0), IF(BH110&lt;&gt;INDEX('Planned and Progress BMPs'!BH:BH, MATCH($C110, 'Planned and Progress BMPs'!$C:$C, 0)), 1, 0)), "")</f>
        <v/>
      </c>
      <c r="DZ110" s="87" t="str">
        <f>IFERROR(IF($F110="Historical", IF(BI110&lt;&gt;INDEX('Historical BMP Records'!BI:BI, MATCH($C110, 'Historical BMP Records'!$C:$C, 0)), 1, 0), IF(BI110&lt;&gt;INDEX('Planned and Progress BMPs'!BI:BI, MATCH($C110, 'Planned and Progress BMPs'!$C:$C, 0)), 1, 0)), "")</f>
        <v/>
      </c>
      <c r="EA110" s="87" t="str">
        <f>IFERROR(IF($F110="Historical", IF(BJ110&lt;&gt;INDEX('Historical BMP Records'!BJ:BJ, MATCH($C110, 'Historical BMP Records'!$C:$C, 0)), 1, 0), IF(BJ110&lt;&gt;INDEX('Planned and Progress BMPs'!BJ:BJ, MATCH($C110, 'Planned and Progress BMPs'!$C:$C, 0)), 1, 0)), "")</f>
        <v/>
      </c>
      <c r="EB110" s="87" t="str">
        <f>IFERROR(IF($F110="Historical", IF(BK110&lt;&gt;INDEX('Historical BMP Records'!BK:BK, MATCH($C110, 'Historical BMP Records'!$C:$C, 0)), 1, 0), IF(BK110&lt;&gt;INDEX('Planned and Progress BMPs'!BK:BK, MATCH($C110, 'Planned and Progress BMPs'!$C:$C, 0)), 1, 0)), "")</f>
        <v/>
      </c>
      <c r="EC110" s="87" t="str">
        <f>IFERROR(IF($F110="Historical", IF(BL110&lt;&gt;INDEX('Historical BMP Records'!BL:BL, MATCH($C110, 'Historical BMP Records'!$C:$C, 0)), 1, 0), IF(BL110&lt;&gt;INDEX('Planned and Progress BMPs'!BL:BL, MATCH($C110, 'Planned and Progress BMPs'!$C:$C, 0)), 1, 0)), "")</f>
        <v/>
      </c>
      <c r="ED110" s="87" t="str">
        <f>IFERROR(IF($F110="Historical", IF(BM110&lt;&gt;INDEX('Historical BMP Records'!BM:BM, MATCH($C110, 'Historical BMP Records'!$C:$C, 0)), 1, 0), IF(BM110&lt;&gt;INDEX('Planned and Progress BMPs'!BM:BM, MATCH($C110, 'Planned and Progress BMPs'!$C:$C, 0)), 1, 0)), "")</f>
        <v/>
      </c>
      <c r="EE110" s="87" t="str">
        <f>IFERROR(IF($F110="Historical", IF(BN110&lt;&gt;INDEX('Historical BMP Records'!BN:BN, MATCH($C110, 'Historical BMP Records'!$C:$C, 0)), 1, 0), IF(BN110&lt;&gt;INDEX('Planned and Progress BMPs'!BN:BN, MATCH($C110, 'Planned and Progress BMPs'!$C:$C, 0)), 1, 0)), "")</f>
        <v/>
      </c>
      <c r="EF110" s="87" t="str">
        <f>IFERROR(IF($F110="Historical", IF(BO110&lt;&gt;INDEX('Historical BMP Records'!BO:BO, MATCH($C110, 'Historical BMP Records'!$C:$C, 0)), 1, 0), IF(BO110&lt;&gt;INDEX('Planned and Progress BMPs'!BO:BO, MATCH($C110, 'Planned and Progress BMPs'!$C:$C, 0)), 1, 0)), "")</f>
        <v/>
      </c>
      <c r="EG110" s="87" t="str">
        <f>IFERROR(IF($F110="Historical", IF(BP110&lt;&gt;INDEX('Historical BMP Records'!BP:BP, MATCH($C110, 'Historical BMP Records'!$C:$C, 0)), 1, 0), IF(BP110&lt;&gt;INDEX('Planned and Progress BMPs'!BP:BP, MATCH($C110, 'Planned and Progress BMPs'!$C:$C, 0)), 1, 0)), "")</f>
        <v/>
      </c>
      <c r="EH110" s="87">
        <f>SUM(DC_SW152[[#This Row],[FY17 Status Change]:[GIS ID Change]])</f>
        <v>0</v>
      </c>
    </row>
    <row r="111" spans="1:138" x14ac:dyDescent="0.25">
      <c r="A111" s="5" t="s">
        <v>388</v>
      </c>
      <c r="B111" s="5" t="s">
        <v>389</v>
      </c>
      <c r="C111" s="15" t="s">
        <v>632</v>
      </c>
      <c r="D111" s="15" t="s">
        <v>498</v>
      </c>
      <c r="E111" s="15" t="s">
        <v>236</v>
      </c>
      <c r="F111" s="33" t="s">
        <v>49</v>
      </c>
      <c r="G111" s="42"/>
      <c r="H111" s="37"/>
      <c r="I111" s="22">
        <f>INDEX(Table3[Site ID], MATCH(DC_SW152[[#This Row],[Facility Name]], Table3[Site Name], 0))</f>
        <v>1</v>
      </c>
      <c r="J111" s="22" t="s">
        <v>372</v>
      </c>
      <c r="K111" s="22" t="str">
        <f>INDEX(Table3[Site Address], MATCH(DC_SW152[[#This Row],[Facility Name]], Table3[Site Name], 0))</f>
        <v>370 Brookley Avenue SW</v>
      </c>
      <c r="L111" s="22" t="str">
        <f>INDEX(Table3[Site X Coordinate], MATCH(DC_SW152[[#This Row],[Facility Name]], Table3[Site Name], 0))</f>
        <v>399319.85</v>
      </c>
      <c r="M111" s="22" t="str">
        <f>INDEX(Table3[Site Y Coordinate], MATCH(DC_SW152[[#This Row],[Facility Name]], Table3[Site Name], 0))</f>
        <v>131674.01</v>
      </c>
      <c r="N111" s="22" t="str">
        <f>INDEX(Table3[Owner/Manager], MATCH(DC_SW152[[#This Row],[Facility Name]], Table3[Site Name], 0))</f>
        <v>Department of Defense</v>
      </c>
      <c r="O111" s="22" t="s">
        <v>218</v>
      </c>
      <c r="P111" s="22" t="s">
        <v>115</v>
      </c>
      <c r="Q111" s="22" t="s">
        <v>219</v>
      </c>
      <c r="R111" s="22" t="s">
        <v>84</v>
      </c>
      <c r="S111" s="22">
        <v>20032</v>
      </c>
      <c r="T111" s="29">
        <v>2024048204</v>
      </c>
      <c r="U111" s="22" t="s">
        <v>220</v>
      </c>
      <c r="V111" s="77">
        <v>54</v>
      </c>
      <c r="W111" s="33">
        <v>36069</v>
      </c>
      <c r="X111" s="22" t="s">
        <v>236</v>
      </c>
      <c r="Y111" s="83" t="s">
        <v>637</v>
      </c>
      <c r="Z111" s="83" t="s">
        <v>777</v>
      </c>
      <c r="AA111" s="83" t="s">
        <v>778</v>
      </c>
      <c r="AB111" s="83" t="s">
        <v>779</v>
      </c>
      <c r="AC111" s="22" t="s">
        <v>94</v>
      </c>
      <c r="AD111" s="22" t="s">
        <v>77</v>
      </c>
      <c r="AE111" s="22">
        <v>399221.59480800002</v>
      </c>
      <c r="AF111" s="22">
        <v>131072.33903800001</v>
      </c>
      <c r="AG111" s="22">
        <v>38.844003000000001</v>
      </c>
      <c r="AH111" s="22">
        <v>-77.010169000000005</v>
      </c>
      <c r="AI111" s="22" t="s">
        <v>239</v>
      </c>
      <c r="AJ111" s="22" t="s">
        <v>84</v>
      </c>
      <c r="AK111" s="22">
        <v>20032</v>
      </c>
      <c r="AL111" s="17" t="s">
        <v>11</v>
      </c>
      <c r="AM111" s="22" t="s">
        <v>12</v>
      </c>
      <c r="AN111" s="22" t="s">
        <v>8</v>
      </c>
      <c r="AO111" s="64"/>
      <c r="AP111" s="64"/>
      <c r="AQ111" s="64"/>
      <c r="AR111" s="64">
        <f>IF(ISBLANK(DC_SW152[[#This Row],[Urban Acres]]), "", DC_SW152[[#This Row],[Urban Acres]]-DC_SW152[[#This Row],[Impervious Acres]]-DC_SW152[[#This Row],[Natural Acres]])</f>
        <v>0</v>
      </c>
      <c r="AS111" s="64">
        <v>0.6</v>
      </c>
      <c r="AT111" s="64">
        <v>0.6</v>
      </c>
      <c r="AU111" s="64" t="str">
        <f>IF(ISBLANK(DC_SW152[[#This Row],[Natural Acres]]), "", DC_SW152[[#This Row],[Natural Acres]]*43560)</f>
        <v/>
      </c>
      <c r="AV111" s="64">
        <f>IFERROR(IF(ISBLANK(DC_SW152[[#This Row],[Compacted Acres]]), "", DC_SW152[[#This Row],[Compacted Acres]]*43560),"")</f>
        <v>0</v>
      </c>
      <c r="AW111" s="64">
        <f>IF(ISBLANK(DC_SW152[[#This Row],[Impervious Acres]]), "", DC_SW152[[#This Row],[Impervious Acres]]*43560)</f>
        <v>26136</v>
      </c>
      <c r="AX111" s="64">
        <f>IF(ISBLANK(DC_SW152[[#This Row],[Urban Acres]]), "", DC_SW152[[#This Row],[Urban Acres]]*43560)</f>
        <v>26136</v>
      </c>
      <c r="AY111" s="67"/>
      <c r="AZ111" s="33">
        <v>42153</v>
      </c>
      <c r="BA111" s="19">
        <v>2015</v>
      </c>
      <c r="BB111" s="19"/>
      <c r="BC111" s="19"/>
      <c r="BD111" s="19"/>
      <c r="BE111" s="19"/>
      <c r="BF111" s="19"/>
      <c r="BG111" s="19"/>
      <c r="BH111" s="18" t="s">
        <v>9</v>
      </c>
      <c r="BI111" s="18">
        <v>41275</v>
      </c>
      <c r="BJ111" s="18"/>
      <c r="BK111" s="22" t="s">
        <v>8</v>
      </c>
      <c r="BL111" s="18"/>
      <c r="BM111" s="72"/>
      <c r="BN111" s="22"/>
      <c r="BO111" s="17" t="s">
        <v>13</v>
      </c>
      <c r="BP111" s="17"/>
      <c r="BQ111" s="15" t="s">
        <v>536</v>
      </c>
      <c r="BR111" s="87" t="str">
        <f>IFERROR(IF($F111="Historical", IF(A111&lt;&gt;INDEX('Historical BMP Records'!A:A, MATCH($C111, 'Historical BMP Records'!$C:$C, 0)), 1, 0), IF(A111&lt;&gt;INDEX('Planned and Progress BMPs'!A:A, MATCH($C111, 'Planned and Progress BMPs'!$C:$C, 0)), 1, 0)), "")</f>
        <v/>
      </c>
      <c r="BS111" s="87" t="str">
        <f>IFERROR(IF($F111="Historical", IF(B111&lt;&gt;INDEX('Historical BMP Records'!B:B, MATCH($C111, 'Historical BMP Records'!$C:$C, 0)), 1, 0), IF(B111&lt;&gt;INDEX('Planned and Progress BMPs'!B:B, MATCH($C111, 'Planned and Progress BMPs'!$C:$C, 0)), 1, 0)), "")</f>
        <v/>
      </c>
      <c r="BT111" s="87" t="str">
        <f>IFERROR(IF($F111="Historical", IF(C111&lt;&gt;INDEX('Historical BMP Records'!C:C, MATCH($C111, 'Historical BMP Records'!$C:$C, 0)), 1, 0), IF(C111&lt;&gt;INDEX('Planned and Progress BMPs'!C:C, MATCH($C111, 'Planned and Progress BMPs'!$C:$C, 0)), 1, 0)), "")</f>
        <v/>
      </c>
      <c r="BU111" s="87" t="str">
        <f>IFERROR(IF($F111="Historical", IF(D111&lt;&gt;INDEX('Historical BMP Records'!D:D, MATCH($C111, 'Historical BMP Records'!$C:$C, 0)), 1, 0), IF(D111&lt;&gt;INDEX('Planned and Progress BMPs'!D:D, MATCH($C111, 'Planned and Progress BMPs'!$C:$C, 0)), 1, 0)), "")</f>
        <v/>
      </c>
      <c r="BV111" s="87" t="str">
        <f>IFERROR(IF($F111="Historical", IF(E111&lt;&gt;INDEX('Historical BMP Records'!E:E, MATCH($C111, 'Historical BMP Records'!$C:$C, 0)), 1, 0), IF(E111&lt;&gt;INDEX('Planned and Progress BMPs'!E:E, MATCH($C111, 'Planned and Progress BMPs'!$C:$C, 0)), 1, 0)), "")</f>
        <v/>
      </c>
      <c r="BW111" s="87" t="str">
        <f>IFERROR(IF($F111="Historical", IF(F111&lt;&gt;INDEX('Historical BMP Records'!F:F, MATCH($C111, 'Historical BMP Records'!$C:$C, 0)), 1, 0), IF(F111&lt;&gt;INDEX('Planned and Progress BMPs'!F:F, MATCH($C111, 'Planned and Progress BMPs'!$C:$C, 0)), 1, 0)), "")</f>
        <v/>
      </c>
      <c r="BX111" s="87" t="str">
        <f>IFERROR(IF($F111="Historical", IF(G111&lt;&gt;INDEX('Historical BMP Records'!G:G, MATCH($C111, 'Historical BMP Records'!$C:$C, 0)), 1, 0), IF(G111&lt;&gt;INDEX('Planned and Progress BMPs'!G:G, MATCH($C111, 'Planned and Progress BMPs'!$C:$C, 0)), 1, 0)), "")</f>
        <v/>
      </c>
      <c r="BY111" s="87" t="str">
        <f>IFERROR(IF($F111="Historical", IF(H111&lt;&gt;INDEX('Historical BMP Records'!H:H, MATCH($C111, 'Historical BMP Records'!$C:$C, 0)), 1, 0), IF(H111&lt;&gt;INDEX('Planned and Progress BMPs'!H:H, MATCH($C111, 'Planned and Progress BMPs'!$C:$C, 0)), 1, 0)), "")</f>
        <v/>
      </c>
      <c r="BZ111" s="87" t="str">
        <f>IFERROR(IF($F111="Historical", IF(I111&lt;&gt;INDEX('Historical BMP Records'!I:I, MATCH($C111, 'Historical BMP Records'!$C:$C, 0)), 1, 0), IF(I111&lt;&gt;INDEX('Planned and Progress BMPs'!I:I, MATCH($C111, 'Planned and Progress BMPs'!$C:$C, 0)), 1, 0)), "")</f>
        <v/>
      </c>
      <c r="CA111" s="87" t="str">
        <f>IFERROR(IF($F111="Historical", IF(J111&lt;&gt;INDEX('Historical BMP Records'!J:J, MATCH($C111, 'Historical BMP Records'!$C:$C, 0)), 1, 0), IF(J111&lt;&gt;INDEX('Planned and Progress BMPs'!J:J, MATCH($C111, 'Planned and Progress BMPs'!$C:$C, 0)), 1, 0)), "")</f>
        <v/>
      </c>
      <c r="CB111" s="87" t="str">
        <f>IFERROR(IF($F111="Historical", IF(K111&lt;&gt;INDEX('Historical BMP Records'!K:K, MATCH($C111, 'Historical BMP Records'!$C:$C, 0)), 1, 0), IF(K111&lt;&gt;INDEX('Planned and Progress BMPs'!K:K, MATCH($C111, 'Planned and Progress BMPs'!$C:$C, 0)), 1, 0)), "")</f>
        <v/>
      </c>
      <c r="CC111" s="87" t="str">
        <f>IFERROR(IF($F111="Historical", IF(L111&lt;&gt;INDEX('Historical BMP Records'!L:L, MATCH($C111, 'Historical BMP Records'!$C:$C, 0)), 1, 0), IF(L111&lt;&gt;INDEX('Planned and Progress BMPs'!L:L, MATCH($C111, 'Planned and Progress BMPs'!$C:$C, 0)), 1, 0)), "")</f>
        <v/>
      </c>
      <c r="CD111" s="87" t="str">
        <f>IFERROR(IF($F111="Historical", IF(M111&lt;&gt;INDEX('Historical BMP Records'!M:M, MATCH($C111, 'Historical BMP Records'!$C:$C, 0)), 1, 0), IF(M111&lt;&gt;INDEX('Planned and Progress BMPs'!M:M, MATCH($C111, 'Planned and Progress BMPs'!$C:$C, 0)), 1, 0)), "")</f>
        <v/>
      </c>
      <c r="CE111" s="87" t="str">
        <f>IFERROR(IF($F111="Historical", IF(N111&lt;&gt;INDEX('Historical BMP Records'!N:N, MATCH($C111, 'Historical BMP Records'!$C:$C, 0)), 1, 0), IF(N111&lt;&gt;INDEX('Planned and Progress BMPs'!N:N, MATCH($C111, 'Planned and Progress BMPs'!$C:$C, 0)), 1, 0)), "")</f>
        <v/>
      </c>
      <c r="CF111" s="87" t="str">
        <f>IFERROR(IF($F111="Historical", IF(O111&lt;&gt;INDEX('Historical BMP Records'!O:O, MATCH($C111, 'Historical BMP Records'!$C:$C, 0)), 1, 0), IF(O111&lt;&gt;INDEX('Planned and Progress BMPs'!O:O, MATCH($C111, 'Planned and Progress BMPs'!$C:$C, 0)), 1, 0)), "")</f>
        <v/>
      </c>
      <c r="CG111" s="87" t="str">
        <f>IFERROR(IF($F111="Historical", IF(P111&lt;&gt;INDEX('Historical BMP Records'!P:P, MATCH($C111, 'Historical BMP Records'!$C:$C, 0)), 1, 0), IF(P111&lt;&gt;INDEX('Planned and Progress BMPs'!P:P, MATCH($C111, 'Planned and Progress BMPs'!$C:$C, 0)), 1, 0)), "")</f>
        <v/>
      </c>
      <c r="CH111" s="87" t="str">
        <f>IFERROR(IF($F111="Historical", IF(Q111&lt;&gt;INDEX('Historical BMP Records'!Q:Q, MATCH($C111, 'Historical BMP Records'!$C:$C, 0)), 1, 0), IF(Q111&lt;&gt;INDEX('Planned and Progress BMPs'!Q:Q, MATCH($C111, 'Planned and Progress BMPs'!$C:$C, 0)), 1, 0)), "")</f>
        <v/>
      </c>
      <c r="CI111" s="87" t="str">
        <f>IFERROR(IF($F111="Historical", IF(R111&lt;&gt;INDEX('Historical BMP Records'!R:R, MATCH($C111, 'Historical BMP Records'!$C:$C, 0)), 1, 0), IF(R111&lt;&gt;INDEX('Planned and Progress BMPs'!R:R, MATCH($C111, 'Planned and Progress BMPs'!$C:$C, 0)), 1, 0)), "")</f>
        <v/>
      </c>
      <c r="CJ111" s="87" t="str">
        <f>IFERROR(IF($F111="Historical", IF(S111&lt;&gt;INDEX('Historical BMP Records'!S:S, MATCH($C111, 'Historical BMP Records'!$C:$C, 0)), 1, 0), IF(S111&lt;&gt;INDEX('Planned and Progress BMPs'!S:S, MATCH($C111, 'Planned and Progress BMPs'!$C:$C, 0)), 1, 0)), "")</f>
        <v/>
      </c>
      <c r="CK111" s="87" t="str">
        <f>IFERROR(IF($F111="Historical", IF(T111&lt;&gt;INDEX('Historical BMP Records'!T:T, MATCH($C111, 'Historical BMP Records'!$C:$C, 0)), 1, 0), IF(T111&lt;&gt;INDEX('Planned and Progress BMPs'!T:T, MATCH($C111, 'Planned and Progress BMPs'!$C:$C, 0)), 1, 0)), "")</f>
        <v/>
      </c>
      <c r="CL111" s="87" t="str">
        <f>IFERROR(IF($F111="Historical", IF(U111&lt;&gt;INDEX('Historical BMP Records'!U:U, MATCH($C111, 'Historical BMP Records'!$C:$C, 0)), 1, 0), IF(U111&lt;&gt;INDEX('Planned and Progress BMPs'!U:U, MATCH($C111, 'Planned and Progress BMPs'!$C:$C, 0)), 1, 0)), "")</f>
        <v/>
      </c>
      <c r="CM111" s="87" t="str">
        <f>IFERROR(IF($F111="Historical", IF(V111&lt;&gt;INDEX('Historical BMP Records'!V:V, MATCH($C111, 'Historical BMP Records'!$C:$C, 0)), 1, 0), IF(V111&lt;&gt;INDEX('Planned and Progress BMPs'!V:V, MATCH($C111, 'Planned and Progress BMPs'!$C:$C, 0)), 1, 0)), "")</f>
        <v/>
      </c>
      <c r="CN111" s="87" t="str">
        <f>IFERROR(IF($F111="Historical", IF(W111&lt;&gt;INDEX('Historical BMP Records'!W:W, MATCH($C111, 'Historical BMP Records'!$C:$C, 0)), 1, 0), IF(W111&lt;&gt;INDEX('Planned and Progress BMPs'!W:W, MATCH($C111, 'Planned and Progress BMPs'!$C:$C, 0)), 1, 0)), "")</f>
        <v/>
      </c>
      <c r="CO111" s="87" t="str">
        <f>IFERROR(IF($F111="Historical", IF(X111&lt;&gt;INDEX('Historical BMP Records'!X:X, MATCH($C111, 'Historical BMP Records'!$C:$C, 0)), 1, 0), IF(X111&lt;&gt;INDEX('Planned and Progress BMPs'!X:X, MATCH($C111, 'Planned and Progress BMPs'!$C:$C, 0)), 1, 0)), "")</f>
        <v/>
      </c>
      <c r="CP111" s="87" t="str">
        <f>IFERROR(IF($F111="Historical", IF(Y111&lt;&gt;INDEX('Historical BMP Records'!Y:Y, MATCH($C111, 'Historical BMP Records'!$C:$C, 0)), 1, 0), IF(Y111&lt;&gt;INDEX('Planned and Progress BMPs'!Y:Y, MATCH($C111, 'Planned and Progress BMPs'!$C:$C, 0)), 1, 0)), "")</f>
        <v/>
      </c>
      <c r="CQ111" s="87" t="str">
        <f>IFERROR(IF($F111="Historical", IF(Z111&lt;&gt;INDEX('Historical BMP Records'!Z:Z, MATCH($C111, 'Historical BMP Records'!$C:$C, 0)), 1, 0), IF(Z111&lt;&gt;INDEX('Planned and Progress BMPs'!Z:Z, MATCH($C111, 'Planned and Progress BMPs'!$C:$C, 0)), 1, 0)), "")</f>
        <v/>
      </c>
      <c r="CR111" s="87" t="str">
        <f>IFERROR(IF($F111="Historical", IF(AA111&lt;&gt;INDEX('Historical BMP Records'!AA:AA, MATCH($C111, 'Historical BMP Records'!$C:$C, 0)), 1, 0), IF(AA111&lt;&gt;INDEX('Planned and Progress BMPs'!AA:AA, MATCH($C111, 'Planned and Progress BMPs'!$C:$C, 0)), 1, 0)), "")</f>
        <v/>
      </c>
      <c r="CS111" s="87" t="str">
        <f>IFERROR(IF($F111="Historical", IF(AB111&lt;&gt;INDEX('Historical BMP Records'!AB:AB, MATCH($C111, 'Historical BMP Records'!$C:$C, 0)), 1, 0), IF(AB111&lt;&gt;INDEX('Planned and Progress BMPs'!AB:AB, MATCH($C111, 'Planned and Progress BMPs'!$C:$C, 0)), 1, 0)), "")</f>
        <v/>
      </c>
      <c r="CT111" s="87" t="str">
        <f>IFERROR(IF($F111="Historical", IF(AC111&lt;&gt;INDEX('Historical BMP Records'!AC:AC, MATCH($C111, 'Historical BMP Records'!$C:$C, 0)), 1, 0), IF(AC111&lt;&gt;INDEX('Planned and Progress BMPs'!AC:AC, MATCH($C111, 'Planned and Progress BMPs'!$C:$C, 0)), 1, 0)), "")</f>
        <v/>
      </c>
      <c r="CU111" s="87" t="str">
        <f>IFERROR(IF($F111="Historical", IF(AD111&lt;&gt;INDEX('Historical BMP Records'!AD:AD, MATCH($C111, 'Historical BMP Records'!$C:$C, 0)), 1, 0), IF(AD111&lt;&gt;INDEX('Planned and Progress BMPs'!AD:AD, MATCH($C111, 'Planned and Progress BMPs'!$C:$C, 0)), 1, 0)), "")</f>
        <v/>
      </c>
      <c r="CV111" s="87" t="str">
        <f>IFERROR(IF($F111="Historical", IF(AE111&lt;&gt;INDEX('Historical BMP Records'!AE:AE, MATCH($C111, 'Historical BMP Records'!$C:$C, 0)), 1, 0), IF(AE111&lt;&gt;INDEX('Planned and Progress BMPs'!AE:AE, MATCH($C111, 'Planned and Progress BMPs'!$C:$C, 0)), 1, 0)), "")</f>
        <v/>
      </c>
      <c r="CW111" s="87" t="str">
        <f>IFERROR(IF($F111="Historical", IF(AF111&lt;&gt;INDEX('Historical BMP Records'!AF:AF, MATCH($C111, 'Historical BMP Records'!$C:$C, 0)), 1, 0), IF(AF111&lt;&gt;INDEX('Planned and Progress BMPs'!AF:AF, MATCH($C111, 'Planned and Progress BMPs'!$C:$C, 0)), 1, 0)), "")</f>
        <v/>
      </c>
      <c r="CX111" s="87" t="str">
        <f>IFERROR(IF($F111="Historical", IF(AG111&lt;&gt;INDEX('Historical BMP Records'!AG:AG, MATCH($C111, 'Historical BMP Records'!$C:$C, 0)), 1, 0), IF(AG111&lt;&gt;INDEX('Planned and Progress BMPs'!AG:AG, MATCH($C111, 'Planned and Progress BMPs'!$C:$C, 0)), 1, 0)), "")</f>
        <v/>
      </c>
      <c r="CY111" s="87" t="str">
        <f>IFERROR(IF($F111="Historical", IF(AH111&lt;&gt;INDEX('Historical BMP Records'!AH:AH, MATCH($C111, 'Historical BMP Records'!$C:$C, 0)), 1, 0), IF(AH111&lt;&gt;INDEX('Planned and Progress BMPs'!AH:AH, MATCH($C111, 'Planned and Progress BMPs'!$C:$C, 0)), 1, 0)), "")</f>
        <v/>
      </c>
      <c r="CZ111" s="87" t="str">
        <f>IFERROR(IF($F111="Historical", IF(AI111&lt;&gt;INDEX('Historical BMP Records'!AI:AI, MATCH($C111, 'Historical BMP Records'!$C:$C, 0)), 1, 0), IF(AI111&lt;&gt;INDEX('Planned and Progress BMPs'!AI:AI, MATCH($C111, 'Planned and Progress BMPs'!$C:$C, 0)), 1, 0)), "")</f>
        <v/>
      </c>
      <c r="DA111" s="87" t="str">
        <f>IFERROR(IF($F111="Historical", IF(AJ111&lt;&gt;INDEX('Historical BMP Records'!AJ:AJ, MATCH($C111, 'Historical BMP Records'!$C:$C, 0)), 1, 0), IF(AJ111&lt;&gt;INDEX('Planned and Progress BMPs'!AJ:AJ, MATCH($C111, 'Planned and Progress BMPs'!$C:$C, 0)), 1, 0)), "")</f>
        <v/>
      </c>
      <c r="DB111" s="87" t="str">
        <f>IFERROR(IF($F111="Historical", IF(AK111&lt;&gt;INDEX('Historical BMP Records'!AK:AK, MATCH($C111, 'Historical BMP Records'!$C:$C, 0)), 1, 0), IF(AK111&lt;&gt;INDEX('Planned and Progress BMPs'!AK:AK, MATCH($C111, 'Planned and Progress BMPs'!$C:$C, 0)), 1, 0)), "")</f>
        <v/>
      </c>
      <c r="DC111" s="87" t="str">
        <f>IFERROR(IF($F111="Historical", IF(AL111&lt;&gt;INDEX('Historical BMP Records'!AL:AL, MATCH($C111, 'Historical BMP Records'!$C:$C, 0)), 1, 0), IF(AL111&lt;&gt;INDEX('Planned and Progress BMPs'!AL:AL, MATCH($C111, 'Planned and Progress BMPs'!$C:$C, 0)), 1, 0)), "")</f>
        <v/>
      </c>
      <c r="DD111" s="87" t="str">
        <f>IFERROR(IF($F111="Historical", IF(AM111&lt;&gt;INDEX('Historical BMP Records'!AM:AM, MATCH($C111, 'Historical BMP Records'!$C:$C, 0)), 1, 0), IF(AM111&lt;&gt;INDEX('Planned and Progress BMPs'!AM:AM, MATCH($C111, 'Planned and Progress BMPs'!$C:$C, 0)), 1, 0)), "")</f>
        <v/>
      </c>
      <c r="DE111" s="87" t="str">
        <f>IFERROR(IF($F111="Historical", IF(AN111&lt;&gt;INDEX('Historical BMP Records'!AN:AN, MATCH($C111, 'Historical BMP Records'!$C:$C, 0)), 1, 0), IF(AN111&lt;&gt;INDEX('Planned and Progress BMPs'!AN:AN, MATCH($C111, 'Planned and Progress BMPs'!$C:$C, 0)), 1, 0)), "")</f>
        <v/>
      </c>
      <c r="DF111" s="87" t="str">
        <f>IFERROR(IF($F111="Historical", IF(AO111&lt;&gt;INDEX('Historical BMP Records'!AO:AO, MATCH($C111, 'Historical BMP Records'!$C:$C, 0)), 1, 0), IF(AO111&lt;&gt;INDEX('Planned and Progress BMPs'!AO:AO, MATCH($C111, 'Planned and Progress BMPs'!$C:$C, 0)), 1, 0)), "")</f>
        <v/>
      </c>
      <c r="DG111" s="87" t="str">
        <f>IFERROR(IF($F111="Historical", IF(AP111&lt;&gt;INDEX('Historical BMP Records'!AP:AP, MATCH($C111, 'Historical BMP Records'!$C:$C, 0)), 1, 0), IF(AP111&lt;&gt;INDEX('Planned and Progress BMPs'!AP:AP, MATCH($C111, 'Planned and Progress BMPs'!$C:$C, 0)), 1, 0)), "")</f>
        <v/>
      </c>
      <c r="DH111" s="87" t="str">
        <f>IFERROR(IF($F111="Historical", IF(AQ111&lt;&gt;INDEX('Historical BMP Records'!AQ:AQ, MATCH($C111, 'Historical BMP Records'!$C:$C, 0)), 1, 0), IF(AQ111&lt;&gt;INDEX('Planned and Progress BMPs'!AQ:AQ, MATCH($C111, 'Planned and Progress BMPs'!$C:$C, 0)), 1, 0)), "")</f>
        <v/>
      </c>
      <c r="DI111" s="87" t="str">
        <f>IFERROR(IF($F111="Historical", IF(AR111&lt;&gt;INDEX('Historical BMP Records'!AR:AR, MATCH($C111, 'Historical BMP Records'!$C:$C, 0)), 1, 0), IF(AR111&lt;&gt;INDEX('Planned and Progress BMPs'!AR:AR, MATCH($C111, 'Planned and Progress BMPs'!$C:$C, 0)), 1, 0)), "")</f>
        <v/>
      </c>
      <c r="DJ111" s="87" t="str">
        <f>IFERROR(IF($F111="Historical", IF(AS111&lt;&gt;INDEX('Historical BMP Records'!AS:AS, MATCH($C111, 'Historical BMP Records'!$C:$C, 0)), 1, 0), IF(AS111&lt;&gt;INDEX('Planned and Progress BMPs'!AS:AS, MATCH($C111, 'Planned and Progress BMPs'!$C:$C, 0)), 1, 0)), "")</f>
        <v/>
      </c>
      <c r="DK111" s="87" t="str">
        <f>IFERROR(IF($F111="Historical", IF(AT111&lt;&gt;INDEX('Historical BMP Records'!AT:AT, MATCH($C111, 'Historical BMP Records'!$C:$C, 0)), 1, 0), IF(AT111&lt;&gt;INDEX('Planned and Progress BMPs'!AT:AT, MATCH($C111, 'Planned and Progress BMPs'!$C:$C, 0)), 1, 0)), "")</f>
        <v/>
      </c>
      <c r="DL111" s="87" t="str">
        <f>IFERROR(IF($F111="Historical", IF(AU111&lt;&gt;INDEX('Historical BMP Records'!AU:AU, MATCH($C111, 'Historical BMP Records'!$C:$C, 0)), 1, 0), IF(AU111&lt;&gt;INDEX('Planned and Progress BMPs'!AU:AU, MATCH($C111, 'Planned and Progress BMPs'!$C:$C, 0)), 1, 0)), "")</f>
        <v/>
      </c>
      <c r="DM111" s="87" t="str">
        <f>IFERROR(IF($F111="Historical", IF(AV111&lt;&gt;INDEX('Historical BMP Records'!AV:AV, MATCH($C111, 'Historical BMP Records'!$C:$C, 0)), 1, 0), IF(AV111&lt;&gt;INDEX('Planned and Progress BMPs'!AV:AV, MATCH($C111, 'Planned and Progress BMPs'!$C:$C, 0)), 1, 0)), "")</f>
        <v/>
      </c>
      <c r="DN111" s="87" t="str">
        <f>IFERROR(IF($F111="Historical", IF(AW111&lt;&gt;INDEX('Historical BMP Records'!AW:AW, MATCH($C111, 'Historical BMP Records'!$C:$C, 0)), 1, 0), IF(AW111&lt;&gt;INDEX('Planned and Progress BMPs'!AW:AW, MATCH($C111, 'Planned and Progress BMPs'!$C:$C, 0)), 1, 0)), "")</f>
        <v/>
      </c>
      <c r="DO111" s="87" t="str">
        <f>IFERROR(IF($F111="Historical", IF(AX111&lt;&gt;INDEX('Historical BMP Records'!AX:AX, MATCH($C111, 'Historical BMP Records'!$C:$C, 0)), 1, 0), IF(AX111&lt;&gt;INDEX('Planned and Progress BMPs'!AX:AX, MATCH($C111, 'Planned and Progress BMPs'!$C:$C, 0)), 1, 0)), "")</f>
        <v/>
      </c>
      <c r="DP111" s="87" t="str">
        <f>IFERROR(IF($F111="Historical", IF(AY111&lt;&gt;INDEX('Historical BMP Records'!AY:AY, MATCH($C111, 'Historical BMP Records'!$C:$C, 0)), 1, 0), IF(AY111&lt;&gt;INDEX('Planned and Progress BMPs'!AY:AY, MATCH($C111, 'Planned and Progress BMPs'!$C:$C, 0)), 1, 0)), "")</f>
        <v/>
      </c>
      <c r="DQ111" s="87" t="str">
        <f>IFERROR(IF($F111="Historical", IF(AZ111&lt;&gt;INDEX('Historical BMP Records'!AZ:AZ, MATCH($C111, 'Historical BMP Records'!$C:$C, 0)), 1, 0), IF(AZ111&lt;&gt;INDEX('Planned and Progress BMPs'!AZ:AZ, MATCH($C111, 'Planned and Progress BMPs'!$C:$C, 0)), 1, 0)), "")</f>
        <v/>
      </c>
      <c r="DR111" s="87" t="str">
        <f>IFERROR(IF($F111="Historical", IF(BA111&lt;&gt;INDEX('Historical BMP Records'!BA:BA, MATCH($C111, 'Historical BMP Records'!$C:$C, 0)), 1, 0), IF(BA111&lt;&gt;INDEX('Planned and Progress BMPs'!BA:BA, MATCH($C111, 'Planned and Progress BMPs'!$C:$C, 0)), 1, 0)), "")</f>
        <v/>
      </c>
      <c r="DS111" s="87" t="str">
        <f>IFERROR(IF($F111="Historical", IF(BB111&lt;&gt;INDEX('Historical BMP Records'!BB:BB, MATCH($C111, 'Historical BMP Records'!$C:$C, 0)), 1, 0), IF(BB111&lt;&gt;INDEX('Planned and Progress BMPs'!BB:BB, MATCH($C111, 'Planned and Progress BMPs'!$C:$C, 0)), 1, 0)), "")</f>
        <v/>
      </c>
      <c r="DT111" s="87" t="str">
        <f>IFERROR(IF($F111="Historical", IF(BC111&lt;&gt;INDEX('Historical BMP Records'!BC:BC, MATCH($C111, 'Historical BMP Records'!$C:$C, 0)), 1, 0), IF(BC111&lt;&gt;INDEX('Planned and Progress BMPs'!BC:BC, MATCH($C111, 'Planned and Progress BMPs'!$C:$C, 0)), 1, 0)), "")</f>
        <v/>
      </c>
      <c r="DU111" s="87" t="str">
        <f>IFERROR(IF($F111="Historical", IF(BD111&lt;&gt;INDEX('Historical BMP Records'!BD:BD, MATCH($C111, 'Historical BMP Records'!$C:$C, 0)), 1, 0), IF(BD111&lt;&gt;INDEX('Planned and Progress BMPs'!BD:BD, MATCH($C111, 'Planned and Progress BMPs'!$C:$C, 0)), 1, 0)), "")</f>
        <v/>
      </c>
      <c r="DV111" s="87" t="str">
        <f>IFERROR(IF($F111="Historical", IF(BE111&lt;&gt;INDEX('Historical BMP Records'!BE:BE, MATCH($C111, 'Historical BMP Records'!$C:$C, 0)), 1, 0), IF(BE111&lt;&gt;INDEX('Planned and Progress BMPs'!BE:BE, MATCH($C111, 'Planned and Progress BMPs'!$C:$C, 0)), 1, 0)), "")</f>
        <v/>
      </c>
      <c r="DW111" s="87" t="str">
        <f>IFERROR(IF($F111="Historical", IF(BF111&lt;&gt;INDEX('Historical BMP Records'!BF:BF, MATCH($C111, 'Historical BMP Records'!$C:$C, 0)), 1, 0), IF(BF111&lt;&gt;INDEX('Planned and Progress BMPs'!BF:BF, MATCH($C111, 'Planned and Progress BMPs'!$C:$C, 0)), 1, 0)), "")</f>
        <v/>
      </c>
      <c r="DX111" s="87" t="str">
        <f>IFERROR(IF($F111="Historical", IF(BG111&lt;&gt;INDEX('Historical BMP Records'!BG:BG, MATCH($C111, 'Historical BMP Records'!$C:$C, 0)), 1, 0), IF(BG111&lt;&gt;INDEX('Planned and Progress BMPs'!BG:BG, MATCH($C111, 'Planned and Progress BMPs'!$C:$C, 0)), 1, 0)), "")</f>
        <v/>
      </c>
      <c r="DY111" s="87" t="str">
        <f>IFERROR(IF($F111="Historical", IF(BH111&lt;&gt;INDEX('Historical BMP Records'!BH:BH, MATCH($C111, 'Historical BMP Records'!$C:$C, 0)), 1, 0), IF(BH111&lt;&gt;INDEX('Planned and Progress BMPs'!BH:BH, MATCH($C111, 'Planned and Progress BMPs'!$C:$C, 0)), 1, 0)), "")</f>
        <v/>
      </c>
      <c r="DZ111" s="87" t="str">
        <f>IFERROR(IF($F111="Historical", IF(BI111&lt;&gt;INDEX('Historical BMP Records'!BI:BI, MATCH($C111, 'Historical BMP Records'!$C:$C, 0)), 1, 0), IF(BI111&lt;&gt;INDEX('Planned and Progress BMPs'!BI:BI, MATCH($C111, 'Planned and Progress BMPs'!$C:$C, 0)), 1, 0)), "")</f>
        <v/>
      </c>
      <c r="EA111" s="87" t="str">
        <f>IFERROR(IF($F111="Historical", IF(BJ111&lt;&gt;INDEX('Historical BMP Records'!BJ:BJ, MATCH($C111, 'Historical BMP Records'!$C:$C, 0)), 1, 0), IF(BJ111&lt;&gt;INDEX('Planned and Progress BMPs'!BJ:BJ, MATCH($C111, 'Planned and Progress BMPs'!$C:$C, 0)), 1, 0)), "")</f>
        <v/>
      </c>
      <c r="EB111" s="87" t="str">
        <f>IFERROR(IF($F111="Historical", IF(BK111&lt;&gt;INDEX('Historical BMP Records'!BK:BK, MATCH($C111, 'Historical BMP Records'!$C:$C, 0)), 1, 0), IF(BK111&lt;&gt;INDEX('Planned and Progress BMPs'!BK:BK, MATCH($C111, 'Planned and Progress BMPs'!$C:$C, 0)), 1, 0)), "")</f>
        <v/>
      </c>
      <c r="EC111" s="87" t="str">
        <f>IFERROR(IF($F111="Historical", IF(BL111&lt;&gt;INDEX('Historical BMP Records'!BL:BL, MATCH($C111, 'Historical BMP Records'!$C:$C, 0)), 1, 0), IF(BL111&lt;&gt;INDEX('Planned and Progress BMPs'!BL:BL, MATCH($C111, 'Planned and Progress BMPs'!$C:$C, 0)), 1, 0)), "")</f>
        <v/>
      </c>
      <c r="ED111" s="87" t="str">
        <f>IFERROR(IF($F111="Historical", IF(BM111&lt;&gt;INDEX('Historical BMP Records'!BM:BM, MATCH($C111, 'Historical BMP Records'!$C:$C, 0)), 1, 0), IF(BM111&lt;&gt;INDEX('Planned and Progress BMPs'!BM:BM, MATCH($C111, 'Planned and Progress BMPs'!$C:$C, 0)), 1, 0)), "")</f>
        <v/>
      </c>
      <c r="EE111" s="87" t="str">
        <f>IFERROR(IF($F111="Historical", IF(BN111&lt;&gt;INDEX('Historical BMP Records'!BN:BN, MATCH($C111, 'Historical BMP Records'!$C:$C, 0)), 1, 0), IF(BN111&lt;&gt;INDEX('Planned and Progress BMPs'!BN:BN, MATCH($C111, 'Planned and Progress BMPs'!$C:$C, 0)), 1, 0)), "")</f>
        <v/>
      </c>
      <c r="EF111" s="87" t="str">
        <f>IFERROR(IF($F111="Historical", IF(BO111&lt;&gt;INDEX('Historical BMP Records'!BO:BO, MATCH($C111, 'Historical BMP Records'!$C:$C, 0)), 1, 0), IF(BO111&lt;&gt;INDEX('Planned and Progress BMPs'!BO:BO, MATCH($C111, 'Planned and Progress BMPs'!$C:$C, 0)), 1, 0)), "")</f>
        <v/>
      </c>
      <c r="EG111" s="87" t="str">
        <f>IFERROR(IF($F111="Historical", IF(BP111&lt;&gt;INDEX('Historical BMP Records'!BP:BP, MATCH($C111, 'Historical BMP Records'!$C:$C, 0)), 1, 0), IF(BP111&lt;&gt;INDEX('Planned and Progress BMPs'!BP:BP, MATCH($C111, 'Planned and Progress BMPs'!$C:$C, 0)), 1, 0)), "")</f>
        <v/>
      </c>
      <c r="EH111" s="87">
        <f>SUM(DC_SW152[[#This Row],[FY17 Status Change]:[GIS ID Change]])</f>
        <v>0</v>
      </c>
    </row>
    <row r="112" spans="1:138" x14ac:dyDescent="0.25">
      <c r="A112" s="5" t="s">
        <v>388</v>
      </c>
      <c r="B112" s="5" t="s">
        <v>389</v>
      </c>
      <c r="C112" s="15" t="s">
        <v>636</v>
      </c>
      <c r="D112" s="15" t="s">
        <v>499</v>
      </c>
      <c r="E112" s="15" t="s">
        <v>238</v>
      </c>
      <c r="F112" s="33" t="s">
        <v>49</v>
      </c>
      <c r="G112" s="42"/>
      <c r="H112" s="37"/>
      <c r="I112" s="22">
        <f>INDEX(Table3[Site ID], MATCH(DC_SW152[[#This Row],[Facility Name]], Table3[Site Name], 0))</f>
        <v>1</v>
      </c>
      <c r="J112" s="22" t="s">
        <v>372</v>
      </c>
      <c r="K112" s="22" t="str">
        <f>INDEX(Table3[Site Address], MATCH(DC_SW152[[#This Row],[Facility Name]], Table3[Site Name], 0))</f>
        <v>370 Brookley Avenue SW</v>
      </c>
      <c r="L112" s="22" t="str">
        <f>INDEX(Table3[Site X Coordinate], MATCH(DC_SW152[[#This Row],[Facility Name]], Table3[Site Name], 0))</f>
        <v>399319.85</v>
      </c>
      <c r="M112" s="22" t="str">
        <f>INDEX(Table3[Site Y Coordinate], MATCH(DC_SW152[[#This Row],[Facility Name]], Table3[Site Name], 0))</f>
        <v>131674.01</v>
      </c>
      <c r="N112" s="22" t="str">
        <f>INDEX(Table3[Owner/Manager], MATCH(DC_SW152[[#This Row],[Facility Name]], Table3[Site Name], 0))</f>
        <v>Department of Defense</v>
      </c>
      <c r="O112" s="22" t="s">
        <v>218</v>
      </c>
      <c r="P112" s="22" t="s">
        <v>115</v>
      </c>
      <c r="Q112" s="22" t="s">
        <v>219</v>
      </c>
      <c r="R112" s="22" t="s">
        <v>84</v>
      </c>
      <c r="S112" s="22">
        <v>20032</v>
      </c>
      <c r="T112" s="29">
        <v>2024048204</v>
      </c>
      <c r="U112" s="22" t="s">
        <v>220</v>
      </c>
      <c r="V112" s="77">
        <v>55</v>
      </c>
      <c r="W112" s="33">
        <v>36069</v>
      </c>
      <c r="X112" s="22" t="s">
        <v>238</v>
      </c>
      <c r="Y112" s="83" t="s">
        <v>639</v>
      </c>
      <c r="Z112" s="83" t="s">
        <v>777</v>
      </c>
      <c r="AA112" s="83" t="s">
        <v>778</v>
      </c>
      <c r="AB112" s="83" t="s">
        <v>15</v>
      </c>
      <c r="AC112" s="22" t="s">
        <v>93</v>
      </c>
      <c r="AD112" s="22" t="s">
        <v>26</v>
      </c>
      <c r="AE112" s="22">
        <v>399117.20920600003</v>
      </c>
      <c r="AF112" s="22">
        <v>130689.264865</v>
      </c>
      <c r="AG112" s="22">
        <v>38.840719</v>
      </c>
      <c r="AH112" s="22">
        <v>-77.020758000000001</v>
      </c>
      <c r="AI112" s="22" t="s">
        <v>241</v>
      </c>
      <c r="AJ112" s="22" t="s">
        <v>84</v>
      </c>
      <c r="AK112" s="22">
        <v>20032</v>
      </c>
      <c r="AL112" s="17" t="s">
        <v>11</v>
      </c>
      <c r="AM112" s="22" t="s">
        <v>12</v>
      </c>
      <c r="AN112" s="22" t="s">
        <v>8</v>
      </c>
      <c r="AO112" s="64"/>
      <c r="AP112" s="64"/>
      <c r="AQ112" s="64"/>
      <c r="AR112" s="64">
        <f>IF(ISBLANK(DC_SW152[[#This Row],[Urban Acres]]), "", DC_SW152[[#This Row],[Urban Acres]]-DC_SW152[[#This Row],[Impervious Acres]]-DC_SW152[[#This Row],[Natural Acres]])</f>
        <v>0</v>
      </c>
      <c r="AS112" s="64">
        <v>0.28999999999999998</v>
      </c>
      <c r="AT112" s="64">
        <v>0.28999999999999998</v>
      </c>
      <c r="AU112" s="64" t="str">
        <f>IF(ISBLANK(DC_SW152[[#This Row],[Natural Acres]]), "", DC_SW152[[#This Row],[Natural Acres]]*43560)</f>
        <v/>
      </c>
      <c r="AV112" s="64">
        <f>IFERROR(IF(ISBLANK(DC_SW152[[#This Row],[Compacted Acres]]), "", DC_SW152[[#This Row],[Compacted Acres]]*43560),"")</f>
        <v>0</v>
      </c>
      <c r="AW112" s="64">
        <f>IF(ISBLANK(DC_SW152[[#This Row],[Impervious Acres]]), "", DC_SW152[[#This Row],[Impervious Acres]]*43560)</f>
        <v>12632.4</v>
      </c>
      <c r="AX112" s="64">
        <f>IF(ISBLANK(DC_SW152[[#This Row],[Urban Acres]]), "", DC_SW152[[#This Row],[Urban Acres]]*43560)</f>
        <v>12632.4</v>
      </c>
      <c r="AY112" s="67"/>
      <c r="AZ112" s="33">
        <v>42153</v>
      </c>
      <c r="BA112" s="19">
        <v>2015</v>
      </c>
      <c r="BB112" s="19"/>
      <c r="BC112" s="19"/>
      <c r="BD112" s="19"/>
      <c r="BE112" s="19"/>
      <c r="BF112" s="19"/>
      <c r="BG112" s="19"/>
      <c r="BH112" s="18" t="s">
        <v>9</v>
      </c>
      <c r="BI112" s="18">
        <v>41275</v>
      </c>
      <c r="BJ112" s="18"/>
      <c r="BK112" s="22" t="s">
        <v>8</v>
      </c>
      <c r="BL112" s="18"/>
      <c r="BM112" s="72"/>
      <c r="BN112" s="22"/>
      <c r="BO112" s="17" t="s">
        <v>13</v>
      </c>
      <c r="BP112" s="17"/>
      <c r="BQ112" s="15" t="s">
        <v>536</v>
      </c>
      <c r="BR112" s="87" t="str">
        <f>IFERROR(IF($F112="Historical", IF(A112&lt;&gt;INDEX('Historical BMP Records'!A:A, MATCH($C112, 'Historical BMP Records'!$C:$C, 0)), 1, 0), IF(A112&lt;&gt;INDEX('Planned and Progress BMPs'!A:A, MATCH($C112, 'Planned and Progress BMPs'!$C:$C, 0)), 1, 0)), "")</f>
        <v/>
      </c>
      <c r="BS112" s="87" t="str">
        <f>IFERROR(IF($F112="Historical", IF(B112&lt;&gt;INDEX('Historical BMP Records'!B:B, MATCH($C112, 'Historical BMP Records'!$C:$C, 0)), 1, 0), IF(B112&lt;&gt;INDEX('Planned and Progress BMPs'!B:B, MATCH($C112, 'Planned and Progress BMPs'!$C:$C, 0)), 1, 0)), "")</f>
        <v/>
      </c>
      <c r="BT112" s="87" t="str">
        <f>IFERROR(IF($F112="Historical", IF(C112&lt;&gt;INDEX('Historical BMP Records'!C:C, MATCH($C112, 'Historical BMP Records'!$C:$C, 0)), 1, 0), IF(C112&lt;&gt;INDEX('Planned and Progress BMPs'!C:C, MATCH($C112, 'Planned and Progress BMPs'!$C:$C, 0)), 1, 0)), "")</f>
        <v/>
      </c>
      <c r="BU112" s="87" t="str">
        <f>IFERROR(IF($F112="Historical", IF(D112&lt;&gt;INDEX('Historical BMP Records'!D:D, MATCH($C112, 'Historical BMP Records'!$C:$C, 0)), 1, 0), IF(D112&lt;&gt;INDEX('Planned and Progress BMPs'!D:D, MATCH($C112, 'Planned and Progress BMPs'!$C:$C, 0)), 1, 0)), "")</f>
        <v/>
      </c>
      <c r="BV112" s="87" t="str">
        <f>IFERROR(IF($F112="Historical", IF(E112&lt;&gt;INDEX('Historical BMP Records'!E:E, MATCH($C112, 'Historical BMP Records'!$C:$C, 0)), 1, 0), IF(E112&lt;&gt;INDEX('Planned and Progress BMPs'!E:E, MATCH($C112, 'Planned and Progress BMPs'!$C:$C, 0)), 1, 0)), "")</f>
        <v/>
      </c>
      <c r="BW112" s="87" t="str">
        <f>IFERROR(IF($F112="Historical", IF(F112&lt;&gt;INDEX('Historical BMP Records'!F:F, MATCH($C112, 'Historical BMP Records'!$C:$C, 0)), 1, 0), IF(F112&lt;&gt;INDEX('Planned and Progress BMPs'!F:F, MATCH($C112, 'Planned and Progress BMPs'!$C:$C, 0)), 1, 0)), "")</f>
        <v/>
      </c>
      <c r="BX112" s="87" t="str">
        <f>IFERROR(IF($F112="Historical", IF(G112&lt;&gt;INDEX('Historical BMP Records'!G:G, MATCH($C112, 'Historical BMP Records'!$C:$C, 0)), 1, 0), IF(G112&lt;&gt;INDEX('Planned and Progress BMPs'!G:G, MATCH($C112, 'Planned and Progress BMPs'!$C:$C, 0)), 1, 0)), "")</f>
        <v/>
      </c>
      <c r="BY112" s="87" t="str">
        <f>IFERROR(IF($F112="Historical", IF(H112&lt;&gt;INDEX('Historical BMP Records'!H:H, MATCH($C112, 'Historical BMP Records'!$C:$C, 0)), 1, 0), IF(H112&lt;&gt;INDEX('Planned and Progress BMPs'!H:H, MATCH($C112, 'Planned and Progress BMPs'!$C:$C, 0)), 1, 0)), "")</f>
        <v/>
      </c>
      <c r="BZ112" s="87" t="str">
        <f>IFERROR(IF($F112="Historical", IF(I112&lt;&gt;INDEX('Historical BMP Records'!I:I, MATCH($C112, 'Historical BMP Records'!$C:$C, 0)), 1, 0), IF(I112&lt;&gt;INDEX('Planned and Progress BMPs'!I:I, MATCH($C112, 'Planned and Progress BMPs'!$C:$C, 0)), 1, 0)), "")</f>
        <v/>
      </c>
      <c r="CA112" s="87" t="str">
        <f>IFERROR(IF($F112="Historical", IF(J112&lt;&gt;INDEX('Historical BMP Records'!J:J, MATCH($C112, 'Historical BMP Records'!$C:$C, 0)), 1, 0), IF(J112&lt;&gt;INDEX('Planned and Progress BMPs'!J:J, MATCH($C112, 'Planned and Progress BMPs'!$C:$C, 0)), 1, 0)), "")</f>
        <v/>
      </c>
      <c r="CB112" s="87" t="str">
        <f>IFERROR(IF($F112="Historical", IF(K112&lt;&gt;INDEX('Historical BMP Records'!K:K, MATCH($C112, 'Historical BMP Records'!$C:$C, 0)), 1, 0), IF(K112&lt;&gt;INDEX('Planned and Progress BMPs'!K:K, MATCH($C112, 'Planned and Progress BMPs'!$C:$C, 0)), 1, 0)), "")</f>
        <v/>
      </c>
      <c r="CC112" s="87" t="str">
        <f>IFERROR(IF($F112="Historical", IF(L112&lt;&gt;INDEX('Historical BMP Records'!L:L, MATCH($C112, 'Historical BMP Records'!$C:$C, 0)), 1, 0), IF(L112&lt;&gt;INDEX('Planned and Progress BMPs'!L:L, MATCH($C112, 'Planned and Progress BMPs'!$C:$C, 0)), 1, 0)), "")</f>
        <v/>
      </c>
      <c r="CD112" s="87" t="str">
        <f>IFERROR(IF($F112="Historical", IF(M112&lt;&gt;INDEX('Historical BMP Records'!M:M, MATCH($C112, 'Historical BMP Records'!$C:$C, 0)), 1, 0), IF(M112&lt;&gt;INDEX('Planned and Progress BMPs'!M:M, MATCH($C112, 'Planned and Progress BMPs'!$C:$C, 0)), 1, 0)), "")</f>
        <v/>
      </c>
      <c r="CE112" s="87" t="str">
        <f>IFERROR(IF($F112="Historical", IF(N112&lt;&gt;INDEX('Historical BMP Records'!N:N, MATCH($C112, 'Historical BMP Records'!$C:$C, 0)), 1, 0), IF(N112&lt;&gt;INDEX('Planned and Progress BMPs'!N:N, MATCH($C112, 'Planned and Progress BMPs'!$C:$C, 0)), 1, 0)), "")</f>
        <v/>
      </c>
      <c r="CF112" s="87" t="str">
        <f>IFERROR(IF($F112="Historical", IF(O112&lt;&gt;INDEX('Historical BMP Records'!O:O, MATCH($C112, 'Historical BMP Records'!$C:$C, 0)), 1, 0), IF(O112&lt;&gt;INDEX('Planned and Progress BMPs'!O:O, MATCH($C112, 'Planned and Progress BMPs'!$C:$C, 0)), 1, 0)), "")</f>
        <v/>
      </c>
      <c r="CG112" s="87" t="str">
        <f>IFERROR(IF($F112="Historical", IF(P112&lt;&gt;INDEX('Historical BMP Records'!P:P, MATCH($C112, 'Historical BMP Records'!$C:$C, 0)), 1, 0), IF(P112&lt;&gt;INDEX('Planned and Progress BMPs'!P:P, MATCH($C112, 'Planned and Progress BMPs'!$C:$C, 0)), 1, 0)), "")</f>
        <v/>
      </c>
      <c r="CH112" s="87" t="str">
        <f>IFERROR(IF($F112="Historical", IF(Q112&lt;&gt;INDEX('Historical BMP Records'!Q:Q, MATCH($C112, 'Historical BMP Records'!$C:$C, 0)), 1, 0), IF(Q112&lt;&gt;INDEX('Planned and Progress BMPs'!Q:Q, MATCH($C112, 'Planned and Progress BMPs'!$C:$C, 0)), 1, 0)), "")</f>
        <v/>
      </c>
      <c r="CI112" s="87" t="str">
        <f>IFERROR(IF($F112="Historical", IF(R112&lt;&gt;INDEX('Historical BMP Records'!R:R, MATCH($C112, 'Historical BMP Records'!$C:$C, 0)), 1, 0), IF(R112&lt;&gt;INDEX('Planned and Progress BMPs'!R:R, MATCH($C112, 'Planned and Progress BMPs'!$C:$C, 0)), 1, 0)), "")</f>
        <v/>
      </c>
      <c r="CJ112" s="87" t="str">
        <f>IFERROR(IF($F112="Historical", IF(S112&lt;&gt;INDEX('Historical BMP Records'!S:S, MATCH($C112, 'Historical BMP Records'!$C:$C, 0)), 1, 0), IF(S112&lt;&gt;INDEX('Planned and Progress BMPs'!S:S, MATCH($C112, 'Planned and Progress BMPs'!$C:$C, 0)), 1, 0)), "")</f>
        <v/>
      </c>
      <c r="CK112" s="87" t="str">
        <f>IFERROR(IF($F112="Historical", IF(T112&lt;&gt;INDEX('Historical BMP Records'!T:T, MATCH($C112, 'Historical BMP Records'!$C:$C, 0)), 1, 0), IF(T112&lt;&gt;INDEX('Planned and Progress BMPs'!T:T, MATCH($C112, 'Planned and Progress BMPs'!$C:$C, 0)), 1, 0)), "")</f>
        <v/>
      </c>
      <c r="CL112" s="87" t="str">
        <f>IFERROR(IF($F112="Historical", IF(U112&lt;&gt;INDEX('Historical BMP Records'!U:U, MATCH($C112, 'Historical BMP Records'!$C:$C, 0)), 1, 0), IF(U112&lt;&gt;INDEX('Planned and Progress BMPs'!U:U, MATCH($C112, 'Planned and Progress BMPs'!$C:$C, 0)), 1, 0)), "")</f>
        <v/>
      </c>
      <c r="CM112" s="87" t="str">
        <f>IFERROR(IF($F112="Historical", IF(V112&lt;&gt;INDEX('Historical BMP Records'!V:V, MATCH($C112, 'Historical BMP Records'!$C:$C, 0)), 1, 0), IF(V112&lt;&gt;INDEX('Planned and Progress BMPs'!V:V, MATCH($C112, 'Planned and Progress BMPs'!$C:$C, 0)), 1, 0)), "")</f>
        <v/>
      </c>
      <c r="CN112" s="87" t="str">
        <f>IFERROR(IF($F112="Historical", IF(W112&lt;&gt;INDEX('Historical BMP Records'!W:W, MATCH($C112, 'Historical BMP Records'!$C:$C, 0)), 1, 0), IF(W112&lt;&gt;INDEX('Planned and Progress BMPs'!W:W, MATCH($C112, 'Planned and Progress BMPs'!$C:$C, 0)), 1, 0)), "")</f>
        <v/>
      </c>
      <c r="CO112" s="87" t="str">
        <f>IFERROR(IF($F112="Historical", IF(X112&lt;&gt;INDEX('Historical BMP Records'!X:X, MATCH($C112, 'Historical BMP Records'!$C:$C, 0)), 1, 0), IF(X112&lt;&gt;INDEX('Planned and Progress BMPs'!X:X, MATCH($C112, 'Planned and Progress BMPs'!$C:$C, 0)), 1, 0)), "")</f>
        <v/>
      </c>
      <c r="CP112" s="87" t="str">
        <f>IFERROR(IF($F112="Historical", IF(Y112&lt;&gt;INDEX('Historical BMP Records'!Y:Y, MATCH($C112, 'Historical BMP Records'!$C:$C, 0)), 1, 0), IF(Y112&lt;&gt;INDEX('Planned and Progress BMPs'!Y:Y, MATCH($C112, 'Planned and Progress BMPs'!$C:$C, 0)), 1, 0)), "")</f>
        <v/>
      </c>
      <c r="CQ112" s="87" t="str">
        <f>IFERROR(IF($F112="Historical", IF(Z112&lt;&gt;INDEX('Historical BMP Records'!Z:Z, MATCH($C112, 'Historical BMP Records'!$C:$C, 0)), 1, 0), IF(Z112&lt;&gt;INDEX('Planned and Progress BMPs'!Z:Z, MATCH($C112, 'Planned and Progress BMPs'!$C:$C, 0)), 1, 0)), "")</f>
        <v/>
      </c>
      <c r="CR112" s="87" t="str">
        <f>IFERROR(IF($F112="Historical", IF(AA112&lt;&gt;INDEX('Historical BMP Records'!AA:AA, MATCH($C112, 'Historical BMP Records'!$C:$C, 0)), 1, 0), IF(AA112&lt;&gt;INDEX('Planned and Progress BMPs'!AA:AA, MATCH($C112, 'Planned and Progress BMPs'!$C:$C, 0)), 1, 0)), "")</f>
        <v/>
      </c>
      <c r="CS112" s="87" t="str">
        <f>IFERROR(IF($F112="Historical", IF(AB112&lt;&gt;INDEX('Historical BMP Records'!AB:AB, MATCH($C112, 'Historical BMP Records'!$C:$C, 0)), 1, 0), IF(AB112&lt;&gt;INDEX('Planned and Progress BMPs'!AB:AB, MATCH($C112, 'Planned and Progress BMPs'!$C:$C, 0)), 1, 0)), "")</f>
        <v/>
      </c>
      <c r="CT112" s="87" t="str">
        <f>IFERROR(IF($F112="Historical", IF(AC112&lt;&gt;INDEX('Historical BMP Records'!AC:AC, MATCH($C112, 'Historical BMP Records'!$C:$C, 0)), 1, 0), IF(AC112&lt;&gt;INDEX('Planned and Progress BMPs'!AC:AC, MATCH($C112, 'Planned and Progress BMPs'!$C:$C, 0)), 1, 0)), "")</f>
        <v/>
      </c>
      <c r="CU112" s="87" t="str">
        <f>IFERROR(IF($F112="Historical", IF(AD112&lt;&gt;INDEX('Historical BMP Records'!AD:AD, MATCH($C112, 'Historical BMP Records'!$C:$C, 0)), 1, 0), IF(AD112&lt;&gt;INDEX('Planned and Progress BMPs'!AD:AD, MATCH($C112, 'Planned and Progress BMPs'!$C:$C, 0)), 1, 0)), "")</f>
        <v/>
      </c>
      <c r="CV112" s="87" t="str">
        <f>IFERROR(IF($F112="Historical", IF(AE112&lt;&gt;INDEX('Historical BMP Records'!AE:AE, MATCH($C112, 'Historical BMP Records'!$C:$C, 0)), 1, 0), IF(AE112&lt;&gt;INDEX('Planned and Progress BMPs'!AE:AE, MATCH($C112, 'Planned and Progress BMPs'!$C:$C, 0)), 1, 0)), "")</f>
        <v/>
      </c>
      <c r="CW112" s="87" t="str">
        <f>IFERROR(IF($F112="Historical", IF(AF112&lt;&gt;INDEX('Historical BMP Records'!AF:AF, MATCH($C112, 'Historical BMP Records'!$C:$C, 0)), 1, 0), IF(AF112&lt;&gt;INDEX('Planned and Progress BMPs'!AF:AF, MATCH($C112, 'Planned and Progress BMPs'!$C:$C, 0)), 1, 0)), "")</f>
        <v/>
      </c>
      <c r="CX112" s="87" t="str">
        <f>IFERROR(IF($F112="Historical", IF(AG112&lt;&gt;INDEX('Historical BMP Records'!AG:AG, MATCH($C112, 'Historical BMP Records'!$C:$C, 0)), 1, 0), IF(AG112&lt;&gt;INDEX('Planned and Progress BMPs'!AG:AG, MATCH($C112, 'Planned and Progress BMPs'!$C:$C, 0)), 1, 0)), "")</f>
        <v/>
      </c>
      <c r="CY112" s="87" t="str">
        <f>IFERROR(IF($F112="Historical", IF(AH112&lt;&gt;INDEX('Historical BMP Records'!AH:AH, MATCH($C112, 'Historical BMP Records'!$C:$C, 0)), 1, 0), IF(AH112&lt;&gt;INDEX('Planned and Progress BMPs'!AH:AH, MATCH($C112, 'Planned and Progress BMPs'!$C:$C, 0)), 1, 0)), "")</f>
        <v/>
      </c>
      <c r="CZ112" s="87" t="str">
        <f>IFERROR(IF($F112="Historical", IF(AI112&lt;&gt;INDEX('Historical BMP Records'!AI:AI, MATCH($C112, 'Historical BMP Records'!$C:$C, 0)), 1, 0), IF(AI112&lt;&gt;INDEX('Planned and Progress BMPs'!AI:AI, MATCH($C112, 'Planned and Progress BMPs'!$C:$C, 0)), 1, 0)), "")</f>
        <v/>
      </c>
      <c r="DA112" s="87" t="str">
        <f>IFERROR(IF($F112="Historical", IF(AJ112&lt;&gt;INDEX('Historical BMP Records'!AJ:AJ, MATCH($C112, 'Historical BMP Records'!$C:$C, 0)), 1, 0), IF(AJ112&lt;&gt;INDEX('Planned and Progress BMPs'!AJ:AJ, MATCH($C112, 'Planned and Progress BMPs'!$C:$C, 0)), 1, 0)), "")</f>
        <v/>
      </c>
      <c r="DB112" s="87" t="str">
        <f>IFERROR(IF($F112="Historical", IF(AK112&lt;&gt;INDEX('Historical BMP Records'!AK:AK, MATCH($C112, 'Historical BMP Records'!$C:$C, 0)), 1, 0), IF(AK112&lt;&gt;INDEX('Planned and Progress BMPs'!AK:AK, MATCH($C112, 'Planned and Progress BMPs'!$C:$C, 0)), 1, 0)), "")</f>
        <v/>
      </c>
      <c r="DC112" s="87" t="str">
        <f>IFERROR(IF($F112="Historical", IF(AL112&lt;&gt;INDEX('Historical BMP Records'!AL:AL, MATCH($C112, 'Historical BMP Records'!$C:$C, 0)), 1, 0), IF(AL112&lt;&gt;INDEX('Planned and Progress BMPs'!AL:AL, MATCH($C112, 'Planned and Progress BMPs'!$C:$C, 0)), 1, 0)), "")</f>
        <v/>
      </c>
      <c r="DD112" s="87" t="str">
        <f>IFERROR(IF($F112="Historical", IF(AM112&lt;&gt;INDEX('Historical BMP Records'!AM:AM, MATCH($C112, 'Historical BMP Records'!$C:$C, 0)), 1, 0), IF(AM112&lt;&gt;INDEX('Planned and Progress BMPs'!AM:AM, MATCH($C112, 'Planned and Progress BMPs'!$C:$C, 0)), 1, 0)), "")</f>
        <v/>
      </c>
      <c r="DE112" s="87" t="str">
        <f>IFERROR(IF($F112="Historical", IF(AN112&lt;&gt;INDEX('Historical BMP Records'!AN:AN, MATCH($C112, 'Historical BMP Records'!$C:$C, 0)), 1, 0), IF(AN112&lt;&gt;INDEX('Planned and Progress BMPs'!AN:AN, MATCH($C112, 'Planned and Progress BMPs'!$C:$C, 0)), 1, 0)), "")</f>
        <v/>
      </c>
      <c r="DF112" s="87" t="str">
        <f>IFERROR(IF($F112="Historical", IF(AO112&lt;&gt;INDEX('Historical BMP Records'!AO:AO, MATCH($C112, 'Historical BMP Records'!$C:$C, 0)), 1, 0), IF(AO112&lt;&gt;INDEX('Planned and Progress BMPs'!AO:AO, MATCH($C112, 'Planned and Progress BMPs'!$C:$C, 0)), 1, 0)), "")</f>
        <v/>
      </c>
      <c r="DG112" s="87" t="str">
        <f>IFERROR(IF($F112="Historical", IF(AP112&lt;&gt;INDEX('Historical BMP Records'!AP:AP, MATCH($C112, 'Historical BMP Records'!$C:$C, 0)), 1, 0), IF(AP112&lt;&gt;INDEX('Planned and Progress BMPs'!AP:AP, MATCH($C112, 'Planned and Progress BMPs'!$C:$C, 0)), 1, 0)), "")</f>
        <v/>
      </c>
      <c r="DH112" s="87" t="str">
        <f>IFERROR(IF($F112="Historical", IF(AQ112&lt;&gt;INDEX('Historical BMP Records'!AQ:AQ, MATCH($C112, 'Historical BMP Records'!$C:$C, 0)), 1, 0), IF(AQ112&lt;&gt;INDEX('Planned and Progress BMPs'!AQ:AQ, MATCH($C112, 'Planned and Progress BMPs'!$C:$C, 0)), 1, 0)), "")</f>
        <v/>
      </c>
      <c r="DI112" s="87" t="str">
        <f>IFERROR(IF($F112="Historical", IF(AR112&lt;&gt;INDEX('Historical BMP Records'!AR:AR, MATCH($C112, 'Historical BMP Records'!$C:$C, 0)), 1, 0), IF(AR112&lt;&gt;INDEX('Planned and Progress BMPs'!AR:AR, MATCH($C112, 'Planned and Progress BMPs'!$C:$C, 0)), 1, 0)), "")</f>
        <v/>
      </c>
      <c r="DJ112" s="87" t="str">
        <f>IFERROR(IF($F112="Historical", IF(AS112&lt;&gt;INDEX('Historical BMP Records'!AS:AS, MATCH($C112, 'Historical BMP Records'!$C:$C, 0)), 1, 0), IF(AS112&lt;&gt;INDEX('Planned and Progress BMPs'!AS:AS, MATCH($C112, 'Planned and Progress BMPs'!$C:$C, 0)), 1, 0)), "")</f>
        <v/>
      </c>
      <c r="DK112" s="87" t="str">
        <f>IFERROR(IF($F112="Historical", IF(AT112&lt;&gt;INDEX('Historical BMP Records'!AT:AT, MATCH($C112, 'Historical BMP Records'!$C:$C, 0)), 1, 0), IF(AT112&lt;&gt;INDEX('Planned and Progress BMPs'!AT:AT, MATCH($C112, 'Planned and Progress BMPs'!$C:$C, 0)), 1, 0)), "")</f>
        <v/>
      </c>
      <c r="DL112" s="87" t="str">
        <f>IFERROR(IF($F112="Historical", IF(AU112&lt;&gt;INDEX('Historical BMP Records'!AU:AU, MATCH($C112, 'Historical BMP Records'!$C:$C, 0)), 1, 0), IF(AU112&lt;&gt;INDEX('Planned and Progress BMPs'!AU:AU, MATCH($C112, 'Planned and Progress BMPs'!$C:$C, 0)), 1, 0)), "")</f>
        <v/>
      </c>
      <c r="DM112" s="87" t="str">
        <f>IFERROR(IF($F112="Historical", IF(AV112&lt;&gt;INDEX('Historical BMP Records'!AV:AV, MATCH($C112, 'Historical BMP Records'!$C:$C, 0)), 1, 0), IF(AV112&lt;&gt;INDEX('Planned and Progress BMPs'!AV:AV, MATCH($C112, 'Planned and Progress BMPs'!$C:$C, 0)), 1, 0)), "")</f>
        <v/>
      </c>
      <c r="DN112" s="87" t="str">
        <f>IFERROR(IF($F112="Historical", IF(AW112&lt;&gt;INDEX('Historical BMP Records'!AW:AW, MATCH($C112, 'Historical BMP Records'!$C:$C, 0)), 1, 0), IF(AW112&lt;&gt;INDEX('Planned and Progress BMPs'!AW:AW, MATCH($C112, 'Planned and Progress BMPs'!$C:$C, 0)), 1, 0)), "")</f>
        <v/>
      </c>
      <c r="DO112" s="87" t="str">
        <f>IFERROR(IF($F112="Historical", IF(AX112&lt;&gt;INDEX('Historical BMP Records'!AX:AX, MATCH($C112, 'Historical BMP Records'!$C:$C, 0)), 1, 0), IF(AX112&lt;&gt;INDEX('Planned and Progress BMPs'!AX:AX, MATCH($C112, 'Planned and Progress BMPs'!$C:$C, 0)), 1, 0)), "")</f>
        <v/>
      </c>
      <c r="DP112" s="87" t="str">
        <f>IFERROR(IF($F112="Historical", IF(AY112&lt;&gt;INDEX('Historical BMP Records'!AY:AY, MATCH($C112, 'Historical BMP Records'!$C:$C, 0)), 1, 0), IF(AY112&lt;&gt;INDEX('Planned and Progress BMPs'!AY:AY, MATCH($C112, 'Planned and Progress BMPs'!$C:$C, 0)), 1, 0)), "")</f>
        <v/>
      </c>
      <c r="DQ112" s="87" t="str">
        <f>IFERROR(IF($F112="Historical", IF(AZ112&lt;&gt;INDEX('Historical BMP Records'!AZ:AZ, MATCH($C112, 'Historical BMP Records'!$C:$C, 0)), 1, 0), IF(AZ112&lt;&gt;INDEX('Planned and Progress BMPs'!AZ:AZ, MATCH($C112, 'Planned and Progress BMPs'!$C:$C, 0)), 1, 0)), "")</f>
        <v/>
      </c>
      <c r="DR112" s="87" t="str">
        <f>IFERROR(IF($F112="Historical", IF(BA112&lt;&gt;INDEX('Historical BMP Records'!BA:BA, MATCH($C112, 'Historical BMP Records'!$C:$C, 0)), 1, 0), IF(BA112&lt;&gt;INDEX('Planned and Progress BMPs'!BA:BA, MATCH($C112, 'Planned and Progress BMPs'!$C:$C, 0)), 1, 0)), "")</f>
        <v/>
      </c>
      <c r="DS112" s="87" t="str">
        <f>IFERROR(IF($F112="Historical", IF(BB112&lt;&gt;INDEX('Historical BMP Records'!BB:BB, MATCH($C112, 'Historical BMP Records'!$C:$C, 0)), 1, 0), IF(BB112&lt;&gt;INDEX('Planned and Progress BMPs'!BB:BB, MATCH($C112, 'Planned and Progress BMPs'!$C:$C, 0)), 1, 0)), "")</f>
        <v/>
      </c>
      <c r="DT112" s="87" t="str">
        <f>IFERROR(IF($F112="Historical", IF(BC112&lt;&gt;INDEX('Historical BMP Records'!BC:BC, MATCH($C112, 'Historical BMP Records'!$C:$C, 0)), 1, 0), IF(BC112&lt;&gt;INDEX('Planned and Progress BMPs'!BC:BC, MATCH($C112, 'Planned and Progress BMPs'!$C:$C, 0)), 1, 0)), "")</f>
        <v/>
      </c>
      <c r="DU112" s="87" t="str">
        <f>IFERROR(IF($F112="Historical", IF(BD112&lt;&gt;INDEX('Historical BMP Records'!BD:BD, MATCH($C112, 'Historical BMP Records'!$C:$C, 0)), 1, 0), IF(BD112&lt;&gt;INDEX('Planned and Progress BMPs'!BD:BD, MATCH($C112, 'Planned and Progress BMPs'!$C:$C, 0)), 1, 0)), "")</f>
        <v/>
      </c>
      <c r="DV112" s="87" t="str">
        <f>IFERROR(IF($F112="Historical", IF(BE112&lt;&gt;INDEX('Historical BMP Records'!BE:BE, MATCH($C112, 'Historical BMP Records'!$C:$C, 0)), 1, 0), IF(BE112&lt;&gt;INDEX('Planned and Progress BMPs'!BE:BE, MATCH($C112, 'Planned and Progress BMPs'!$C:$C, 0)), 1, 0)), "")</f>
        <v/>
      </c>
      <c r="DW112" s="87" t="str">
        <f>IFERROR(IF($F112="Historical", IF(BF112&lt;&gt;INDEX('Historical BMP Records'!BF:BF, MATCH($C112, 'Historical BMP Records'!$C:$C, 0)), 1, 0), IF(BF112&lt;&gt;INDEX('Planned and Progress BMPs'!BF:BF, MATCH($C112, 'Planned and Progress BMPs'!$C:$C, 0)), 1, 0)), "")</f>
        <v/>
      </c>
      <c r="DX112" s="87" t="str">
        <f>IFERROR(IF($F112="Historical", IF(BG112&lt;&gt;INDEX('Historical BMP Records'!BG:BG, MATCH($C112, 'Historical BMP Records'!$C:$C, 0)), 1, 0), IF(BG112&lt;&gt;INDEX('Planned and Progress BMPs'!BG:BG, MATCH($C112, 'Planned and Progress BMPs'!$C:$C, 0)), 1, 0)), "")</f>
        <v/>
      </c>
      <c r="DY112" s="87" t="str">
        <f>IFERROR(IF($F112="Historical", IF(BH112&lt;&gt;INDEX('Historical BMP Records'!BH:BH, MATCH($C112, 'Historical BMP Records'!$C:$C, 0)), 1, 0), IF(BH112&lt;&gt;INDEX('Planned and Progress BMPs'!BH:BH, MATCH($C112, 'Planned and Progress BMPs'!$C:$C, 0)), 1, 0)), "")</f>
        <v/>
      </c>
      <c r="DZ112" s="87" t="str">
        <f>IFERROR(IF($F112="Historical", IF(BI112&lt;&gt;INDEX('Historical BMP Records'!BI:BI, MATCH($C112, 'Historical BMP Records'!$C:$C, 0)), 1, 0), IF(BI112&lt;&gt;INDEX('Planned and Progress BMPs'!BI:BI, MATCH($C112, 'Planned and Progress BMPs'!$C:$C, 0)), 1, 0)), "")</f>
        <v/>
      </c>
      <c r="EA112" s="87" t="str">
        <f>IFERROR(IF($F112="Historical", IF(BJ112&lt;&gt;INDEX('Historical BMP Records'!BJ:BJ, MATCH($C112, 'Historical BMP Records'!$C:$C, 0)), 1, 0), IF(BJ112&lt;&gt;INDEX('Planned and Progress BMPs'!BJ:BJ, MATCH($C112, 'Planned and Progress BMPs'!$C:$C, 0)), 1, 0)), "")</f>
        <v/>
      </c>
      <c r="EB112" s="87" t="str">
        <f>IFERROR(IF($F112="Historical", IF(BK112&lt;&gt;INDEX('Historical BMP Records'!BK:BK, MATCH($C112, 'Historical BMP Records'!$C:$C, 0)), 1, 0), IF(BK112&lt;&gt;INDEX('Planned and Progress BMPs'!BK:BK, MATCH($C112, 'Planned and Progress BMPs'!$C:$C, 0)), 1, 0)), "")</f>
        <v/>
      </c>
      <c r="EC112" s="87" t="str">
        <f>IFERROR(IF($F112="Historical", IF(BL112&lt;&gt;INDEX('Historical BMP Records'!BL:BL, MATCH($C112, 'Historical BMP Records'!$C:$C, 0)), 1, 0), IF(BL112&lt;&gt;INDEX('Planned and Progress BMPs'!BL:BL, MATCH($C112, 'Planned and Progress BMPs'!$C:$C, 0)), 1, 0)), "")</f>
        <v/>
      </c>
      <c r="ED112" s="87" t="str">
        <f>IFERROR(IF($F112="Historical", IF(BM112&lt;&gt;INDEX('Historical BMP Records'!BM:BM, MATCH($C112, 'Historical BMP Records'!$C:$C, 0)), 1, 0), IF(BM112&lt;&gt;INDEX('Planned and Progress BMPs'!BM:BM, MATCH($C112, 'Planned and Progress BMPs'!$C:$C, 0)), 1, 0)), "")</f>
        <v/>
      </c>
      <c r="EE112" s="87" t="str">
        <f>IFERROR(IF($F112="Historical", IF(BN112&lt;&gt;INDEX('Historical BMP Records'!BN:BN, MATCH($C112, 'Historical BMP Records'!$C:$C, 0)), 1, 0), IF(BN112&lt;&gt;INDEX('Planned and Progress BMPs'!BN:BN, MATCH($C112, 'Planned and Progress BMPs'!$C:$C, 0)), 1, 0)), "")</f>
        <v/>
      </c>
      <c r="EF112" s="87" t="str">
        <f>IFERROR(IF($F112="Historical", IF(BO112&lt;&gt;INDEX('Historical BMP Records'!BO:BO, MATCH($C112, 'Historical BMP Records'!$C:$C, 0)), 1, 0), IF(BO112&lt;&gt;INDEX('Planned and Progress BMPs'!BO:BO, MATCH($C112, 'Planned and Progress BMPs'!$C:$C, 0)), 1, 0)), "")</f>
        <v/>
      </c>
      <c r="EG112" s="87" t="str">
        <f>IFERROR(IF($F112="Historical", IF(BP112&lt;&gt;INDEX('Historical BMP Records'!BP:BP, MATCH($C112, 'Historical BMP Records'!$C:$C, 0)), 1, 0), IF(BP112&lt;&gt;INDEX('Planned and Progress BMPs'!BP:BP, MATCH($C112, 'Planned and Progress BMPs'!$C:$C, 0)), 1, 0)), "")</f>
        <v/>
      </c>
      <c r="EH112" s="87">
        <f>SUM(DC_SW152[[#This Row],[FY17 Status Change]:[GIS ID Change]])</f>
        <v>0</v>
      </c>
    </row>
    <row r="113" spans="1:138" x14ac:dyDescent="0.25">
      <c r="A113" s="5" t="s">
        <v>388</v>
      </c>
      <c r="B113" s="5" t="s">
        <v>389</v>
      </c>
      <c r="C113" s="15" t="s">
        <v>638</v>
      </c>
      <c r="D113" s="15" t="s">
        <v>500</v>
      </c>
      <c r="E113" s="15" t="s">
        <v>240</v>
      </c>
      <c r="F113" s="33" t="s">
        <v>49</v>
      </c>
      <c r="G113" s="42"/>
      <c r="H113" s="37"/>
      <c r="I113" s="22">
        <f>INDEX(Table3[Site ID], MATCH(DC_SW152[[#This Row],[Facility Name]], Table3[Site Name], 0))</f>
        <v>1</v>
      </c>
      <c r="J113" s="22" t="s">
        <v>372</v>
      </c>
      <c r="K113" s="22" t="str">
        <f>INDEX(Table3[Site Address], MATCH(DC_SW152[[#This Row],[Facility Name]], Table3[Site Name], 0))</f>
        <v>370 Brookley Avenue SW</v>
      </c>
      <c r="L113" s="22" t="str">
        <f>INDEX(Table3[Site X Coordinate], MATCH(DC_SW152[[#This Row],[Facility Name]], Table3[Site Name], 0))</f>
        <v>399319.85</v>
      </c>
      <c r="M113" s="22" t="str">
        <f>INDEX(Table3[Site Y Coordinate], MATCH(DC_SW152[[#This Row],[Facility Name]], Table3[Site Name], 0))</f>
        <v>131674.01</v>
      </c>
      <c r="N113" s="22" t="str">
        <f>INDEX(Table3[Owner/Manager], MATCH(DC_SW152[[#This Row],[Facility Name]], Table3[Site Name], 0))</f>
        <v>Department of Defense</v>
      </c>
      <c r="O113" s="22" t="s">
        <v>218</v>
      </c>
      <c r="P113" s="22" t="s">
        <v>115</v>
      </c>
      <c r="Q113" s="22" t="s">
        <v>219</v>
      </c>
      <c r="R113" s="22" t="s">
        <v>84</v>
      </c>
      <c r="S113" s="22">
        <v>20032</v>
      </c>
      <c r="T113" s="29">
        <v>2024048204</v>
      </c>
      <c r="U113" s="22" t="s">
        <v>220</v>
      </c>
      <c r="V113" s="77">
        <v>56</v>
      </c>
      <c r="W113" s="33">
        <v>36069</v>
      </c>
      <c r="X113" s="22" t="s">
        <v>240</v>
      </c>
      <c r="Y113" s="83" t="s">
        <v>641</v>
      </c>
      <c r="Z113" s="83" t="s">
        <v>777</v>
      </c>
      <c r="AA113" s="83" t="s">
        <v>778</v>
      </c>
      <c r="AB113" s="83" t="s">
        <v>779</v>
      </c>
      <c r="AC113" s="22" t="s">
        <v>93</v>
      </c>
      <c r="AD113" s="22" t="s">
        <v>26</v>
      </c>
      <c r="AE113" s="22">
        <v>398197.87450799899</v>
      </c>
      <c r="AF113" s="22">
        <v>130324.873842</v>
      </c>
      <c r="AG113" s="22">
        <v>38.841411999999998</v>
      </c>
      <c r="AH113" s="22">
        <v>-77.019266999999999</v>
      </c>
      <c r="AI113" s="22" t="s">
        <v>243</v>
      </c>
      <c r="AJ113" s="22" t="s">
        <v>84</v>
      </c>
      <c r="AK113" s="22">
        <v>20032</v>
      </c>
      <c r="AL113" s="17" t="s">
        <v>11</v>
      </c>
      <c r="AM113" s="22" t="s">
        <v>12</v>
      </c>
      <c r="AN113" s="22" t="s">
        <v>8</v>
      </c>
      <c r="AO113" s="64"/>
      <c r="AP113" s="64"/>
      <c r="AQ113" s="64"/>
      <c r="AR113" s="64">
        <f>IF(ISBLANK(DC_SW152[[#This Row],[Urban Acres]]), "", DC_SW152[[#This Row],[Urban Acres]]-DC_SW152[[#This Row],[Impervious Acres]]-DC_SW152[[#This Row],[Natural Acres]])</f>
        <v>0</v>
      </c>
      <c r="AS113" s="64">
        <v>0.28000000000000003</v>
      </c>
      <c r="AT113" s="64">
        <v>0.28000000000000003</v>
      </c>
      <c r="AU113" s="64" t="str">
        <f>IF(ISBLANK(DC_SW152[[#This Row],[Natural Acres]]), "", DC_SW152[[#This Row],[Natural Acres]]*43560)</f>
        <v/>
      </c>
      <c r="AV113" s="64">
        <f>IFERROR(IF(ISBLANK(DC_SW152[[#This Row],[Compacted Acres]]), "", DC_SW152[[#This Row],[Compacted Acres]]*43560),"")</f>
        <v>0</v>
      </c>
      <c r="AW113" s="64">
        <f>IF(ISBLANK(DC_SW152[[#This Row],[Impervious Acres]]), "", DC_SW152[[#This Row],[Impervious Acres]]*43560)</f>
        <v>12196.800000000001</v>
      </c>
      <c r="AX113" s="64">
        <f>IF(ISBLANK(DC_SW152[[#This Row],[Urban Acres]]), "", DC_SW152[[#This Row],[Urban Acres]]*43560)</f>
        <v>12196.800000000001</v>
      </c>
      <c r="AY113" s="67"/>
      <c r="AZ113" s="33">
        <v>42153</v>
      </c>
      <c r="BA113" s="19">
        <v>2015</v>
      </c>
      <c r="BB113" s="19"/>
      <c r="BC113" s="19"/>
      <c r="BD113" s="19"/>
      <c r="BE113" s="19"/>
      <c r="BF113" s="19"/>
      <c r="BG113" s="19"/>
      <c r="BH113" s="18" t="s">
        <v>9</v>
      </c>
      <c r="BI113" s="18">
        <v>41275</v>
      </c>
      <c r="BJ113" s="18"/>
      <c r="BK113" s="22" t="s">
        <v>8</v>
      </c>
      <c r="BL113" s="18"/>
      <c r="BM113" s="72"/>
      <c r="BN113" s="22"/>
      <c r="BO113" s="17" t="s">
        <v>13</v>
      </c>
      <c r="BP113" s="17"/>
      <c r="BQ113" s="15" t="s">
        <v>536</v>
      </c>
      <c r="BR113" s="87" t="str">
        <f>IFERROR(IF($F113="Historical", IF(A113&lt;&gt;INDEX('Historical BMP Records'!A:A, MATCH($C113, 'Historical BMP Records'!$C:$C, 0)), 1, 0), IF(A113&lt;&gt;INDEX('Planned and Progress BMPs'!A:A, MATCH($C113, 'Planned and Progress BMPs'!$C:$C, 0)), 1, 0)), "")</f>
        <v/>
      </c>
      <c r="BS113" s="87" t="str">
        <f>IFERROR(IF($F113="Historical", IF(B113&lt;&gt;INDEX('Historical BMP Records'!B:B, MATCH($C113, 'Historical BMP Records'!$C:$C, 0)), 1, 0), IF(B113&lt;&gt;INDEX('Planned and Progress BMPs'!B:B, MATCH($C113, 'Planned and Progress BMPs'!$C:$C, 0)), 1, 0)), "")</f>
        <v/>
      </c>
      <c r="BT113" s="87" t="str">
        <f>IFERROR(IF($F113="Historical", IF(C113&lt;&gt;INDEX('Historical BMP Records'!C:C, MATCH($C113, 'Historical BMP Records'!$C:$C, 0)), 1, 0), IF(C113&lt;&gt;INDEX('Planned and Progress BMPs'!C:C, MATCH($C113, 'Planned and Progress BMPs'!$C:$C, 0)), 1, 0)), "")</f>
        <v/>
      </c>
      <c r="BU113" s="87" t="str">
        <f>IFERROR(IF($F113="Historical", IF(D113&lt;&gt;INDEX('Historical BMP Records'!D:D, MATCH($C113, 'Historical BMP Records'!$C:$C, 0)), 1, 0), IF(D113&lt;&gt;INDEX('Planned and Progress BMPs'!D:D, MATCH($C113, 'Planned and Progress BMPs'!$C:$C, 0)), 1, 0)), "")</f>
        <v/>
      </c>
      <c r="BV113" s="87" t="str">
        <f>IFERROR(IF($F113="Historical", IF(E113&lt;&gt;INDEX('Historical BMP Records'!E:E, MATCH($C113, 'Historical BMP Records'!$C:$C, 0)), 1, 0), IF(E113&lt;&gt;INDEX('Planned and Progress BMPs'!E:E, MATCH($C113, 'Planned and Progress BMPs'!$C:$C, 0)), 1, 0)), "")</f>
        <v/>
      </c>
      <c r="BW113" s="87" t="str">
        <f>IFERROR(IF($F113="Historical", IF(F113&lt;&gt;INDEX('Historical BMP Records'!F:F, MATCH($C113, 'Historical BMP Records'!$C:$C, 0)), 1, 0), IF(F113&lt;&gt;INDEX('Planned and Progress BMPs'!F:F, MATCH($C113, 'Planned and Progress BMPs'!$C:$C, 0)), 1, 0)), "")</f>
        <v/>
      </c>
      <c r="BX113" s="87" t="str">
        <f>IFERROR(IF($F113="Historical", IF(G113&lt;&gt;INDEX('Historical BMP Records'!G:G, MATCH($C113, 'Historical BMP Records'!$C:$C, 0)), 1, 0), IF(G113&lt;&gt;INDEX('Planned and Progress BMPs'!G:G, MATCH($C113, 'Planned and Progress BMPs'!$C:$C, 0)), 1, 0)), "")</f>
        <v/>
      </c>
      <c r="BY113" s="87" t="str">
        <f>IFERROR(IF($F113="Historical", IF(H113&lt;&gt;INDEX('Historical BMP Records'!H:H, MATCH($C113, 'Historical BMP Records'!$C:$C, 0)), 1, 0), IF(H113&lt;&gt;INDEX('Planned and Progress BMPs'!H:H, MATCH($C113, 'Planned and Progress BMPs'!$C:$C, 0)), 1, 0)), "")</f>
        <v/>
      </c>
      <c r="BZ113" s="87" t="str">
        <f>IFERROR(IF($F113="Historical", IF(I113&lt;&gt;INDEX('Historical BMP Records'!I:I, MATCH($C113, 'Historical BMP Records'!$C:$C, 0)), 1, 0), IF(I113&lt;&gt;INDEX('Planned and Progress BMPs'!I:I, MATCH($C113, 'Planned and Progress BMPs'!$C:$C, 0)), 1, 0)), "")</f>
        <v/>
      </c>
      <c r="CA113" s="87" t="str">
        <f>IFERROR(IF($F113="Historical", IF(J113&lt;&gt;INDEX('Historical BMP Records'!J:J, MATCH($C113, 'Historical BMP Records'!$C:$C, 0)), 1, 0), IF(J113&lt;&gt;INDEX('Planned and Progress BMPs'!J:J, MATCH($C113, 'Planned and Progress BMPs'!$C:$C, 0)), 1, 0)), "")</f>
        <v/>
      </c>
      <c r="CB113" s="87" t="str">
        <f>IFERROR(IF($F113="Historical", IF(K113&lt;&gt;INDEX('Historical BMP Records'!K:K, MATCH($C113, 'Historical BMP Records'!$C:$C, 0)), 1, 0), IF(K113&lt;&gt;INDEX('Planned and Progress BMPs'!K:K, MATCH($C113, 'Planned and Progress BMPs'!$C:$C, 0)), 1, 0)), "")</f>
        <v/>
      </c>
      <c r="CC113" s="87" t="str">
        <f>IFERROR(IF($F113="Historical", IF(L113&lt;&gt;INDEX('Historical BMP Records'!L:L, MATCH($C113, 'Historical BMP Records'!$C:$C, 0)), 1, 0), IF(L113&lt;&gt;INDEX('Planned and Progress BMPs'!L:L, MATCH($C113, 'Planned and Progress BMPs'!$C:$C, 0)), 1, 0)), "")</f>
        <v/>
      </c>
      <c r="CD113" s="87" t="str">
        <f>IFERROR(IF($F113="Historical", IF(M113&lt;&gt;INDEX('Historical BMP Records'!M:M, MATCH($C113, 'Historical BMP Records'!$C:$C, 0)), 1, 0), IF(M113&lt;&gt;INDEX('Planned and Progress BMPs'!M:M, MATCH($C113, 'Planned and Progress BMPs'!$C:$C, 0)), 1, 0)), "")</f>
        <v/>
      </c>
      <c r="CE113" s="87" t="str">
        <f>IFERROR(IF($F113="Historical", IF(N113&lt;&gt;INDEX('Historical BMP Records'!N:N, MATCH($C113, 'Historical BMP Records'!$C:$C, 0)), 1, 0), IF(N113&lt;&gt;INDEX('Planned and Progress BMPs'!N:N, MATCH($C113, 'Planned and Progress BMPs'!$C:$C, 0)), 1, 0)), "")</f>
        <v/>
      </c>
      <c r="CF113" s="87" t="str">
        <f>IFERROR(IF($F113="Historical", IF(O113&lt;&gt;INDEX('Historical BMP Records'!O:O, MATCH($C113, 'Historical BMP Records'!$C:$C, 0)), 1, 0), IF(O113&lt;&gt;INDEX('Planned and Progress BMPs'!O:O, MATCH($C113, 'Planned and Progress BMPs'!$C:$C, 0)), 1, 0)), "")</f>
        <v/>
      </c>
      <c r="CG113" s="87" t="str">
        <f>IFERROR(IF($F113="Historical", IF(P113&lt;&gt;INDEX('Historical BMP Records'!P:P, MATCH($C113, 'Historical BMP Records'!$C:$C, 0)), 1, 0), IF(P113&lt;&gt;INDEX('Planned and Progress BMPs'!P:P, MATCH($C113, 'Planned and Progress BMPs'!$C:$C, 0)), 1, 0)), "")</f>
        <v/>
      </c>
      <c r="CH113" s="87" t="str">
        <f>IFERROR(IF($F113="Historical", IF(Q113&lt;&gt;INDEX('Historical BMP Records'!Q:Q, MATCH($C113, 'Historical BMP Records'!$C:$C, 0)), 1, 0), IF(Q113&lt;&gt;INDEX('Planned and Progress BMPs'!Q:Q, MATCH($C113, 'Planned and Progress BMPs'!$C:$C, 0)), 1, 0)), "")</f>
        <v/>
      </c>
      <c r="CI113" s="87" t="str">
        <f>IFERROR(IF($F113="Historical", IF(R113&lt;&gt;INDEX('Historical BMP Records'!R:R, MATCH($C113, 'Historical BMP Records'!$C:$C, 0)), 1, 0), IF(R113&lt;&gt;INDEX('Planned and Progress BMPs'!R:R, MATCH($C113, 'Planned and Progress BMPs'!$C:$C, 0)), 1, 0)), "")</f>
        <v/>
      </c>
      <c r="CJ113" s="87" t="str">
        <f>IFERROR(IF($F113="Historical", IF(S113&lt;&gt;INDEX('Historical BMP Records'!S:S, MATCH($C113, 'Historical BMP Records'!$C:$C, 0)), 1, 0), IF(S113&lt;&gt;INDEX('Planned and Progress BMPs'!S:S, MATCH($C113, 'Planned and Progress BMPs'!$C:$C, 0)), 1, 0)), "")</f>
        <v/>
      </c>
      <c r="CK113" s="87" t="str">
        <f>IFERROR(IF($F113="Historical", IF(T113&lt;&gt;INDEX('Historical BMP Records'!T:T, MATCH($C113, 'Historical BMP Records'!$C:$C, 0)), 1, 0), IF(T113&lt;&gt;INDEX('Planned and Progress BMPs'!T:T, MATCH($C113, 'Planned and Progress BMPs'!$C:$C, 0)), 1, 0)), "")</f>
        <v/>
      </c>
      <c r="CL113" s="87" t="str">
        <f>IFERROR(IF($F113="Historical", IF(U113&lt;&gt;INDEX('Historical BMP Records'!U:U, MATCH($C113, 'Historical BMP Records'!$C:$C, 0)), 1, 0), IF(U113&lt;&gt;INDEX('Planned and Progress BMPs'!U:U, MATCH($C113, 'Planned and Progress BMPs'!$C:$C, 0)), 1, 0)), "")</f>
        <v/>
      </c>
      <c r="CM113" s="87" t="str">
        <f>IFERROR(IF($F113="Historical", IF(V113&lt;&gt;INDEX('Historical BMP Records'!V:V, MATCH($C113, 'Historical BMP Records'!$C:$C, 0)), 1, 0), IF(V113&lt;&gt;INDEX('Planned and Progress BMPs'!V:V, MATCH($C113, 'Planned and Progress BMPs'!$C:$C, 0)), 1, 0)), "")</f>
        <v/>
      </c>
      <c r="CN113" s="87" t="str">
        <f>IFERROR(IF($F113="Historical", IF(W113&lt;&gt;INDEX('Historical BMP Records'!W:W, MATCH($C113, 'Historical BMP Records'!$C:$C, 0)), 1, 0), IF(W113&lt;&gt;INDEX('Planned and Progress BMPs'!W:W, MATCH($C113, 'Planned and Progress BMPs'!$C:$C, 0)), 1, 0)), "")</f>
        <v/>
      </c>
      <c r="CO113" s="87" t="str">
        <f>IFERROR(IF($F113="Historical", IF(X113&lt;&gt;INDEX('Historical BMP Records'!X:X, MATCH($C113, 'Historical BMP Records'!$C:$C, 0)), 1, 0), IF(X113&lt;&gt;INDEX('Planned and Progress BMPs'!X:X, MATCH($C113, 'Planned and Progress BMPs'!$C:$C, 0)), 1, 0)), "")</f>
        <v/>
      </c>
      <c r="CP113" s="87" t="str">
        <f>IFERROR(IF($F113="Historical", IF(Y113&lt;&gt;INDEX('Historical BMP Records'!Y:Y, MATCH($C113, 'Historical BMP Records'!$C:$C, 0)), 1, 0), IF(Y113&lt;&gt;INDEX('Planned and Progress BMPs'!Y:Y, MATCH($C113, 'Planned and Progress BMPs'!$C:$C, 0)), 1, 0)), "")</f>
        <v/>
      </c>
      <c r="CQ113" s="87" t="str">
        <f>IFERROR(IF($F113="Historical", IF(Z113&lt;&gt;INDEX('Historical BMP Records'!Z:Z, MATCH($C113, 'Historical BMP Records'!$C:$C, 0)), 1, 0), IF(Z113&lt;&gt;INDEX('Planned and Progress BMPs'!Z:Z, MATCH($C113, 'Planned and Progress BMPs'!$C:$C, 0)), 1, 0)), "")</f>
        <v/>
      </c>
      <c r="CR113" s="87" t="str">
        <f>IFERROR(IF($F113="Historical", IF(AA113&lt;&gt;INDEX('Historical BMP Records'!AA:AA, MATCH($C113, 'Historical BMP Records'!$C:$C, 0)), 1, 0), IF(AA113&lt;&gt;INDEX('Planned and Progress BMPs'!AA:AA, MATCH($C113, 'Planned and Progress BMPs'!$C:$C, 0)), 1, 0)), "")</f>
        <v/>
      </c>
      <c r="CS113" s="87" t="str">
        <f>IFERROR(IF($F113="Historical", IF(AB113&lt;&gt;INDEX('Historical BMP Records'!AB:AB, MATCH($C113, 'Historical BMP Records'!$C:$C, 0)), 1, 0), IF(AB113&lt;&gt;INDEX('Planned and Progress BMPs'!AB:AB, MATCH($C113, 'Planned and Progress BMPs'!$C:$C, 0)), 1, 0)), "")</f>
        <v/>
      </c>
      <c r="CT113" s="87" t="str">
        <f>IFERROR(IF($F113="Historical", IF(AC113&lt;&gt;INDEX('Historical BMP Records'!AC:AC, MATCH($C113, 'Historical BMP Records'!$C:$C, 0)), 1, 0), IF(AC113&lt;&gt;INDEX('Planned and Progress BMPs'!AC:AC, MATCH($C113, 'Planned and Progress BMPs'!$C:$C, 0)), 1, 0)), "")</f>
        <v/>
      </c>
      <c r="CU113" s="87" t="str">
        <f>IFERROR(IF($F113="Historical", IF(AD113&lt;&gt;INDEX('Historical BMP Records'!AD:AD, MATCH($C113, 'Historical BMP Records'!$C:$C, 0)), 1, 0), IF(AD113&lt;&gt;INDEX('Planned and Progress BMPs'!AD:AD, MATCH($C113, 'Planned and Progress BMPs'!$C:$C, 0)), 1, 0)), "")</f>
        <v/>
      </c>
      <c r="CV113" s="87" t="str">
        <f>IFERROR(IF($F113="Historical", IF(AE113&lt;&gt;INDEX('Historical BMP Records'!AE:AE, MATCH($C113, 'Historical BMP Records'!$C:$C, 0)), 1, 0), IF(AE113&lt;&gt;INDEX('Planned and Progress BMPs'!AE:AE, MATCH($C113, 'Planned and Progress BMPs'!$C:$C, 0)), 1, 0)), "")</f>
        <v/>
      </c>
      <c r="CW113" s="87" t="str">
        <f>IFERROR(IF($F113="Historical", IF(AF113&lt;&gt;INDEX('Historical BMP Records'!AF:AF, MATCH($C113, 'Historical BMP Records'!$C:$C, 0)), 1, 0), IF(AF113&lt;&gt;INDEX('Planned and Progress BMPs'!AF:AF, MATCH($C113, 'Planned and Progress BMPs'!$C:$C, 0)), 1, 0)), "")</f>
        <v/>
      </c>
      <c r="CX113" s="87" t="str">
        <f>IFERROR(IF($F113="Historical", IF(AG113&lt;&gt;INDEX('Historical BMP Records'!AG:AG, MATCH($C113, 'Historical BMP Records'!$C:$C, 0)), 1, 0), IF(AG113&lt;&gt;INDEX('Planned and Progress BMPs'!AG:AG, MATCH($C113, 'Planned and Progress BMPs'!$C:$C, 0)), 1, 0)), "")</f>
        <v/>
      </c>
      <c r="CY113" s="87" t="str">
        <f>IFERROR(IF($F113="Historical", IF(AH113&lt;&gt;INDEX('Historical BMP Records'!AH:AH, MATCH($C113, 'Historical BMP Records'!$C:$C, 0)), 1, 0), IF(AH113&lt;&gt;INDEX('Planned and Progress BMPs'!AH:AH, MATCH($C113, 'Planned and Progress BMPs'!$C:$C, 0)), 1, 0)), "")</f>
        <v/>
      </c>
      <c r="CZ113" s="87" t="str">
        <f>IFERROR(IF($F113="Historical", IF(AI113&lt;&gt;INDEX('Historical BMP Records'!AI:AI, MATCH($C113, 'Historical BMP Records'!$C:$C, 0)), 1, 0), IF(AI113&lt;&gt;INDEX('Planned and Progress BMPs'!AI:AI, MATCH($C113, 'Planned and Progress BMPs'!$C:$C, 0)), 1, 0)), "")</f>
        <v/>
      </c>
      <c r="DA113" s="87" t="str">
        <f>IFERROR(IF($F113="Historical", IF(AJ113&lt;&gt;INDEX('Historical BMP Records'!AJ:AJ, MATCH($C113, 'Historical BMP Records'!$C:$C, 0)), 1, 0), IF(AJ113&lt;&gt;INDEX('Planned and Progress BMPs'!AJ:AJ, MATCH($C113, 'Planned and Progress BMPs'!$C:$C, 0)), 1, 0)), "")</f>
        <v/>
      </c>
      <c r="DB113" s="87" t="str">
        <f>IFERROR(IF($F113="Historical", IF(AK113&lt;&gt;INDEX('Historical BMP Records'!AK:AK, MATCH($C113, 'Historical BMP Records'!$C:$C, 0)), 1, 0), IF(AK113&lt;&gt;INDEX('Planned and Progress BMPs'!AK:AK, MATCH($C113, 'Planned and Progress BMPs'!$C:$C, 0)), 1, 0)), "")</f>
        <v/>
      </c>
      <c r="DC113" s="87" t="str">
        <f>IFERROR(IF($F113="Historical", IF(AL113&lt;&gt;INDEX('Historical BMP Records'!AL:AL, MATCH($C113, 'Historical BMP Records'!$C:$C, 0)), 1, 0), IF(AL113&lt;&gt;INDEX('Planned and Progress BMPs'!AL:AL, MATCH($C113, 'Planned and Progress BMPs'!$C:$C, 0)), 1, 0)), "")</f>
        <v/>
      </c>
      <c r="DD113" s="87" t="str">
        <f>IFERROR(IF($F113="Historical", IF(AM113&lt;&gt;INDEX('Historical BMP Records'!AM:AM, MATCH($C113, 'Historical BMP Records'!$C:$C, 0)), 1, 0), IF(AM113&lt;&gt;INDEX('Planned and Progress BMPs'!AM:AM, MATCH($C113, 'Planned and Progress BMPs'!$C:$C, 0)), 1, 0)), "")</f>
        <v/>
      </c>
      <c r="DE113" s="87" t="str">
        <f>IFERROR(IF($F113="Historical", IF(AN113&lt;&gt;INDEX('Historical BMP Records'!AN:AN, MATCH($C113, 'Historical BMP Records'!$C:$C, 0)), 1, 0), IF(AN113&lt;&gt;INDEX('Planned and Progress BMPs'!AN:AN, MATCH($C113, 'Planned and Progress BMPs'!$C:$C, 0)), 1, 0)), "")</f>
        <v/>
      </c>
      <c r="DF113" s="87" t="str">
        <f>IFERROR(IF($F113="Historical", IF(AO113&lt;&gt;INDEX('Historical BMP Records'!AO:AO, MATCH($C113, 'Historical BMP Records'!$C:$C, 0)), 1, 0), IF(AO113&lt;&gt;INDEX('Planned and Progress BMPs'!AO:AO, MATCH($C113, 'Planned and Progress BMPs'!$C:$C, 0)), 1, 0)), "")</f>
        <v/>
      </c>
      <c r="DG113" s="87" t="str">
        <f>IFERROR(IF($F113="Historical", IF(AP113&lt;&gt;INDEX('Historical BMP Records'!AP:AP, MATCH($C113, 'Historical BMP Records'!$C:$C, 0)), 1, 0), IF(AP113&lt;&gt;INDEX('Planned and Progress BMPs'!AP:AP, MATCH($C113, 'Planned and Progress BMPs'!$C:$C, 0)), 1, 0)), "")</f>
        <v/>
      </c>
      <c r="DH113" s="87" t="str">
        <f>IFERROR(IF($F113="Historical", IF(AQ113&lt;&gt;INDEX('Historical BMP Records'!AQ:AQ, MATCH($C113, 'Historical BMP Records'!$C:$C, 0)), 1, 0), IF(AQ113&lt;&gt;INDEX('Planned and Progress BMPs'!AQ:AQ, MATCH($C113, 'Planned and Progress BMPs'!$C:$C, 0)), 1, 0)), "")</f>
        <v/>
      </c>
      <c r="DI113" s="87" t="str">
        <f>IFERROR(IF($F113="Historical", IF(AR113&lt;&gt;INDEX('Historical BMP Records'!AR:AR, MATCH($C113, 'Historical BMP Records'!$C:$C, 0)), 1, 0), IF(AR113&lt;&gt;INDEX('Planned and Progress BMPs'!AR:AR, MATCH($C113, 'Planned and Progress BMPs'!$C:$C, 0)), 1, 0)), "")</f>
        <v/>
      </c>
      <c r="DJ113" s="87" t="str">
        <f>IFERROR(IF($F113="Historical", IF(AS113&lt;&gt;INDEX('Historical BMP Records'!AS:AS, MATCH($C113, 'Historical BMP Records'!$C:$C, 0)), 1, 0), IF(AS113&lt;&gt;INDEX('Planned and Progress BMPs'!AS:AS, MATCH($C113, 'Planned and Progress BMPs'!$C:$C, 0)), 1, 0)), "")</f>
        <v/>
      </c>
      <c r="DK113" s="87" t="str">
        <f>IFERROR(IF($F113="Historical", IF(AT113&lt;&gt;INDEX('Historical BMP Records'!AT:AT, MATCH($C113, 'Historical BMP Records'!$C:$C, 0)), 1, 0), IF(AT113&lt;&gt;INDEX('Planned and Progress BMPs'!AT:AT, MATCH($C113, 'Planned and Progress BMPs'!$C:$C, 0)), 1, 0)), "")</f>
        <v/>
      </c>
      <c r="DL113" s="87" t="str">
        <f>IFERROR(IF($F113="Historical", IF(AU113&lt;&gt;INDEX('Historical BMP Records'!AU:AU, MATCH($C113, 'Historical BMP Records'!$C:$C, 0)), 1, 0), IF(AU113&lt;&gt;INDEX('Planned and Progress BMPs'!AU:AU, MATCH($C113, 'Planned and Progress BMPs'!$C:$C, 0)), 1, 0)), "")</f>
        <v/>
      </c>
      <c r="DM113" s="87" t="str">
        <f>IFERROR(IF($F113="Historical", IF(AV113&lt;&gt;INDEX('Historical BMP Records'!AV:AV, MATCH($C113, 'Historical BMP Records'!$C:$C, 0)), 1, 0), IF(AV113&lt;&gt;INDEX('Planned and Progress BMPs'!AV:AV, MATCH($C113, 'Planned and Progress BMPs'!$C:$C, 0)), 1, 0)), "")</f>
        <v/>
      </c>
      <c r="DN113" s="87" t="str">
        <f>IFERROR(IF($F113="Historical", IF(AW113&lt;&gt;INDEX('Historical BMP Records'!AW:AW, MATCH($C113, 'Historical BMP Records'!$C:$C, 0)), 1, 0), IF(AW113&lt;&gt;INDEX('Planned and Progress BMPs'!AW:AW, MATCH($C113, 'Planned and Progress BMPs'!$C:$C, 0)), 1, 0)), "")</f>
        <v/>
      </c>
      <c r="DO113" s="87" t="str">
        <f>IFERROR(IF($F113="Historical", IF(AX113&lt;&gt;INDEX('Historical BMP Records'!AX:AX, MATCH($C113, 'Historical BMP Records'!$C:$C, 0)), 1, 0), IF(AX113&lt;&gt;INDEX('Planned and Progress BMPs'!AX:AX, MATCH($C113, 'Planned and Progress BMPs'!$C:$C, 0)), 1, 0)), "")</f>
        <v/>
      </c>
      <c r="DP113" s="87" t="str">
        <f>IFERROR(IF($F113="Historical", IF(AY113&lt;&gt;INDEX('Historical BMP Records'!AY:AY, MATCH($C113, 'Historical BMP Records'!$C:$C, 0)), 1, 0), IF(AY113&lt;&gt;INDEX('Planned and Progress BMPs'!AY:AY, MATCH($C113, 'Planned and Progress BMPs'!$C:$C, 0)), 1, 0)), "")</f>
        <v/>
      </c>
      <c r="DQ113" s="87" t="str">
        <f>IFERROR(IF($F113="Historical", IF(AZ113&lt;&gt;INDEX('Historical BMP Records'!AZ:AZ, MATCH($C113, 'Historical BMP Records'!$C:$C, 0)), 1, 0), IF(AZ113&lt;&gt;INDEX('Planned and Progress BMPs'!AZ:AZ, MATCH($C113, 'Planned and Progress BMPs'!$C:$C, 0)), 1, 0)), "")</f>
        <v/>
      </c>
      <c r="DR113" s="87" t="str">
        <f>IFERROR(IF($F113="Historical", IF(BA113&lt;&gt;INDEX('Historical BMP Records'!BA:BA, MATCH($C113, 'Historical BMP Records'!$C:$C, 0)), 1, 0), IF(BA113&lt;&gt;INDEX('Planned and Progress BMPs'!BA:BA, MATCH($C113, 'Planned and Progress BMPs'!$C:$C, 0)), 1, 0)), "")</f>
        <v/>
      </c>
      <c r="DS113" s="87" t="str">
        <f>IFERROR(IF($F113="Historical", IF(BB113&lt;&gt;INDEX('Historical BMP Records'!BB:BB, MATCH($C113, 'Historical BMP Records'!$C:$C, 0)), 1, 0), IF(BB113&lt;&gt;INDEX('Planned and Progress BMPs'!BB:BB, MATCH($C113, 'Planned and Progress BMPs'!$C:$C, 0)), 1, 0)), "")</f>
        <v/>
      </c>
      <c r="DT113" s="87" t="str">
        <f>IFERROR(IF($F113="Historical", IF(BC113&lt;&gt;INDEX('Historical BMP Records'!BC:BC, MATCH($C113, 'Historical BMP Records'!$C:$C, 0)), 1, 0), IF(BC113&lt;&gt;INDEX('Planned and Progress BMPs'!BC:BC, MATCH($C113, 'Planned and Progress BMPs'!$C:$C, 0)), 1, 0)), "")</f>
        <v/>
      </c>
      <c r="DU113" s="87" t="str">
        <f>IFERROR(IF($F113="Historical", IF(BD113&lt;&gt;INDEX('Historical BMP Records'!BD:BD, MATCH($C113, 'Historical BMP Records'!$C:$C, 0)), 1, 0), IF(BD113&lt;&gt;INDEX('Planned and Progress BMPs'!BD:BD, MATCH($C113, 'Planned and Progress BMPs'!$C:$C, 0)), 1, 0)), "")</f>
        <v/>
      </c>
      <c r="DV113" s="87" t="str">
        <f>IFERROR(IF($F113="Historical", IF(BE113&lt;&gt;INDEX('Historical BMP Records'!BE:BE, MATCH($C113, 'Historical BMP Records'!$C:$C, 0)), 1, 0), IF(BE113&lt;&gt;INDEX('Planned and Progress BMPs'!BE:BE, MATCH($C113, 'Planned and Progress BMPs'!$C:$C, 0)), 1, 0)), "")</f>
        <v/>
      </c>
      <c r="DW113" s="87" t="str">
        <f>IFERROR(IF($F113="Historical", IF(BF113&lt;&gt;INDEX('Historical BMP Records'!BF:BF, MATCH($C113, 'Historical BMP Records'!$C:$C, 0)), 1, 0), IF(BF113&lt;&gt;INDEX('Planned and Progress BMPs'!BF:BF, MATCH($C113, 'Planned and Progress BMPs'!$C:$C, 0)), 1, 0)), "")</f>
        <v/>
      </c>
      <c r="DX113" s="87" t="str">
        <f>IFERROR(IF($F113="Historical", IF(BG113&lt;&gt;INDEX('Historical BMP Records'!BG:BG, MATCH($C113, 'Historical BMP Records'!$C:$C, 0)), 1, 0), IF(BG113&lt;&gt;INDEX('Planned and Progress BMPs'!BG:BG, MATCH($C113, 'Planned and Progress BMPs'!$C:$C, 0)), 1, 0)), "")</f>
        <v/>
      </c>
      <c r="DY113" s="87" t="str">
        <f>IFERROR(IF($F113="Historical", IF(BH113&lt;&gt;INDEX('Historical BMP Records'!BH:BH, MATCH($C113, 'Historical BMP Records'!$C:$C, 0)), 1, 0), IF(BH113&lt;&gt;INDEX('Planned and Progress BMPs'!BH:BH, MATCH($C113, 'Planned and Progress BMPs'!$C:$C, 0)), 1, 0)), "")</f>
        <v/>
      </c>
      <c r="DZ113" s="87" t="str">
        <f>IFERROR(IF($F113="Historical", IF(BI113&lt;&gt;INDEX('Historical BMP Records'!BI:BI, MATCH($C113, 'Historical BMP Records'!$C:$C, 0)), 1, 0), IF(BI113&lt;&gt;INDEX('Planned and Progress BMPs'!BI:BI, MATCH($C113, 'Planned and Progress BMPs'!$C:$C, 0)), 1, 0)), "")</f>
        <v/>
      </c>
      <c r="EA113" s="87" t="str">
        <f>IFERROR(IF($F113="Historical", IF(BJ113&lt;&gt;INDEX('Historical BMP Records'!BJ:BJ, MATCH($C113, 'Historical BMP Records'!$C:$C, 0)), 1, 0), IF(BJ113&lt;&gt;INDEX('Planned and Progress BMPs'!BJ:BJ, MATCH($C113, 'Planned and Progress BMPs'!$C:$C, 0)), 1, 0)), "")</f>
        <v/>
      </c>
      <c r="EB113" s="87" t="str">
        <f>IFERROR(IF($F113="Historical", IF(BK113&lt;&gt;INDEX('Historical BMP Records'!BK:BK, MATCH($C113, 'Historical BMP Records'!$C:$C, 0)), 1, 0), IF(BK113&lt;&gt;INDEX('Planned and Progress BMPs'!BK:BK, MATCH($C113, 'Planned and Progress BMPs'!$C:$C, 0)), 1, 0)), "")</f>
        <v/>
      </c>
      <c r="EC113" s="87" t="str">
        <f>IFERROR(IF($F113="Historical", IF(BL113&lt;&gt;INDEX('Historical BMP Records'!BL:BL, MATCH($C113, 'Historical BMP Records'!$C:$C, 0)), 1, 0), IF(BL113&lt;&gt;INDEX('Planned and Progress BMPs'!BL:BL, MATCH($C113, 'Planned and Progress BMPs'!$C:$C, 0)), 1, 0)), "")</f>
        <v/>
      </c>
      <c r="ED113" s="87" t="str">
        <f>IFERROR(IF($F113="Historical", IF(BM113&lt;&gt;INDEX('Historical BMP Records'!BM:BM, MATCH($C113, 'Historical BMP Records'!$C:$C, 0)), 1, 0), IF(BM113&lt;&gt;INDEX('Planned and Progress BMPs'!BM:BM, MATCH($C113, 'Planned and Progress BMPs'!$C:$C, 0)), 1, 0)), "")</f>
        <v/>
      </c>
      <c r="EE113" s="87" t="str">
        <f>IFERROR(IF($F113="Historical", IF(BN113&lt;&gt;INDEX('Historical BMP Records'!BN:BN, MATCH($C113, 'Historical BMP Records'!$C:$C, 0)), 1, 0), IF(BN113&lt;&gt;INDEX('Planned and Progress BMPs'!BN:BN, MATCH($C113, 'Planned and Progress BMPs'!$C:$C, 0)), 1, 0)), "")</f>
        <v/>
      </c>
      <c r="EF113" s="87" t="str">
        <f>IFERROR(IF($F113="Historical", IF(BO113&lt;&gt;INDEX('Historical BMP Records'!BO:BO, MATCH($C113, 'Historical BMP Records'!$C:$C, 0)), 1, 0), IF(BO113&lt;&gt;INDEX('Planned and Progress BMPs'!BO:BO, MATCH($C113, 'Planned and Progress BMPs'!$C:$C, 0)), 1, 0)), "")</f>
        <v/>
      </c>
      <c r="EG113" s="87" t="str">
        <f>IFERROR(IF($F113="Historical", IF(BP113&lt;&gt;INDEX('Historical BMP Records'!BP:BP, MATCH($C113, 'Historical BMP Records'!$C:$C, 0)), 1, 0), IF(BP113&lt;&gt;INDEX('Planned and Progress BMPs'!BP:BP, MATCH($C113, 'Planned and Progress BMPs'!$C:$C, 0)), 1, 0)), "")</f>
        <v/>
      </c>
      <c r="EH113" s="87">
        <f>SUM(DC_SW152[[#This Row],[FY17 Status Change]:[GIS ID Change]])</f>
        <v>0</v>
      </c>
    </row>
    <row r="114" spans="1:138" x14ac:dyDescent="0.25">
      <c r="A114" s="5" t="s">
        <v>388</v>
      </c>
      <c r="B114" s="5" t="s">
        <v>389</v>
      </c>
      <c r="C114" s="15" t="s">
        <v>640</v>
      </c>
      <c r="D114" s="15" t="s">
        <v>501</v>
      </c>
      <c r="E114" s="15" t="s">
        <v>242</v>
      </c>
      <c r="F114" s="33" t="s">
        <v>49</v>
      </c>
      <c r="G114" s="42"/>
      <c r="H114" s="37"/>
      <c r="I114" s="22">
        <f>INDEX(Table3[Site ID], MATCH(DC_SW152[[#This Row],[Facility Name]], Table3[Site Name], 0))</f>
        <v>1</v>
      </c>
      <c r="J114" s="22" t="s">
        <v>372</v>
      </c>
      <c r="K114" s="22" t="str">
        <f>INDEX(Table3[Site Address], MATCH(DC_SW152[[#This Row],[Facility Name]], Table3[Site Name], 0))</f>
        <v>370 Brookley Avenue SW</v>
      </c>
      <c r="L114" s="22" t="str">
        <f>INDEX(Table3[Site X Coordinate], MATCH(DC_SW152[[#This Row],[Facility Name]], Table3[Site Name], 0))</f>
        <v>399319.85</v>
      </c>
      <c r="M114" s="22" t="str">
        <f>INDEX(Table3[Site Y Coordinate], MATCH(DC_SW152[[#This Row],[Facility Name]], Table3[Site Name], 0))</f>
        <v>131674.01</v>
      </c>
      <c r="N114" s="22" t="str">
        <f>INDEX(Table3[Owner/Manager], MATCH(DC_SW152[[#This Row],[Facility Name]], Table3[Site Name], 0))</f>
        <v>Department of Defense</v>
      </c>
      <c r="O114" s="22" t="s">
        <v>218</v>
      </c>
      <c r="P114" s="22" t="s">
        <v>115</v>
      </c>
      <c r="Q114" s="22" t="s">
        <v>219</v>
      </c>
      <c r="R114" s="22" t="s">
        <v>84</v>
      </c>
      <c r="S114" s="22">
        <v>20032</v>
      </c>
      <c r="T114" s="29">
        <v>2024048204</v>
      </c>
      <c r="U114" s="22" t="s">
        <v>220</v>
      </c>
      <c r="V114" s="77">
        <v>57</v>
      </c>
      <c r="W114" s="33">
        <v>36069</v>
      </c>
      <c r="X114" s="22" t="s">
        <v>242</v>
      </c>
      <c r="Y114" s="83" t="s">
        <v>643</v>
      </c>
      <c r="Z114" s="83" t="s">
        <v>777</v>
      </c>
      <c r="AA114" s="83" t="s">
        <v>778</v>
      </c>
      <c r="AB114" s="83" t="s">
        <v>779</v>
      </c>
      <c r="AC114" s="22" t="s">
        <v>93</v>
      </c>
      <c r="AD114" s="22" t="s">
        <v>26</v>
      </c>
      <c r="AE114" s="22">
        <v>398327.33332400001</v>
      </c>
      <c r="AF114" s="22">
        <v>130401.773247</v>
      </c>
      <c r="AG114" s="22">
        <v>38.840986000000001</v>
      </c>
      <c r="AH114" s="22">
        <v>-77.019835999999998</v>
      </c>
      <c r="AI114" s="22" t="s">
        <v>245</v>
      </c>
      <c r="AJ114" s="22" t="s">
        <v>84</v>
      </c>
      <c r="AK114" s="22">
        <v>20032</v>
      </c>
      <c r="AL114" s="17" t="s">
        <v>11</v>
      </c>
      <c r="AM114" s="22" t="s">
        <v>12</v>
      </c>
      <c r="AN114" s="22" t="s">
        <v>8</v>
      </c>
      <c r="AO114" s="64"/>
      <c r="AP114" s="64"/>
      <c r="AQ114" s="64"/>
      <c r="AR114" s="64">
        <f>IF(ISBLANK(DC_SW152[[#This Row],[Urban Acres]]), "", DC_SW152[[#This Row],[Urban Acres]]-DC_SW152[[#This Row],[Impervious Acres]]-DC_SW152[[#This Row],[Natural Acres]])</f>
        <v>0</v>
      </c>
      <c r="AS114" s="64">
        <v>0.48</v>
      </c>
      <c r="AT114" s="64">
        <v>0.48</v>
      </c>
      <c r="AU114" s="64" t="str">
        <f>IF(ISBLANK(DC_SW152[[#This Row],[Natural Acres]]), "", DC_SW152[[#This Row],[Natural Acres]]*43560)</f>
        <v/>
      </c>
      <c r="AV114" s="64">
        <f>IFERROR(IF(ISBLANK(DC_SW152[[#This Row],[Compacted Acres]]), "", DC_SW152[[#This Row],[Compacted Acres]]*43560),"")</f>
        <v>0</v>
      </c>
      <c r="AW114" s="64">
        <f>IF(ISBLANK(DC_SW152[[#This Row],[Impervious Acres]]), "", DC_SW152[[#This Row],[Impervious Acres]]*43560)</f>
        <v>20908.8</v>
      </c>
      <c r="AX114" s="64">
        <f>IF(ISBLANK(DC_SW152[[#This Row],[Urban Acres]]), "", DC_SW152[[#This Row],[Urban Acres]]*43560)</f>
        <v>20908.8</v>
      </c>
      <c r="AY114" s="67"/>
      <c r="AZ114" s="33">
        <v>42153</v>
      </c>
      <c r="BA114" s="19">
        <v>2015</v>
      </c>
      <c r="BB114" s="19"/>
      <c r="BC114" s="19"/>
      <c r="BD114" s="19"/>
      <c r="BE114" s="19"/>
      <c r="BF114" s="19"/>
      <c r="BG114" s="19"/>
      <c r="BH114" s="18" t="s">
        <v>9</v>
      </c>
      <c r="BI114" s="18">
        <v>41275</v>
      </c>
      <c r="BJ114" s="18"/>
      <c r="BK114" s="22" t="s">
        <v>8</v>
      </c>
      <c r="BL114" s="18"/>
      <c r="BM114" s="72"/>
      <c r="BN114" s="22"/>
      <c r="BO114" s="17" t="s">
        <v>13</v>
      </c>
      <c r="BP114" s="17"/>
      <c r="BQ114" s="15" t="s">
        <v>536</v>
      </c>
      <c r="BR114" s="87" t="str">
        <f>IFERROR(IF($F114="Historical", IF(A114&lt;&gt;INDEX('Historical BMP Records'!A:A, MATCH($C114, 'Historical BMP Records'!$C:$C, 0)), 1, 0), IF(A114&lt;&gt;INDEX('Planned and Progress BMPs'!A:A, MATCH($C114, 'Planned and Progress BMPs'!$C:$C, 0)), 1, 0)), "")</f>
        <v/>
      </c>
      <c r="BS114" s="87" t="str">
        <f>IFERROR(IF($F114="Historical", IF(B114&lt;&gt;INDEX('Historical BMP Records'!B:B, MATCH($C114, 'Historical BMP Records'!$C:$C, 0)), 1, 0), IF(B114&lt;&gt;INDEX('Planned and Progress BMPs'!B:B, MATCH($C114, 'Planned and Progress BMPs'!$C:$C, 0)), 1, 0)), "")</f>
        <v/>
      </c>
      <c r="BT114" s="87" t="str">
        <f>IFERROR(IF($F114="Historical", IF(C114&lt;&gt;INDEX('Historical BMP Records'!C:C, MATCH($C114, 'Historical BMP Records'!$C:$C, 0)), 1, 0), IF(C114&lt;&gt;INDEX('Planned and Progress BMPs'!C:C, MATCH($C114, 'Planned and Progress BMPs'!$C:$C, 0)), 1, 0)), "")</f>
        <v/>
      </c>
      <c r="BU114" s="87" t="str">
        <f>IFERROR(IF($F114="Historical", IF(D114&lt;&gt;INDEX('Historical BMP Records'!D:D, MATCH($C114, 'Historical BMP Records'!$C:$C, 0)), 1, 0), IF(D114&lt;&gt;INDEX('Planned and Progress BMPs'!D:D, MATCH($C114, 'Planned and Progress BMPs'!$C:$C, 0)), 1, 0)), "")</f>
        <v/>
      </c>
      <c r="BV114" s="87" t="str">
        <f>IFERROR(IF($F114="Historical", IF(E114&lt;&gt;INDEX('Historical BMP Records'!E:E, MATCH($C114, 'Historical BMP Records'!$C:$C, 0)), 1, 0), IF(E114&lt;&gt;INDEX('Planned and Progress BMPs'!E:E, MATCH($C114, 'Planned and Progress BMPs'!$C:$C, 0)), 1, 0)), "")</f>
        <v/>
      </c>
      <c r="BW114" s="87" t="str">
        <f>IFERROR(IF($F114="Historical", IF(F114&lt;&gt;INDEX('Historical BMP Records'!F:F, MATCH($C114, 'Historical BMP Records'!$C:$C, 0)), 1, 0), IF(F114&lt;&gt;INDEX('Planned and Progress BMPs'!F:F, MATCH($C114, 'Planned and Progress BMPs'!$C:$C, 0)), 1, 0)), "")</f>
        <v/>
      </c>
      <c r="BX114" s="87" t="str">
        <f>IFERROR(IF($F114="Historical", IF(G114&lt;&gt;INDEX('Historical BMP Records'!G:G, MATCH($C114, 'Historical BMP Records'!$C:$C, 0)), 1, 0), IF(G114&lt;&gt;INDEX('Planned and Progress BMPs'!G:G, MATCH($C114, 'Planned and Progress BMPs'!$C:$C, 0)), 1, 0)), "")</f>
        <v/>
      </c>
      <c r="BY114" s="87" t="str">
        <f>IFERROR(IF($F114="Historical", IF(H114&lt;&gt;INDEX('Historical BMP Records'!H:H, MATCH($C114, 'Historical BMP Records'!$C:$C, 0)), 1, 0), IF(H114&lt;&gt;INDEX('Planned and Progress BMPs'!H:H, MATCH($C114, 'Planned and Progress BMPs'!$C:$C, 0)), 1, 0)), "")</f>
        <v/>
      </c>
      <c r="BZ114" s="87" t="str">
        <f>IFERROR(IF($F114="Historical", IF(I114&lt;&gt;INDEX('Historical BMP Records'!I:I, MATCH($C114, 'Historical BMP Records'!$C:$C, 0)), 1, 0), IF(I114&lt;&gt;INDEX('Planned and Progress BMPs'!I:I, MATCH($C114, 'Planned and Progress BMPs'!$C:$C, 0)), 1, 0)), "")</f>
        <v/>
      </c>
      <c r="CA114" s="87" t="str">
        <f>IFERROR(IF($F114="Historical", IF(J114&lt;&gt;INDEX('Historical BMP Records'!J:J, MATCH($C114, 'Historical BMP Records'!$C:$C, 0)), 1, 0), IF(J114&lt;&gt;INDEX('Planned and Progress BMPs'!J:J, MATCH($C114, 'Planned and Progress BMPs'!$C:$C, 0)), 1, 0)), "")</f>
        <v/>
      </c>
      <c r="CB114" s="87" t="str">
        <f>IFERROR(IF($F114="Historical", IF(K114&lt;&gt;INDEX('Historical BMP Records'!K:K, MATCH($C114, 'Historical BMP Records'!$C:$C, 0)), 1, 0), IF(K114&lt;&gt;INDEX('Planned and Progress BMPs'!K:K, MATCH($C114, 'Planned and Progress BMPs'!$C:$C, 0)), 1, 0)), "")</f>
        <v/>
      </c>
      <c r="CC114" s="87" t="str">
        <f>IFERROR(IF($F114="Historical", IF(L114&lt;&gt;INDEX('Historical BMP Records'!L:L, MATCH($C114, 'Historical BMP Records'!$C:$C, 0)), 1, 0), IF(L114&lt;&gt;INDEX('Planned and Progress BMPs'!L:L, MATCH($C114, 'Planned and Progress BMPs'!$C:$C, 0)), 1, 0)), "")</f>
        <v/>
      </c>
      <c r="CD114" s="87" t="str">
        <f>IFERROR(IF($F114="Historical", IF(M114&lt;&gt;INDEX('Historical BMP Records'!M:M, MATCH($C114, 'Historical BMP Records'!$C:$C, 0)), 1, 0), IF(M114&lt;&gt;INDEX('Planned and Progress BMPs'!M:M, MATCH($C114, 'Planned and Progress BMPs'!$C:$C, 0)), 1, 0)), "")</f>
        <v/>
      </c>
      <c r="CE114" s="87" t="str">
        <f>IFERROR(IF($F114="Historical", IF(N114&lt;&gt;INDEX('Historical BMP Records'!N:N, MATCH($C114, 'Historical BMP Records'!$C:$C, 0)), 1, 0), IF(N114&lt;&gt;INDEX('Planned and Progress BMPs'!N:N, MATCH($C114, 'Planned and Progress BMPs'!$C:$C, 0)), 1, 0)), "")</f>
        <v/>
      </c>
      <c r="CF114" s="87" t="str">
        <f>IFERROR(IF($F114="Historical", IF(O114&lt;&gt;INDEX('Historical BMP Records'!O:O, MATCH($C114, 'Historical BMP Records'!$C:$C, 0)), 1, 0), IF(O114&lt;&gt;INDEX('Planned and Progress BMPs'!O:O, MATCH($C114, 'Planned and Progress BMPs'!$C:$C, 0)), 1, 0)), "")</f>
        <v/>
      </c>
      <c r="CG114" s="87" t="str">
        <f>IFERROR(IF($F114="Historical", IF(P114&lt;&gt;INDEX('Historical BMP Records'!P:P, MATCH($C114, 'Historical BMP Records'!$C:$C, 0)), 1, 0), IF(P114&lt;&gt;INDEX('Planned and Progress BMPs'!P:P, MATCH($C114, 'Planned and Progress BMPs'!$C:$C, 0)), 1, 0)), "")</f>
        <v/>
      </c>
      <c r="CH114" s="87" t="str">
        <f>IFERROR(IF($F114="Historical", IF(Q114&lt;&gt;INDEX('Historical BMP Records'!Q:Q, MATCH($C114, 'Historical BMP Records'!$C:$C, 0)), 1, 0), IF(Q114&lt;&gt;INDEX('Planned and Progress BMPs'!Q:Q, MATCH($C114, 'Planned and Progress BMPs'!$C:$C, 0)), 1, 0)), "")</f>
        <v/>
      </c>
      <c r="CI114" s="87" t="str">
        <f>IFERROR(IF($F114="Historical", IF(R114&lt;&gt;INDEX('Historical BMP Records'!R:R, MATCH($C114, 'Historical BMP Records'!$C:$C, 0)), 1, 0), IF(R114&lt;&gt;INDEX('Planned and Progress BMPs'!R:R, MATCH($C114, 'Planned and Progress BMPs'!$C:$C, 0)), 1, 0)), "")</f>
        <v/>
      </c>
      <c r="CJ114" s="87" t="str">
        <f>IFERROR(IF($F114="Historical", IF(S114&lt;&gt;INDEX('Historical BMP Records'!S:S, MATCH($C114, 'Historical BMP Records'!$C:$C, 0)), 1, 0), IF(S114&lt;&gt;INDEX('Planned and Progress BMPs'!S:S, MATCH($C114, 'Planned and Progress BMPs'!$C:$C, 0)), 1, 0)), "")</f>
        <v/>
      </c>
      <c r="CK114" s="87" t="str">
        <f>IFERROR(IF($F114="Historical", IF(T114&lt;&gt;INDEX('Historical BMP Records'!T:T, MATCH($C114, 'Historical BMP Records'!$C:$C, 0)), 1, 0), IF(T114&lt;&gt;INDEX('Planned and Progress BMPs'!T:T, MATCH($C114, 'Planned and Progress BMPs'!$C:$C, 0)), 1, 0)), "")</f>
        <v/>
      </c>
      <c r="CL114" s="87" t="str">
        <f>IFERROR(IF($F114="Historical", IF(U114&lt;&gt;INDEX('Historical BMP Records'!U:U, MATCH($C114, 'Historical BMP Records'!$C:$C, 0)), 1, 0), IF(U114&lt;&gt;INDEX('Planned and Progress BMPs'!U:U, MATCH($C114, 'Planned and Progress BMPs'!$C:$C, 0)), 1, 0)), "")</f>
        <v/>
      </c>
      <c r="CM114" s="87" t="str">
        <f>IFERROR(IF($F114="Historical", IF(V114&lt;&gt;INDEX('Historical BMP Records'!V:V, MATCH($C114, 'Historical BMP Records'!$C:$C, 0)), 1, 0), IF(V114&lt;&gt;INDEX('Planned and Progress BMPs'!V:V, MATCH($C114, 'Planned and Progress BMPs'!$C:$C, 0)), 1, 0)), "")</f>
        <v/>
      </c>
      <c r="CN114" s="87" t="str">
        <f>IFERROR(IF($F114="Historical", IF(W114&lt;&gt;INDEX('Historical BMP Records'!W:W, MATCH($C114, 'Historical BMP Records'!$C:$C, 0)), 1, 0), IF(W114&lt;&gt;INDEX('Planned and Progress BMPs'!W:W, MATCH($C114, 'Planned and Progress BMPs'!$C:$C, 0)), 1, 0)), "")</f>
        <v/>
      </c>
      <c r="CO114" s="87" t="str">
        <f>IFERROR(IF($F114="Historical", IF(X114&lt;&gt;INDEX('Historical BMP Records'!X:X, MATCH($C114, 'Historical BMP Records'!$C:$C, 0)), 1, 0), IF(X114&lt;&gt;INDEX('Planned and Progress BMPs'!X:X, MATCH($C114, 'Planned and Progress BMPs'!$C:$C, 0)), 1, 0)), "")</f>
        <v/>
      </c>
      <c r="CP114" s="87" t="str">
        <f>IFERROR(IF($F114="Historical", IF(Y114&lt;&gt;INDEX('Historical BMP Records'!Y:Y, MATCH($C114, 'Historical BMP Records'!$C:$C, 0)), 1, 0), IF(Y114&lt;&gt;INDEX('Planned and Progress BMPs'!Y:Y, MATCH($C114, 'Planned and Progress BMPs'!$C:$C, 0)), 1, 0)), "")</f>
        <v/>
      </c>
      <c r="CQ114" s="87" t="str">
        <f>IFERROR(IF($F114="Historical", IF(Z114&lt;&gt;INDEX('Historical BMP Records'!Z:Z, MATCH($C114, 'Historical BMP Records'!$C:$C, 0)), 1, 0), IF(Z114&lt;&gt;INDEX('Planned and Progress BMPs'!Z:Z, MATCH($C114, 'Planned and Progress BMPs'!$C:$C, 0)), 1, 0)), "")</f>
        <v/>
      </c>
      <c r="CR114" s="87" t="str">
        <f>IFERROR(IF($F114="Historical", IF(AA114&lt;&gt;INDEX('Historical BMP Records'!AA:AA, MATCH($C114, 'Historical BMP Records'!$C:$C, 0)), 1, 0), IF(AA114&lt;&gt;INDEX('Planned and Progress BMPs'!AA:AA, MATCH($C114, 'Planned and Progress BMPs'!$C:$C, 0)), 1, 0)), "")</f>
        <v/>
      </c>
      <c r="CS114" s="87" t="str">
        <f>IFERROR(IF($F114="Historical", IF(AB114&lt;&gt;INDEX('Historical BMP Records'!AB:AB, MATCH($C114, 'Historical BMP Records'!$C:$C, 0)), 1, 0), IF(AB114&lt;&gt;INDEX('Planned and Progress BMPs'!AB:AB, MATCH($C114, 'Planned and Progress BMPs'!$C:$C, 0)), 1, 0)), "")</f>
        <v/>
      </c>
      <c r="CT114" s="87" t="str">
        <f>IFERROR(IF($F114="Historical", IF(AC114&lt;&gt;INDEX('Historical BMP Records'!AC:AC, MATCH($C114, 'Historical BMP Records'!$C:$C, 0)), 1, 0), IF(AC114&lt;&gt;INDEX('Planned and Progress BMPs'!AC:AC, MATCH($C114, 'Planned and Progress BMPs'!$C:$C, 0)), 1, 0)), "")</f>
        <v/>
      </c>
      <c r="CU114" s="87" t="str">
        <f>IFERROR(IF($F114="Historical", IF(AD114&lt;&gt;INDEX('Historical BMP Records'!AD:AD, MATCH($C114, 'Historical BMP Records'!$C:$C, 0)), 1, 0), IF(AD114&lt;&gt;INDEX('Planned and Progress BMPs'!AD:AD, MATCH($C114, 'Planned and Progress BMPs'!$C:$C, 0)), 1, 0)), "")</f>
        <v/>
      </c>
      <c r="CV114" s="87" t="str">
        <f>IFERROR(IF($F114="Historical", IF(AE114&lt;&gt;INDEX('Historical BMP Records'!AE:AE, MATCH($C114, 'Historical BMP Records'!$C:$C, 0)), 1, 0), IF(AE114&lt;&gt;INDEX('Planned and Progress BMPs'!AE:AE, MATCH($C114, 'Planned and Progress BMPs'!$C:$C, 0)), 1, 0)), "")</f>
        <v/>
      </c>
      <c r="CW114" s="87" t="str">
        <f>IFERROR(IF($F114="Historical", IF(AF114&lt;&gt;INDEX('Historical BMP Records'!AF:AF, MATCH($C114, 'Historical BMP Records'!$C:$C, 0)), 1, 0), IF(AF114&lt;&gt;INDEX('Planned and Progress BMPs'!AF:AF, MATCH($C114, 'Planned and Progress BMPs'!$C:$C, 0)), 1, 0)), "")</f>
        <v/>
      </c>
      <c r="CX114" s="87" t="str">
        <f>IFERROR(IF($F114="Historical", IF(AG114&lt;&gt;INDEX('Historical BMP Records'!AG:AG, MATCH($C114, 'Historical BMP Records'!$C:$C, 0)), 1, 0), IF(AG114&lt;&gt;INDEX('Planned and Progress BMPs'!AG:AG, MATCH($C114, 'Planned and Progress BMPs'!$C:$C, 0)), 1, 0)), "")</f>
        <v/>
      </c>
      <c r="CY114" s="87" t="str">
        <f>IFERROR(IF($F114="Historical", IF(AH114&lt;&gt;INDEX('Historical BMP Records'!AH:AH, MATCH($C114, 'Historical BMP Records'!$C:$C, 0)), 1, 0), IF(AH114&lt;&gt;INDEX('Planned and Progress BMPs'!AH:AH, MATCH($C114, 'Planned and Progress BMPs'!$C:$C, 0)), 1, 0)), "")</f>
        <v/>
      </c>
      <c r="CZ114" s="87" t="str">
        <f>IFERROR(IF($F114="Historical", IF(AI114&lt;&gt;INDEX('Historical BMP Records'!AI:AI, MATCH($C114, 'Historical BMP Records'!$C:$C, 0)), 1, 0), IF(AI114&lt;&gt;INDEX('Planned and Progress BMPs'!AI:AI, MATCH($C114, 'Planned and Progress BMPs'!$C:$C, 0)), 1, 0)), "")</f>
        <v/>
      </c>
      <c r="DA114" s="87" t="str">
        <f>IFERROR(IF($F114="Historical", IF(AJ114&lt;&gt;INDEX('Historical BMP Records'!AJ:AJ, MATCH($C114, 'Historical BMP Records'!$C:$C, 0)), 1, 0), IF(AJ114&lt;&gt;INDEX('Planned and Progress BMPs'!AJ:AJ, MATCH($C114, 'Planned and Progress BMPs'!$C:$C, 0)), 1, 0)), "")</f>
        <v/>
      </c>
      <c r="DB114" s="87" t="str">
        <f>IFERROR(IF($F114="Historical", IF(AK114&lt;&gt;INDEX('Historical BMP Records'!AK:AK, MATCH($C114, 'Historical BMP Records'!$C:$C, 0)), 1, 0), IF(AK114&lt;&gt;INDEX('Planned and Progress BMPs'!AK:AK, MATCH($C114, 'Planned and Progress BMPs'!$C:$C, 0)), 1, 0)), "")</f>
        <v/>
      </c>
      <c r="DC114" s="87" t="str">
        <f>IFERROR(IF($F114="Historical", IF(AL114&lt;&gt;INDEX('Historical BMP Records'!AL:AL, MATCH($C114, 'Historical BMP Records'!$C:$C, 0)), 1, 0), IF(AL114&lt;&gt;INDEX('Planned and Progress BMPs'!AL:AL, MATCH($C114, 'Planned and Progress BMPs'!$C:$C, 0)), 1, 0)), "")</f>
        <v/>
      </c>
      <c r="DD114" s="87" t="str">
        <f>IFERROR(IF($F114="Historical", IF(AM114&lt;&gt;INDEX('Historical BMP Records'!AM:AM, MATCH($C114, 'Historical BMP Records'!$C:$C, 0)), 1, 0), IF(AM114&lt;&gt;INDEX('Planned and Progress BMPs'!AM:AM, MATCH($C114, 'Planned and Progress BMPs'!$C:$C, 0)), 1, 0)), "")</f>
        <v/>
      </c>
      <c r="DE114" s="87" t="str">
        <f>IFERROR(IF($F114="Historical", IF(AN114&lt;&gt;INDEX('Historical BMP Records'!AN:AN, MATCH($C114, 'Historical BMP Records'!$C:$C, 0)), 1, 0), IF(AN114&lt;&gt;INDEX('Planned and Progress BMPs'!AN:AN, MATCH($C114, 'Planned and Progress BMPs'!$C:$C, 0)), 1, 0)), "")</f>
        <v/>
      </c>
      <c r="DF114" s="87" t="str">
        <f>IFERROR(IF($F114="Historical", IF(AO114&lt;&gt;INDEX('Historical BMP Records'!AO:AO, MATCH($C114, 'Historical BMP Records'!$C:$C, 0)), 1, 0), IF(AO114&lt;&gt;INDEX('Planned and Progress BMPs'!AO:AO, MATCH($C114, 'Planned and Progress BMPs'!$C:$C, 0)), 1, 0)), "")</f>
        <v/>
      </c>
      <c r="DG114" s="87" t="str">
        <f>IFERROR(IF($F114="Historical", IF(AP114&lt;&gt;INDEX('Historical BMP Records'!AP:AP, MATCH($C114, 'Historical BMP Records'!$C:$C, 0)), 1, 0), IF(AP114&lt;&gt;INDEX('Planned and Progress BMPs'!AP:AP, MATCH($C114, 'Planned and Progress BMPs'!$C:$C, 0)), 1, 0)), "")</f>
        <v/>
      </c>
      <c r="DH114" s="87" t="str">
        <f>IFERROR(IF($F114="Historical", IF(AQ114&lt;&gt;INDEX('Historical BMP Records'!AQ:AQ, MATCH($C114, 'Historical BMP Records'!$C:$C, 0)), 1, 0), IF(AQ114&lt;&gt;INDEX('Planned and Progress BMPs'!AQ:AQ, MATCH($C114, 'Planned and Progress BMPs'!$C:$C, 0)), 1, 0)), "")</f>
        <v/>
      </c>
      <c r="DI114" s="87" t="str">
        <f>IFERROR(IF($F114="Historical", IF(AR114&lt;&gt;INDEX('Historical BMP Records'!AR:AR, MATCH($C114, 'Historical BMP Records'!$C:$C, 0)), 1, 0), IF(AR114&lt;&gt;INDEX('Planned and Progress BMPs'!AR:AR, MATCH($C114, 'Planned and Progress BMPs'!$C:$C, 0)), 1, 0)), "")</f>
        <v/>
      </c>
      <c r="DJ114" s="87" t="str">
        <f>IFERROR(IF($F114="Historical", IF(AS114&lt;&gt;INDEX('Historical BMP Records'!AS:AS, MATCH($C114, 'Historical BMP Records'!$C:$C, 0)), 1, 0), IF(AS114&lt;&gt;INDEX('Planned and Progress BMPs'!AS:AS, MATCH($C114, 'Planned and Progress BMPs'!$C:$C, 0)), 1, 0)), "")</f>
        <v/>
      </c>
      <c r="DK114" s="87" t="str">
        <f>IFERROR(IF($F114="Historical", IF(AT114&lt;&gt;INDEX('Historical BMP Records'!AT:AT, MATCH($C114, 'Historical BMP Records'!$C:$C, 0)), 1, 0), IF(AT114&lt;&gt;INDEX('Planned and Progress BMPs'!AT:AT, MATCH($C114, 'Planned and Progress BMPs'!$C:$C, 0)), 1, 0)), "")</f>
        <v/>
      </c>
      <c r="DL114" s="87" t="str">
        <f>IFERROR(IF($F114="Historical", IF(AU114&lt;&gt;INDEX('Historical BMP Records'!AU:AU, MATCH($C114, 'Historical BMP Records'!$C:$C, 0)), 1, 0), IF(AU114&lt;&gt;INDEX('Planned and Progress BMPs'!AU:AU, MATCH($C114, 'Planned and Progress BMPs'!$C:$C, 0)), 1, 0)), "")</f>
        <v/>
      </c>
      <c r="DM114" s="87" t="str">
        <f>IFERROR(IF($F114="Historical", IF(AV114&lt;&gt;INDEX('Historical BMP Records'!AV:AV, MATCH($C114, 'Historical BMP Records'!$C:$C, 0)), 1, 0), IF(AV114&lt;&gt;INDEX('Planned and Progress BMPs'!AV:AV, MATCH($C114, 'Planned and Progress BMPs'!$C:$C, 0)), 1, 0)), "")</f>
        <v/>
      </c>
      <c r="DN114" s="87" t="str">
        <f>IFERROR(IF($F114="Historical", IF(AW114&lt;&gt;INDEX('Historical BMP Records'!AW:AW, MATCH($C114, 'Historical BMP Records'!$C:$C, 0)), 1, 0), IF(AW114&lt;&gt;INDEX('Planned and Progress BMPs'!AW:AW, MATCH($C114, 'Planned and Progress BMPs'!$C:$C, 0)), 1, 0)), "")</f>
        <v/>
      </c>
      <c r="DO114" s="87" t="str">
        <f>IFERROR(IF($F114="Historical", IF(AX114&lt;&gt;INDEX('Historical BMP Records'!AX:AX, MATCH($C114, 'Historical BMP Records'!$C:$C, 0)), 1, 0), IF(AX114&lt;&gt;INDEX('Planned and Progress BMPs'!AX:AX, MATCH($C114, 'Planned and Progress BMPs'!$C:$C, 0)), 1, 0)), "")</f>
        <v/>
      </c>
      <c r="DP114" s="87" t="str">
        <f>IFERROR(IF($F114="Historical", IF(AY114&lt;&gt;INDEX('Historical BMP Records'!AY:AY, MATCH($C114, 'Historical BMP Records'!$C:$C, 0)), 1, 0), IF(AY114&lt;&gt;INDEX('Planned and Progress BMPs'!AY:AY, MATCH($C114, 'Planned and Progress BMPs'!$C:$C, 0)), 1, 0)), "")</f>
        <v/>
      </c>
      <c r="DQ114" s="87" t="str">
        <f>IFERROR(IF($F114="Historical", IF(AZ114&lt;&gt;INDEX('Historical BMP Records'!AZ:AZ, MATCH($C114, 'Historical BMP Records'!$C:$C, 0)), 1, 0), IF(AZ114&lt;&gt;INDEX('Planned and Progress BMPs'!AZ:AZ, MATCH($C114, 'Planned and Progress BMPs'!$C:$C, 0)), 1, 0)), "")</f>
        <v/>
      </c>
      <c r="DR114" s="87" t="str">
        <f>IFERROR(IF($F114="Historical", IF(BA114&lt;&gt;INDEX('Historical BMP Records'!BA:BA, MATCH($C114, 'Historical BMP Records'!$C:$C, 0)), 1, 0), IF(BA114&lt;&gt;INDEX('Planned and Progress BMPs'!BA:BA, MATCH($C114, 'Planned and Progress BMPs'!$C:$C, 0)), 1, 0)), "")</f>
        <v/>
      </c>
      <c r="DS114" s="87" t="str">
        <f>IFERROR(IF($F114="Historical", IF(BB114&lt;&gt;INDEX('Historical BMP Records'!BB:BB, MATCH($C114, 'Historical BMP Records'!$C:$C, 0)), 1, 0), IF(BB114&lt;&gt;INDEX('Planned and Progress BMPs'!BB:BB, MATCH($C114, 'Planned and Progress BMPs'!$C:$C, 0)), 1, 0)), "")</f>
        <v/>
      </c>
      <c r="DT114" s="87" t="str">
        <f>IFERROR(IF($F114="Historical", IF(BC114&lt;&gt;INDEX('Historical BMP Records'!BC:BC, MATCH($C114, 'Historical BMP Records'!$C:$C, 0)), 1, 0), IF(BC114&lt;&gt;INDEX('Planned and Progress BMPs'!BC:BC, MATCH($C114, 'Planned and Progress BMPs'!$C:$C, 0)), 1, 0)), "")</f>
        <v/>
      </c>
      <c r="DU114" s="87" t="str">
        <f>IFERROR(IF($F114="Historical", IF(BD114&lt;&gt;INDEX('Historical BMP Records'!BD:BD, MATCH($C114, 'Historical BMP Records'!$C:$C, 0)), 1, 0), IF(BD114&lt;&gt;INDEX('Planned and Progress BMPs'!BD:BD, MATCH($C114, 'Planned and Progress BMPs'!$C:$C, 0)), 1, 0)), "")</f>
        <v/>
      </c>
      <c r="DV114" s="87" t="str">
        <f>IFERROR(IF($F114="Historical", IF(BE114&lt;&gt;INDEX('Historical BMP Records'!BE:BE, MATCH($C114, 'Historical BMP Records'!$C:$C, 0)), 1, 0), IF(BE114&lt;&gt;INDEX('Planned and Progress BMPs'!BE:BE, MATCH($C114, 'Planned and Progress BMPs'!$C:$C, 0)), 1, 0)), "")</f>
        <v/>
      </c>
      <c r="DW114" s="87" t="str">
        <f>IFERROR(IF($F114="Historical", IF(BF114&lt;&gt;INDEX('Historical BMP Records'!BF:BF, MATCH($C114, 'Historical BMP Records'!$C:$C, 0)), 1, 0), IF(BF114&lt;&gt;INDEX('Planned and Progress BMPs'!BF:BF, MATCH($C114, 'Planned and Progress BMPs'!$C:$C, 0)), 1, 0)), "")</f>
        <v/>
      </c>
      <c r="DX114" s="87" t="str">
        <f>IFERROR(IF($F114="Historical", IF(BG114&lt;&gt;INDEX('Historical BMP Records'!BG:BG, MATCH($C114, 'Historical BMP Records'!$C:$C, 0)), 1, 0), IF(BG114&lt;&gt;INDEX('Planned and Progress BMPs'!BG:BG, MATCH($C114, 'Planned and Progress BMPs'!$C:$C, 0)), 1, 0)), "")</f>
        <v/>
      </c>
      <c r="DY114" s="87" t="str">
        <f>IFERROR(IF($F114="Historical", IF(BH114&lt;&gt;INDEX('Historical BMP Records'!BH:BH, MATCH($C114, 'Historical BMP Records'!$C:$C, 0)), 1, 0), IF(BH114&lt;&gt;INDEX('Planned and Progress BMPs'!BH:BH, MATCH($C114, 'Planned and Progress BMPs'!$C:$C, 0)), 1, 0)), "")</f>
        <v/>
      </c>
      <c r="DZ114" s="87" t="str">
        <f>IFERROR(IF($F114="Historical", IF(BI114&lt;&gt;INDEX('Historical BMP Records'!BI:BI, MATCH($C114, 'Historical BMP Records'!$C:$C, 0)), 1, 0), IF(BI114&lt;&gt;INDEX('Planned and Progress BMPs'!BI:BI, MATCH($C114, 'Planned and Progress BMPs'!$C:$C, 0)), 1, 0)), "")</f>
        <v/>
      </c>
      <c r="EA114" s="87" t="str">
        <f>IFERROR(IF($F114="Historical", IF(BJ114&lt;&gt;INDEX('Historical BMP Records'!BJ:BJ, MATCH($C114, 'Historical BMP Records'!$C:$C, 0)), 1, 0), IF(BJ114&lt;&gt;INDEX('Planned and Progress BMPs'!BJ:BJ, MATCH($C114, 'Planned and Progress BMPs'!$C:$C, 0)), 1, 0)), "")</f>
        <v/>
      </c>
      <c r="EB114" s="87" t="str">
        <f>IFERROR(IF($F114="Historical", IF(BK114&lt;&gt;INDEX('Historical BMP Records'!BK:BK, MATCH($C114, 'Historical BMP Records'!$C:$C, 0)), 1, 0), IF(BK114&lt;&gt;INDEX('Planned and Progress BMPs'!BK:BK, MATCH($C114, 'Planned and Progress BMPs'!$C:$C, 0)), 1, 0)), "")</f>
        <v/>
      </c>
      <c r="EC114" s="87" t="str">
        <f>IFERROR(IF($F114="Historical", IF(BL114&lt;&gt;INDEX('Historical BMP Records'!BL:BL, MATCH($C114, 'Historical BMP Records'!$C:$C, 0)), 1, 0), IF(BL114&lt;&gt;INDEX('Planned and Progress BMPs'!BL:BL, MATCH($C114, 'Planned and Progress BMPs'!$C:$C, 0)), 1, 0)), "")</f>
        <v/>
      </c>
      <c r="ED114" s="87" t="str">
        <f>IFERROR(IF($F114="Historical", IF(BM114&lt;&gt;INDEX('Historical BMP Records'!BM:BM, MATCH($C114, 'Historical BMP Records'!$C:$C, 0)), 1, 0), IF(BM114&lt;&gt;INDEX('Planned and Progress BMPs'!BM:BM, MATCH($C114, 'Planned and Progress BMPs'!$C:$C, 0)), 1, 0)), "")</f>
        <v/>
      </c>
      <c r="EE114" s="87" t="str">
        <f>IFERROR(IF($F114="Historical", IF(BN114&lt;&gt;INDEX('Historical BMP Records'!BN:BN, MATCH($C114, 'Historical BMP Records'!$C:$C, 0)), 1, 0), IF(BN114&lt;&gt;INDEX('Planned and Progress BMPs'!BN:BN, MATCH($C114, 'Planned and Progress BMPs'!$C:$C, 0)), 1, 0)), "")</f>
        <v/>
      </c>
      <c r="EF114" s="87" t="str">
        <f>IFERROR(IF($F114="Historical", IF(BO114&lt;&gt;INDEX('Historical BMP Records'!BO:BO, MATCH($C114, 'Historical BMP Records'!$C:$C, 0)), 1, 0), IF(BO114&lt;&gt;INDEX('Planned and Progress BMPs'!BO:BO, MATCH($C114, 'Planned and Progress BMPs'!$C:$C, 0)), 1, 0)), "")</f>
        <v/>
      </c>
      <c r="EG114" s="87" t="str">
        <f>IFERROR(IF($F114="Historical", IF(BP114&lt;&gt;INDEX('Historical BMP Records'!BP:BP, MATCH($C114, 'Historical BMP Records'!$C:$C, 0)), 1, 0), IF(BP114&lt;&gt;INDEX('Planned and Progress BMPs'!BP:BP, MATCH($C114, 'Planned and Progress BMPs'!$C:$C, 0)), 1, 0)), "")</f>
        <v/>
      </c>
      <c r="EH114" s="87">
        <f>SUM(DC_SW152[[#This Row],[FY17 Status Change]:[GIS ID Change]])</f>
        <v>0</v>
      </c>
    </row>
    <row r="115" spans="1:138" x14ac:dyDescent="0.25">
      <c r="A115" s="5" t="s">
        <v>388</v>
      </c>
      <c r="B115" s="5" t="s">
        <v>389</v>
      </c>
      <c r="C115" s="15" t="s">
        <v>642</v>
      </c>
      <c r="D115" s="15" t="s">
        <v>502</v>
      </c>
      <c r="E115" s="15" t="s">
        <v>244</v>
      </c>
      <c r="F115" s="33" t="s">
        <v>49</v>
      </c>
      <c r="G115" s="42"/>
      <c r="H115" s="37"/>
      <c r="I115" s="22">
        <f>INDEX(Table3[Site ID], MATCH(DC_SW152[[#This Row],[Facility Name]], Table3[Site Name], 0))</f>
        <v>1</v>
      </c>
      <c r="J115" s="22" t="s">
        <v>372</v>
      </c>
      <c r="K115" s="22" t="str">
        <f>INDEX(Table3[Site Address], MATCH(DC_SW152[[#This Row],[Facility Name]], Table3[Site Name], 0))</f>
        <v>370 Brookley Avenue SW</v>
      </c>
      <c r="L115" s="22" t="str">
        <f>INDEX(Table3[Site X Coordinate], MATCH(DC_SW152[[#This Row],[Facility Name]], Table3[Site Name], 0))</f>
        <v>399319.85</v>
      </c>
      <c r="M115" s="22" t="str">
        <f>INDEX(Table3[Site Y Coordinate], MATCH(DC_SW152[[#This Row],[Facility Name]], Table3[Site Name], 0))</f>
        <v>131674.01</v>
      </c>
      <c r="N115" s="22" t="str">
        <f>INDEX(Table3[Owner/Manager], MATCH(DC_SW152[[#This Row],[Facility Name]], Table3[Site Name], 0))</f>
        <v>Department of Defense</v>
      </c>
      <c r="O115" s="22" t="s">
        <v>218</v>
      </c>
      <c r="P115" s="22" t="s">
        <v>115</v>
      </c>
      <c r="Q115" s="22" t="s">
        <v>219</v>
      </c>
      <c r="R115" s="22" t="s">
        <v>84</v>
      </c>
      <c r="S115" s="22">
        <v>20032</v>
      </c>
      <c r="T115" s="29">
        <v>2024048204</v>
      </c>
      <c r="U115" s="22" t="s">
        <v>220</v>
      </c>
      <c r="V115" s="77">
        <v>58</v>
      </c>
      <c r="W115" s="33">
        <v>36069</v>
      </c>
      <c r="X115" s="22" t="s">
        <v>244</v>
      </c>
      <c r="Y115" s="83" t="s">
        <v>645</v>
      </c>
      <c r="Z115" s="83" t="s">
        <v>777</v>
      </c>
      <c r="AA115" s="83" t="s">
        <v>778</v>
      </c>
      <c r="AB115" s="83" t="s">
        <v>779</v>
      </c>
      <c r="AC115" s="22" t="s">
        <v>93</v>
      </c>
      <c r="AD115" s="22" t="s">
        <v>26</v>
      </c>
      <c r="AE115" s="22">
        <v>398277.925252999</v>
      </c>
      <c r="AF115" s="22">
        <v>130354.494886999</v>
      </c>
      <c r="AG115" s="22">
        <v>38.840752000000002</v>
      </c>
      <c r="AH115" s="22">
        <v>-77.019868000000002</v>
      </c>
      <c r="AI115" s="22" t="s">
        <v>247</v>
      </c>
      <c r="AJ115" s="22" t="s">
        <v>84</v>
      </c>
      <c r="AK115" s="22">
        <v>20032</v>
      </c>
      <c r="AL115" s="17" t="s">
        <v>11</v>
      </c>
      <c r="AM115" s="22" t="s">
        <v>12</v>
      </c>
      <c r="AN115" s="22" t="s">
        <v>8</v>
      </c>
      <c r="AO115" s="64"/>
      <c r="AP115" s="64"/>
      <c r="AQ115" s="64"/>
      <c r="AR115" s="64">
        <f>IF(ISBLANK(DC_SW152[[#This Row],[Urban Acres]]), "", DC_SW152[[#This Row],[Urban Acres]]-DC_SW152[[#This Row],[Impervious Acres]]-DC_SW152[[#This Row],[Natural Acres]])</f>
        <v>0</v>
      </c>
      <c r="AS115" s="64">
        <v>0.49</v>
      </c>
      <c r="AT115" s="64">
        <v>0.49</v>
      </c>
      <c r="AU115" s="64" t="str">
        <f>IF(ISBLANK(DC_SW152[[#This Row],[Natural Acres]]), "", DC_SW152[[#This Row],[Natural Acres]]*43560)</f>
        <v/>
      </c>
      <c r="AV115" s="64">
        <f>IFERROR(IF(ISBLANK(DC_SW152[[#This Row],[Compacted Acres]]), "", DC_SW152[[#This Row],[Compacted Acres]]*43560),"")</f>
        <v>0</v>
      </c>
      <c r="AW115" s="64">
        <f>IF(ISBLANK(DC_SW152[[#This Row],[Impervious Acres]]), "", DC_SW152[[#This Row],[Impervious Acres]]*43560)</f>
        <v>21344.399999999998</v>
      </c>
      <c r="AX115" s="64">
        <f>IF(ISBLANK(DC_SW152[[#This Row],[Urban Acres]]), "", DC_SW152[[#This Row],[Urban Acres]]*43560)</f>
        <v>21344.399999999998</v>
      </c>
      <c r="AY115" s="67"/>
      <c r="AZ115" s="33">
        <v>42153</v>
      </c>
      <c r="BA115" s="19">
        <v>2015</v>
      </c>
      <c r="BB115" s="19"/>
      <c r="BC115" s="19"/>
      <c r="BD115" s="19"/>
      <c r="BE115" s="19"/>
      <c r="BF115" s="19"/>
      <c r="BG115" s="19"/>
      <c r="BH115" s="18" t="s">
        <v>9</v>
      </c>
      <c r="BI115" s="18">
        <v>41275</v>
      </c>
      <c r="BJ115" s="18"/>
      <c r="BK115" s="22" t="s">
        <v>8</v>
      </c>
      <c r="BL115" s="18"/>
      <c r="BM115" s="72"/>
      <c r="BN115" s="22"/>
      <c r="BO115" s="17" t="s">
        <v>13</v>
      </c>
      <c r="BP115" s="17"/>
      <c r="BQ115" s="15" t="s">
        <v>536</v>
      </c>
      <c r="BR115" s="87" t="str">
        <f>IFERROR(IF($F115="Historical", IF(A115&lt;&gt;INDEX('Historical BMP Records'!A:A, MATCH($C115, 'Historical BMP Records'!$C:$C, 0)), 1, 0), IF(A115&lt;&gt;INDEX('Planned and Progress BMPs'!A:A, MATCH($C115, 'Planned and Progress BMPs'!$C:$C, 0)), 1, 0)), "")</f>
        <v/>
      </c>
      <c r="BS115" s="87" t="str">
        <f>IFERROR(IF($F115="Historical", IF(B115&lt;&gt;INDEX('Historical BMP Records'!B:B, MATCH($C115, 'Historical BMP Records'!$C:$C, 0)), 1, 0), IF(B115&lt;&gt;INDEX('Planned and Progress BMPs'!B:B, MATCH($C115, 'Planned and Progress BMPs'!$C:$C, 0)), 1, 0)), "")</f>
        <v/>
      </c>
      <c r="BT115" s="87" t="str">
        <f>IFERROR(IF($F115="Historical", IF(C115&lt;&gt;INDEX('Historical BMP Records'!C:C, MATCH($C115, 'Historical BMP Records'!$C:$C, 0)), 1, 0), IF(C115&lt;&gt;INDEX('Planned and Progress BMPs'!C:C, MATCH($C115, 'Planned and Progress BMPs'!$C:$C, 0)), 1, 0)), "")</f>
        <v/>
      </c>
      <c r="BU115" s="87" t="str">
        <f>IFERROR(IF($F115="Historical", IF(D115&lt;&gt;INDEX('Historical BMP Records'!D:D, MATCH($C115, 'Historical BMP Records'!$C:$C, 0)), 1, 0), IF(D115&lt;&gt;INDEX('Planned and Progress BMPs'!D:D, MATCH($C115, 'Planned and Progress BMPs'!$C:$C, 0)), 1, 0)), "")</f>
        <v/>
      </c>
      <c r="BV115" s="87" t="str">
        <f>IFERROR(IF($F115="Historical", IF(E115&lt;&gt;INDEX('Historical BMP Records'!E:E, MATCH($C115, 'Historical BMP Records'!$C:$C, 0)), 1, 0), IF(E115&lt;&gt;INDEX('Planned and Progress BMPs'!E:E, MATCH($C115, 'Planned and Progress BMPs'!$C:$C, 0)), 1, 0)), "")</f>
        <v/>
      </c>
      <c r="BW115" s="87" t="str">
        <f>IFERROR(IF($F115="Historical", IF(F115&lt;&gt;INDEX('Historical BMP Records'!F:F, MATCH($C115, 'Historical BMP Records'!$C:$C, 0)), 1, 0), IF(F115&lt;&gt;INDEX('Planned and Progress BMPs'!F:F, MATCH($C115, 'Planned and Progress BMPs'!$C:$C, 0)), 1, 0)), "")</f>
        <v/>
      </c>
      <c r="BX115" s="87" t="str">
        <f>IFERROR(IF($F115="Historical", IF(G115&lt;&gt;INDEX('Historical BMP Records'!G:G, MATCH($C115, 'Historical BMP Records'!$C:$C, 0)), 1, 0), IF(G115&lt;&gt;INDEX('Planned and Progress BMPs'!G:G, MATCH($C115, 'Planned and Progress BMPs'!$C:$C, 0)), 1, 0)), "")</f>
        <v/>
      </c>
      <c r="BY115" s="87" t="str">
        <f>IFERROR(IF($F115="Historical", IF(H115&lt;&gt;INDEX('Historical BMP Records'!H:H, MATCH($C115, 'Historical BMP Records'!$C:$C, 0)), 1, 0), IF(H115&lt;&gt;INDEX('Planned and Progress BMPs'!H:H, MATCH($C115, 'Planned and Progress BMPs'!$C:$C, 0)), 1, 0)), "")</f>
        <v/>
      </c>
      <c r="BZ115" s="87" t="str">
        <f>IFERROR(IF($F115="Historical", IF(I115&lt;&gt;INDEX('Historical BMP Records'!I:I, MATCH($C115, 'Historical BMP Records'!$C:$C, 0)), 1, 0), IF(I115&lt;&gt;INDEX('Planned and Progress BMPs'!I:I, MATCH($C115, 'Planned and Progress BMPs'!$C:$C, 0)), 1, 0)), "")</f>
        <v/>
      </c>
      <c r="CA115" s="87" t="str">
        <f>IFERROR(IF($F115="Historical", IF(J115&lt;&gt;INDEX('Historical BMP Records'!J:J, MATCH($C115, 'Historical BMP Records'!$C:$C, 0)), 1, 0), IF(J115&lt;&gt;INDEX('Planned and Progress BMPs'!J:J, MATCH($C115, 'Planned and Progress BMPs'!$C:$C, 0)), 1, 0)), "")</f>
        <v/>
      </c>
      <c r="CB115" s="87" t="str">
        <f>IFERROR(IF($F115="Historical", IF(K115&lt;&gt;INDEX('Historical BMP Records'!K:K, MATCH($C115, 'Historical BMP Records'!$C:$C, 0)), 1, 0), IF(K115&lt;&gt;INDEX('Planned and Progress BMPs'!K:K, MATCH($C115, 'Planned and Progress BMPs'!$C:$C, 0)), 1, 0)), "")</f>
        <v/>
      </c>
      <c r="CC115" s="87" t="str">
        <f>IFERROR(IF($F115="Historical", IF(L115&lt;&gt;INDEX('Historical BMP Records'!L:L, MATCH($C115, 'Historical BMP Records'!$C:$C, 0)), 1, 0), IF(L115&lt;&gt;INDEX('Planned and Progress BMPs'!L:L, MATCH($C115, 'Planned and Progress BMPs'!$C:$C, 0)), 1, 0)), "")</f>
        <v/>
      </c>
      <c r="CD115" s="87" t="str">
        <f>IFERROR(IF($F115="Historical", IF(M115&lt;&gt;INDEX('Historical BMP Records'!M:M, MATCH($C115, 'Historical BMP Records'!$C:$C, 0)), 1, 0), IF(M115&lt;&gt;INDEX('Planned and Progress BMPs'!M:M, MATCH($C115, 'Planned and Progress BMPs'!$C:$C, 0)), 1, 0)), "")</f>
        <v/>
      </c>
      <c r="CE115" s="87" t="str">
        <f>IFERROR(IF($F115="Historical", IF(N115&lt;&gt;INDEX('Historical BMP Records'!N:N, MATCH($C115, 'Historical BMP Records'!$C:$C, 0)), 1, 0), IF(N115&lt;&gt;INDEX('Planned and Progress BMPs'!N:N, MATCH($C115, 'Planned and Progress BMPs'!$C:$C, 0)), 1, 0)), "")</f>
        <v/>
      </c>
      <c r="CF115" s="87" t="str">
        <f>IFERROR(IF($F115="Historical", IF(O115&lt;&gt;INDEX('Historical BMP Records'!O:O, MATCH($C115, 'Historical BMP Records'!$C:$C, 0)), 1, 0), IF(O115&lt;&gt;INDEX('Planned and Progress BMPs'!O:O, MATCH($C115, 'Planned and Progress BMPs'!$C:$C, 0)), 1, 0)), "")</f>
        <v/>
      </c>
      <c r="CG115" s="87" t="str">
        <f>IFERROR(IF($F115="Historical", IF(P115&lt;&gt;INDEX('Historical BMP Records'!P:P, MATCH($C115, 'Historical BMP Records'!$C:$C, 0)), 1, 0), IF(P115&lt;&gt;INDEX('Planned and Progress BMPs'!P:P, MATCH($C115, 'Planned and Progress BMPs'!$C:$C, 0)), 1, 0)), "")</f>
        <v/>
      </c>
      <c r="CH115" s="87" t="str">
        <f>IFERROR(IF($F115="Historical", IF(Q115&lt;&gt;INDEX('Historical BMP Records'!Q:Q, MATCH($C115, 'Historical BMP Records'!$C:$C, 0)), 1, 0), IF(Q115&lt;&gt;INDEX('Planned and Progress BMPs'!Q:Q, MATCH($C115, 'Planned and Progress BMPs'!$C:$C, 0)), 1, 0)), "")</f>
        <v/>
      </c>
      <c r="CI115" s="87" t="str">
        <f>IFERROR(IF($F115="Historical", IF(R115&lt;&gt;INDEX('Historical BMP Records'!R:R, MATCH($C115, 'Historical BMP Records'!$C:$C, 0)), 1, 0), IF(R115&lt;&gt;INDEX('Planned and Progress BMPs'!R:R, MATCH($C115, 'Planned and Progress BMPs'!$C:$C, 0)), 1, 0)), "")</f>
        <v/>
      </c>
      <c r="CJ115" s="87" t="str">
        <f>IFERROR(IF($F115="Historical", IF(S115&lt;&gt;INDEX('Historical BMP Records'!S:S, MATCH($C115, 'Historical BMP Records'!$C:$C, 0)), 1, 0), IF(S115&lt;&gt;INDEX('Planned and Progress BMPs'!S:S, MATCH($C115, 'Planned and Progress BMPs'!$C:$C, 0)), 1, 0)), "")</f>
        <v/>
      </c>
      <c r="CK115" s="87" t="str">
        <f>IFERROR(IF($F115="Historical", IF(T115&lt;&gt;INDEX('Historical BMP Records'!T:T, MATCH($C115, 'Historical BMP Records'!$C:$C, 0)), 1, 0), IF(T115&lt;&gt;INDEX('Planned and Progress BMPs'!T:T, MATCH($C115, 'Planned and Progress BMPs'!$C:$C, 0)), 1, 0)), "")</f>
        <v/>
      </c>
      <c r="CL115" s="87" t="str">
        <f>IFERROR(IF($F115="Historical", IF(U115&lt;&gt;INDEX('Historical BMP Records'!U:U, MATCH($C115, 'Historical BMP Records'!$C:$C, 0)), 1, 0), IF(U115&lt;&gt;INDEX('Planned and Progress BMPs'!U:U, MATCH($C115, 'Planned and Progress BMPs'!$C:$C, 0)), 1, 0)), "")</f>
        <v/>
      </c>
      <c r="CM115" s="87" t="str">
        <f>IFERROR(IF($F115="Historical", IF(V115&lt;&gt;INDEX('Historical BMP Records'!V:V, MATCH($C115, 'Historical BMP Records'!$C:$C, 0)), 1, 0), IF(V115&lt;&gt;INDEX('Planned and Progress BMPs'!V:V, MATCH($C115, 'Planned and Progress BMPs'!$C:$C, 0)), 1, 0)), "")</f>
        <v/>
      </c>
      <c r="CN115" s="87" t="str">
        <f>IFERROR(IF($F115="Historical", IF(W115&lt;&gt;INDEX('Historical BMP Records'!W:W, MATCH($C115, 'Historical BMP Records'!$C:$C, 0)), 1, 0), IF(W115&lt;&gt;INDEX('Planned and Progress BMPs'!W:W, MATCH($C115, 'Planned and Progress BMPs'!$C:$C, 0)), 1, 0)), "")</f>
        <v/>
      </c>
      <c r="CO115" s="87" t="str">
        <f>IFERROR(IF($F115="Historical", IF(X115&lt;&gt;INDEX('Historical BMP Records'!X:X, MATCH($C115, 'Historical BMP Records'!$C:$C, 0)), 1, 0), IF(X115&lt;&gt;INDEX('Planned and Progress BMPs'!X:X, MATCH($C115, 'Planned and Progress BMPs'!$C:$C, 0)), 1, 0)), "")</f>
        <v/>
      </c>
      <c r="CP115" s="87" t="str">
        <f>IFERROR(IF($F115="Historical", IF(Y115&lt;&gt;INDEX('Historical BMP Records'!Y:Y, MATCH($C115, 'Historical BMP Records'!$C:$C, 0)), 1, 0), IF(Y115&lt;&gt;INDEX('Planned and Progress BMPs'!Y:Y, MATCH($C115, 'Planned and Progress BMPs'!$C:$C, 0)), 1, 0)), "")</f>
        <v/>
      </c>
      <c r="CQ115" s="87" t="str">
        <f>IFERROR(IF($F115="Historical", IF(Z115&lt;&gt;INDEX('Historical BMP Records'!Z:Z, MATCH($C115, 'Historical BMP Records'!$C:$C, 0)), 1, 0), IF(Z115&lt;&gt;INDEX('Planned and Progress BMPs'!Z:Z, MATCH($C115, 'Planned and Progress BMPs'!$C:$C, 0)), 1, 0)), "")</f>
        <v/>
      </c>
      <c r="CR115" s="87" t="str">
        <f>IFERROR(IF($F115="Historical", IF(AA115&lt;&gt;INDEX('Historical BMP Records'!AA:AA, MATCH($C115, 'Historical BMP Records'!$C:$C, 0)), 1, 0), IF(AA115&lt;&gt;INDEX('Planned and Progress BMPs'!AA:AA, MATCH($C115, 'Planned and Progress BMPs'!$C:$C, 0)), 1, 0)), "")</f>
        <v/>
      </c>
      <c r="CS115" s="87" t="str">
        <f>IFERROR(IF($F115="Historical", IF(AB115&lt;&gt;INDEX('Historical BMP Records'!AB:AB, MATCH($C115, 'Historical BMP Records'!$C:$C, 0)), 1, 0), IF(AB115&lt;&gt;INDEX('Planned and Progress BMPs'!AB:AB, MATCH($C115, 'Planned and Progress BMPs'!$C:$C, 0)), 1, 0)), "")</f>
        <v/>
      </c>
      <c r="CT115" s="87" t="str">
        <f>IFERROR(IF($F115="Historical", IF(AC115&lt;&gt;INDEX('Historical BMP Records'!AC:AC, MATCH($C115, 'Historical BMP Records'!$C:$C, 0)), 1, 0), IF(AC115&lt;&gt;INDEX('Planned and Progress BMPs'!AC:AC, MATCH($C115, 'Planned and Progress BMPs'!$C:$C, 0)), 1, 0)), "")</f>
        <v/>
      </c>
      <c r="CU115" s="87" t="str">
        <f>IFERROR(IF($F115="Historical", IF(AD115&lt;&gt;INDEX('Historical BMP Records'!AD:AD, MATCH($C115, 'Historical BMP Records'!$C:$C, 0)), 1, 0), IF(AD115&lt;&gt;INDEX('Planned and Progress BMPs'!AD:AD, MATCH($C115, 'Planned and Progress BMPs'!$C:$C, 0)), 1, 0)), "")</f>
        <v/>
      </c>
      <c r="CV115" s="87" t="str">
        <f>IFERROR(IF($F115="Historical", IF(AE115&lt;&gt;INDEX('Historical BMP Records'!AE:AE, MATCH($C115, 'Historical BMP Records'!$C:$C, 0)), 1, 0), IF(AE115&lt;&gt;INDEX('Planned and Progress BMPs'!AE:AE, MATCH($C115, 'Planned and Progress BMPs'!$C:$C, 0)), 1, 0)), "")</f>
        <v/>
      </c>
      <c r="CW115" s="87" t="str">
        <f>IFERROR(IF($F115="Historical", IF(AF115&lt;&gt;INDEX('Historical BMP Records'!AF:AF, MATCH($C115, 'Historical BMP Records'!$C:$C, 0)), 1, 0), IF(AF115&lt;&gt;INDEX('Planned and Progress BMPs'!AF:AF, MATCH($C115, 'Planned and Progress BMPs'!$C:$C, 0)), 1, 0)), "")</f>
        <v/>
      </c>
      <c r="CX115" s="87" t="str">
        <f>IFERROR(IF($F115="Historical", IF(AG115&lt;&gt;INDEX('Historical BMP Records'!AG:AG, MATCH($C115, 'Historical BMP Records'!$C:$C, 0)), 1, 0), IF(AG115&lt;&gt;INDEX('Planned and Progress BMPs'!AG:AG, MATCH($C115, 'Planned and Progress BMPs'!$C:$C, 0)), 1, 0)), "")</f>
        <v/>
      </c>
      <c r="CY115" s="87" t="str">
        <f>IFERROR(IF($F115="Historical", IF(AH115&lt;&gt;INDEX('Historical BMP Records'!AH:AH, MATCH($C115, 'Historical BMP Records'!$C:$C, 0)), 1, 0), IF(AH115&lt;&gt;INDEX('Planned and Progress BMPs'!AH:AH, MATCH($C115, 'Planned and Progress BMPs'!$C:$C, 0)), 1, 0)), "")</f>
        <v/>
      </c>
      <c r="CZ115" s="87" t="str">
        <f>IFERROR(IF($F115="Historical", IF(AI115&lt;&gt;INDEX('Historical BMP Records'!AI:AI, MATCH($C115, 'Historical BMP Records'!$C:$C, 0)), 1, 0), IF(AI115&lt;&gt;INDEX('Planned and Progress BMPs'!AI:AI, MATCH($C115, 'Planned and Progress BMPs'!$C:$C, 0)), 1, 0)), "")</f>
        <v/>
      </c>
      <c r="DA115" s="87" t="str">
        <f>IFERROR(IF($F115="Historical", IF(AJ115&lt;&gt;INDEX('Historical BMP Records'!AJ:AJ, MATCH($C115, 'Historical BMP Records'!$C:$C, 0)), 1, 0), IF(AJ115&lt;&gt;INDEX('Planned and Progress BMPs'!AJ:AJ, MATCH($C115, 'Planned and Progress BMPs'!$C:$C, 0)), 1, 0)), "")</f>
        <v/>
      </c>
      <c r="DB115" s="87" t="str">
        <f>IFERROR(IF($F115="Historical", IF(AK115&lt;&gt;INDEX('Historical BMP Records'!AK:AK, MATCH($C115, 'Historical BMP Records'!$C:$C, 0)), 1, 0), IF(AK115&lt;&gt;INDEX('Planned and Progress BMPs'!AK:AK, MATCH($C115, 'Planned and Progress BMPs'!$C:$C, 0)), 1, 0)), "")</f>
        <v/>
      </c>
      <c r="DC115" s="87" t="str">
        <f>IFERROR(IF($F115="Historical", IF(AL115&lt;&gt;INDEX('Historical BMP Records'!AL:AL, MATCH($C115, 'Historical BMP Records'!$C:$C, 0)), 1, 0), IF(AL115&lt;&gt;INDEX('Planned and Progress BMPs'!AL:AL, MATCH($C115, 'Planned and Progress BMPs'!$C:$C, 0)), 1, 0)), "")</f>
        <v/>
      </c>
      <c r="DD115" s="87" t="str">
        <f>IFERROR(IF($F115="Historical", IF(AM115&lt;&gt;INDEX('Historical BMP Records'!AM:AM, MATCH($C115, 'Historical BMP Records'!$C:$C, 0)), 1, 0), IF(AM115&lt;&gt;INDEX('Planned and Progress BMPs'!AM:AM, MATCH($C115, 'Planned and Progress BMPs'!$C:$C, 0)), 1, 0)), "")</f>
        <v/>
      </c>
      <c r="DE115" s="87" t="str">
        <f>IFERROR(IF($F115="Historical", IF(AN115&lt;&gt;INDEX('Historical BMP Records'!AN:AN, MATCH($C115, 'Historical BMP Records'!$C:$C, 0)), 1, 0), IF(AN115&lt;&gt;INDEX('Planned and Progress BMPs'!AN:AN, MATCH($C115, 'Planned and Progress BMPs'!$C:$C, 0)), 1, 0)), "")</f>
        <v/>
      </c>
      <c r="DF115" s="87" t="str">
        <f>IFERROR(IF($F115="Historical", IF(AO115&lt;&gt;INDEX('Historical BMP Records'!AO:AO, MATCH($C115, 'Historical BMP Records'!$C:$C, 0)), 1, 0), IF(AO115&lt;&gt;INDEX('Planned and Progress BMPs'!AO:AO, MATCH($C115, 'Planned and Progress BMPs'!$C:$C, 0)), 1, 0)), "")</f>
        <v/>
      </c>
      <c r="DG115" s="87" t="str">
        <f>IFERROR(IF($F115="Historical", IF(AP115&lt;&gt;INDEX('Historical BMP Records'!AP:AP, MATCH($C115, 'Historical BMP Records'!$C:$C, 0)), 1, 0), IF(AP115&lt;&gt;INDEX('Planned and Progress BMPs'!AP:AP, MATCH($C115, 'Planned and Progress BMPs'!$C:$C, 0)), 1, 0)), "")</f>
        <v/>
      </c>
      <c r="DH115" s="87" t="str">
        <f>IFERROR(IF($F115="Historical", IF(AQ115&lt;&gt;INDEX('Historical BMP Records'!AQ:AQ, MATCH($C115, 'Historical BMP Records'!$C:$C, 0)), 1, 0), IF(AQ115&lt;&gt;INDEX('Planned and Progress BMPs'!AQ:AQ, MATCH($C115, 'Planned and Progress BMPs'!$C:$C, 0)), 1, 0)), "")</f>
        <v/>
      </c>
      <c r="DI115" s="87" t="str">
        <f>IFERROR(IF($F115="Historical", IF(AR115&lt;&gt;INDEX('Historical BMP Records'!AR:AR, MATCH($C115, 'Historical BMP Records'!$C:$C, 0)), 1, 0), IF(AR115&lt;&gt;INDEX('Planned and Progress BMPs'!AR:AR, MATCH($C115, 'Planned and Progress BMPs'!$C:$C, 0)), 1, 0)), "")</f>
        <v/>
      </c>
      <c r="DJ115" s="87" t="str">
        <f>IFERROR(IF($F115="Historical", IF(AS115&lt;&gt;INDEX('Historical BMP Records'!AS:AS, MATCH($C115, 'Historical BMP Records'!$C:$C, 0)), 1, 0), IF(AS115&lt;&gt;INDEX('Planned and Progress BMPs'!AS:AS, MATCH($C115, 'Planned and Progress BMPs'!$C:$C, 0)), 1, 0)), "")</f>
        <v/>
      </c>
      <c r="DK115" s="87" t="str">
        <f>IFERROR(IF($F115="Historical", IF(AT115&lt;&gt;INDEX('Historical BMP Records'!AT:AT, MATCH($C115, 'Historical BMP Records'!$C:$C, 0)), 1, 0), IF(AT115&lt;&gt;INDEX('Planned and Progress BMPs'!AT:AT, MATCH($C115, 'Planned and Progress BMPs'!$C:$C, 0)), 1, 0)), "")</f>
        <v/>
      </c>
      <c r="DL115" s="87" t="str">
        <f>IFERROR(IF($F115="Historical", IF(AU115&lt;&gt;INDEX('Historical BMP Records'!AU:AU, MATCH($C115, 'Historical BMP Records'!$C:$C, 0)), 1, 0), IF(AU115&lt;&gt;INDEX('Planned and Progress BMPs'!AU:AU, MATCH($C115, 'Planned and Progress BMPs'!$C:$C, 0)), 1, 0)), "")</f>
        <v/>
      </c>
      <c r="DM115" s="87" t="str">
        <f>IFERROR(IF($F115="Historical", IF(AV115&lt;&gt;INDEX('Historical BMP Records'!AV:AV, MATCH($C115, 'Historical BMP Records'!$C:$C, 0)), 1, 0), IF(AV115&lt;&gt;INDEX('Planned and Progress BMPs'!AV:AV, MATCH($C115, 'Planned and Progress BMPs'!$C:$C, 0)), 1, 0)), "")</f>
        <v/>
      </c>
      <c r="DN115" s="87" t="str">
        <f>IFERROR(IF($F115="Historical", IF(AW115&lt;&gt;INDEX('Historical BMP Records'!AW:AW, MATCH($C115, 'Historical BMP Records'!$C:$C, 0)), 1, 0), IF(AW115&lt;&gt;INDEX('Planned and Progress BMPs'!AW:AW, MATCH($C115, 'Planned and Progress BMPs'!$C:$C, 0)), 1, 0)), "")</f>
        <v/>
      </c>
      <c r="DO115" s="87" t="str">
        <f>IFERROR(IF($F115="Historical", IF(AX115&lt;&gt;INDEX('Historical BMP Records'!AX:AX, MATCH($C115, 'Historical BMP Records'!$C:$C, 0)), 1, 0), IF(AX115&lt;&gt;INDEX('Planned and Progress BMPs'!AX:AX, MATCH($C115, 'Planned and Progress BMPs'!$C:$C, 0)), 1, 0)), "")</f>
        <v/>
      </c>
      <c r="DP115" s="87" t="str">
        <f>IFERROR(IF($F115="Historical", IF(AY115&lt;&gt;INDEX('Historical BMP Records'!AY:AY, MATCH($C115, 'Historical BMP Records'!$C:$C, 0)), 1, 0), IF(AY115&lt;&gt;INDEX('Planned and Progress BMPs'!AY:AY, MATCH($C115, 'Planned and Progress BMPs'!$C:$C, 0)), 1, 0)), "")</f>
        <v/>
      </c>
      <c r="DQ115" s="87" t="str">
        <f>IFERROR(IF($F115="Historical", IF(AZ115&lt;&gt;INDEX('Historical BMP Records'!AZ:AZ, MATCH($C115, 'Historical BMP Records'!$C:$C, 0)), 1, 0), IF(AZ115&lt;&gt;INDEX('Planned and Progress BMPs'!AZ:AZ, MATCH($C115, 'Planned and Progress BMPs'!$C:$C, 0)), 1, 0)), "")</f>
        <v/>
      </c>
      <c r="DR115" s="87" t="str">
        <f>IFERROR(IF($F115="Historical", IF(BA115&lt;&gt;INDEX('Historical BMP Records'!BA:BA, MATCH($C115, 'Historical BMP Records'!$C:$C, 0)), 1, 0), IF(BA115&lt;&gt;INDEX('Planned and Progress BMPs'!BA:BA, MATCH($C115, 'Planned and Progress BMPs'!$C:$C, 0)), 1, 0)), "")</f>
        <v/>
      </c>
      <c r="DS115" s="87" t="str">
        <f>IFERROR(IF($F115="Historical", IF(BB115&lt;&gt;INDEX('Historical BMP Records'!BB:BB, MATCH($C115, 'Historical BMP Records'!$C:$C, 0)), 1, 0), IF(BB115&lt;&gt;INDEX('Planned and Progress BMPs'!BB:BB, MATCH($C115, 'Planned and Progress BMPs'!$C:$C, 0)), 1, 0)), "")</f>
        <v/>
      </c>
      <c r="DT115" s="87" t="str">
        <f>IFERROR(IF($F115="Historical", IF(BC115&lt;&gt;INDEX('Historical BMP Records'!BC:BC, MATCH($C115, 'Historical BMP Records'!$C:$C, 0)), 1, 0), IF(BC115&lt;&gt;INDEX('Planned and Progress BMPs'!BC:BC, MATCH($C115, 'Planned and Progress BMPs'!$C:$C, 0)), 1, 0)), "")</f>
        <v/>
      </c>
      <c r="DU115" s="87" t="str">
        <f>IFERROR(IF($F115="Historical", IF(BD115&lt;&gt;INDEX('Historical BMP Records'!BD:BD, MATCH($C115, 'Historical BMP Records'!$C:$C, 0)), 1, 0), IF(BD115&lt;&gt;INDEX('Planned and Progress BMPs'!BD:BD, MATCH($C115, 'Planned and Progress BMPs'!$C:$C, 0)), 1, 0)), "")</f>
        <v/>
      </c>
      <c r="DV115" s="87" t="str">
        <f>IFERROR(IF($F115="Historical", IF(BE115&lt;&gt;INDEX('Historical BMP Records'!BE:BE, MATCH($C115, 'Historical BMP Records'!$C:$C, 0)), 1, 0), IF(BE115&lt;&gt;INDEX('Planned and Progress BMPs'!BE:BE, MATCH($C115, 'Planned and Progress BMPs'!$C:$C, 0)), 1, 0)), "")</f>
        <v/>
      </c>
      <c r="DW115" s="87" t="str">
        <f>IFERROR(IF($F115="Historical", IF(BF115&lt;&gt;INDEX('Historical BMP Records'!BF:BF, MATCH($C115, 'Historical BMP Records'!$C:$C, 0)), 1, 0), IF(BF115&lt;&gt;INDEX('Planned and Progress BMPs'!BF:BF, MATCH($C115, 'Planned and Progress BMPs'!$C:$C, 0)), 1, 0)), "")</f>
        <v/>
      </c>
      <c r="DX115" s="87" t="str">
        <f>IFERROR(IF($F115="Historical", IF(BG115&lt;&gt;INDEX('Historical BMP Records'!BG:BG, MATCH($C115, 'Historical BMP Records'!$C:$C, 0)), 1, 0), IF(BG115&lt;&gt;INDEX('Planned and Progress BMPs'!BG:BG, MATCH($C115, 'Planned and Progress BMPs'!$C:$C, 0)), 1, 0)), "")</f>
        <v/>
      </c>
      <c r="DY115" s="87" t="str">
        <f>IFERROR(IF($F115="Historical", IF(BH115&lt;&gt;INDEX('Historical BMP Records'!BH:BH, MATCH($C115, 'Historical BMP Records'!$C:$C, 0)), 1, 0), IF(BH115&lt;&gt;INDEX('Planned and Progress BMPs'!BH:BH, MATCH($C115, 'Planned and Progress BMPs'!$C:$C, 0)), 1, 0)), "")</f>
        <v/>
      </c>
      <c r="DZ115" s="87" t="str">
        <f>IFERROR(IF($F115="Historical", IF(BI115&lt;&gt;INDEX('Historical BMP Records'!BI:BI, MATCH($C115, 'Historical BMP Records'!$C:$C, 0)), 1, 0), IF(BI115&lt;&gt;INDEX('Planned and Progress BMPs'!BI:BI, MATCH($C115, 'Planned and Progress BMPs'!$C:$C, 0)), 1, 0)), "")</f>
        <v/>
      </c>
      <c r="EA115" s="87" t="str">
        <f>IFERROR(IF($F115="Historical", IF(BJ115&lt;&gt;INDEX('Historical BMP Records'!BJ:BJ, MATCH($C115, 'Historical BMP Records'!$C:$C, 0)), 1, 0), IF(BJ115&lt;&gt;INDEX('Planned and Progress BMPs'!BJ:BJ, MATCH($C115, 'Planned and Progress BMPs'!$C:$C, 0)), 1, 0)), "")</f>
        <v/>
      </c>
      <c r="EB115" s="87" t="str">
        <f>IFERROR(IF($F115="Historical", IF(BK115&lt;&gt;INDEX('Historical BMP Records'!BK:BK, MATCH($C115, 'Historical BMP Records'!$C:$C, 0)), 1, 0), IF(BK115&lt;&gt;INDEX('Planned and Progress BMPs'!BK:BK, MATCH($C115, 'Planned and Progress BMPs'!$C:$C, 0)), 1, 0)), "")</f>
        <v/>
      </c>
      <c r="EC115" s="87" t="str">
        <f>IFERROR(IF($F115="Historical", IF(BL115&lt;&gt;INDEX('Historical BMP Records'!BL:BL, MATCH($C115, 'Historical BMP Records'!$C:$C, 0)), 1, 0), IF(BL115&lt;&gt;INDEX('Planned and Progress BMPs'!BL:BL, MATCH($C115, 'Planned and Progress BMPs'!$C:$C, 0)), 1, 0)), "")</f>
        <v/>
      </c>
      <c r="ED115" s="87" t="str">
        <f>IFERROR(IF($F115="Historical", IF(BM115&lt;&gt;INDEX('Historical BMP Records'!BM:BM, MATCH($C115, 'Historical BMP Records'!$C:$C, 0)), 1, 0), IF(BM115&lt;&gt;INDEX('Planned and Progress BMPs'!BM:BM, MATCH($C115, 'Planned and Progress BMPs'!$C:$C, 0)), 1, 0)), "")</f>
        <v/>
      </c>
      <c r="EE115" s="87" t="str">
        <f>IFERROR(IF($F115="Historical", IF(BN115&lt;&gt;INDEX('Historical BMP Records'!BN:BN, MATCH($C115, 'Historical BMP Records'!$C:$C, 0)), 1, 0), IF(BN115&lt;&gt;INDEX('Planned and Progress BMPs'!BN:BN, MATCH($C115, 'Planned and Progress BMPs'!$C:$C, 0)), 1, 0)), "")</f>
        <v/>
      </c>
      <c r="EF115" s="87" t="str">
        <f>IFERROR(IF($F115="Historical", IF(BO115&lt;&gt;INDEX('Historical BMP Records'!BO:BO, MATCH($C115, 'Historical BMP Records'!$C:$C, 0)), 1, 0), IF(BO115&lt;&gt;INDEX('Planned and Progress BMPs'!BO:BO, MATCH($C115, 'Planned and Progress BMPs'!$C:$C, 0)), 1, 0)), "")</f>
        <v/>
      </c>
      <c r="EG115" s="87" t="str">
        <f>IFERROR(IF($F115="Historical", IF(BP115&lt;&gt;INDEX('Historical BMP Records'!BP:BP, MATCH($C115, 'Historical BMP Records'!$C:$C, 0)), 1, 0), IF(BP115&lt;&gt;INDEX('Planned and Progress BMPs'!BP:BP, MATCH($C115, 'Planned and Progress BMPs'!$C:$C, 0)), 1, 0)), "")</f>
        <v/>
      </c>
      <c r="EH115" s="87">
        <f>SUM(DC_SW152[[#This Row],[FY17 Status Change]:[GIS ID Change]])</f>
        <v>0</v>
      </c>
    </row>
    <row r="116" spans="1:138" x14ac:dyDescent="0.25">
      <c r="A116" s="5" t="s">
        <v>388</v>
      </c>
      <c r="B116" s="5" t="s">
        <v>389</v>
      </c>
      <c r="C116" s="15" t="s">
        <v>644</v>
      </c>
      <c r="D116" s="15" t="s">
        <v>503</v>
      </c>
      <c r="E116" s="15" t="s">
        <v>246</v>
      </c>
      <c r="F116" s="33" t="s">
        <v>49</v>
      </c>
      <c r="G116" s="42"/>
      <c r="H116" s="37"/>
      <c r="I116" s="22">
        <f>INDEX(Table3[Site ID], MATCH(DC_SW152[[#This Row],[Facility Name]], Table3[Site Name], 0))</f>
        <v>1</v>
      </c>
      <c r="J116" s="22" t="s">
        <v>372</v>
      </c>
      <c r="K116" s="22" t="str">
        <f>INDEX(Table3[Site Address], MATCH(DC_SW152[[#This Row],[Facility Name]], Table3[Site Name], 0))</f>
        <v>370 Brookley Avenue SW</v>
      </c>
      <c r="L116" s="22" t="str">
        <f>INDEX(Table3[Site X Coordinate], MATCH(DC_SW152[[#This Row],[Facility Name]], Table3[Site Name], 0))</f>
        <v>399319.85</v>
      </c>
      <c r="M116" s="22" t="str">
        <f>INDEX(Table3[Site Y Coordinate], MATCH(DC_SW152[[#This Row],[Facility Name]], Table3[Site Name], 0))</f>
        <v>131674.01</v>
      </c>
      <c r="N116" s="22" t="str">
        <f>INDEX(Table3[Owner/Manager], MATCH(DC_SW152[[#This Row],[Facility Name]], Table3[Site Name], 0))</f>
        <v>Department of Defense</v>
      </c>
      <c r="O116" s="22" t="s">
        <v>218</v>
      </c>
      <c r="P116" s="22" t="s">
        <v>115</v>
      </c>
      <c r="Q116" s="22" t="s">
        <v>219</v>
      </c>
      <c r="R116" s="22" t="s">
        <v>84</v>
      </c>
      <c r="S116" s="22">
        <v>20032</v>
      </c>
      <c r="T116" s="29">
        <v>2024048204</v>
      </c>
      <c r="U116" s="22" t="s">
        <v>220</v>
      </c>
      <c r="V116" s="77">
        <v>59</v>
      </c>
      <c r="W116" s="33">
        <v>36069</v>
      </c>
      <c r="X116" s="22" t="s">
        <v>246</v>
      </c>
      <c r="Y116" s="83" t="s">
        <v>647</v>
      </c>
      <c r="Z116" s="83" t="s">
        <v>777</v>
      </c>
      <c r="AA116" s="83" t="s">
        <v>778</v>
      </c>
      <c r="AB116" s="83" t="s">
        <v>779</v>
      </c>
      <c r="AC116" s="22" t="s">
        <v>94</v>
      </c>
      <c r="AD116" s="22" t="s">
        <v>77</v>
      </c>
      <c r="AE116" s="22">
        <v>398275.14150000003</v>
      </c>
      <c r="AF116" s="22">
        <v>130328.519877</v>
      </c>
      <c r="AG116" s="22">
        <v>38.836933000000002</v>
      </c>
      <c r="AH116" s="22">
        <v>-77.017508000000007</v>
      </c>
      <c r="AI116" s="22" t="s">
        <v>249</v>
      </c>
      <c r="AJ116" s="22" t="s">
        <v>84</v>
      </c>
      <c r="AK116" s="22">
        <v>20032</v>
      </c>
      <c r="AL116" s="17" t="s">
        <v>11</v>
      </c>
      <c r="AM116" s="22" t="s">
        <v>12</v>
      </c>
      <c r="AN116" s="22" t="s">
        <v>8</v>
      </c>
      <c r="AO116" s="64"/>
      <c r="AP116" s="64"/>
      <c r="AQ116" s="64"/>
      <c r="AR116" s="64">
        <f>IF(ISBLANK(DC_SW152[[#This Row],[Urban Acres]]), "", DC_SW152[[#This Row],[Urban Acres]]-DC_SW152[[#This Row],[Impervious Acres]]-DC_SW152[[#This Row],[Natural Acres]])</f>
        <v>0</v>
      </c>
      <c r="AS116" s="64">
        <v>0.3</v>
      </c>
      <c r="AT116" s="64">
        <v>0.3</v>
      </c>
      <c r="AU116" s="64" t="str">
        <f>IF(ISBLANK(DC_SW152[[#This Row],[Natural Acres]]), "", DC_SW152[[#This Row],[Natural Acres]]*43560)</f>
        <v/>
      </c>
      <c r="AV116" s="64">
        <f>IFERROR(IF(ISBLANK(DC_SW152[[#This Row],[Compacted Acres]]), "", DC_SW152[[#This Row],[Compacted Acres]]*43560),"")</f>
        <v>0</v>
      </c>
      <c r="AW116" s="64">
        <f>IF(ISBLANK(DC_SW152[[#This Row],[Impervious Acres]]), "", DC_SW152[[#This Row],[Impervious Acres]]*43560)</f>
        <v>13068</v>
      </c>
      <c r="AX116" s="64">
        <f>IF(ISBLANK(DC_SW152[[#This Row],[Urban Acres]]), "", DC_SW152[[#This Row],[Urban Acres]]*43560)</f>
        <v>13068</v>
      </c>
      <c r="AY116" s="67"/>
      <c r="AZ116" s="33">
        <v>42153</v>
      </c>
      <c r="BA116" s="19">
        <v>2015</v>
      </c>
      <c r="BB116" s="19"/>
      <c r="BC116" s="19"/>
      <c r="BD116" s="19"/>
      <c r="BE116" s="19"/>
      <c r="BF116" s="19"/>
      <c r="BG116" s="19"/>
      <c r="BH116" s="18" t="s">
        <v>9</v>
      </c>
      <c r="BI116" s="18">
        <v>41275</v>
      </c>
      <c r="BJ116" s="18"/>
      <c r="BK116" s="22" t="s">
        <v>8</v>
      </c>
      <c r="BL116" s="18"/>
      <c r="BM116" s="72"/>
      <c r="BN116" s="22"/>
      <c r="BO116" s="17" t="s">
        <v>13</v>
      </c>
      <c r="BP116" s="17"/>
      <c r="BQ116" s="15" t="s">
        <v>536</v>
      </c>
      <c r="BR116" s="87" t="str">
        <f>IFERROR(IF($F116="Historical", IF(A116&lt;&gt;INDEX('Historical BMP Records'!A:A, MATCH($C116, 'Historical BMP Records'!$C:$C, 0)), 1, 0), IF(A116&lt;&gt;INDEX('Planned and Progress BMPs'!A:A, MATCH($C116, 'Planned and Progress BMPs'!$C:$C, 0)), 1, 0)), "")</f>
        <v/>
      </c>
      <c r="BS116" s="87" t="str">
        <f>IFERROR(IF($F116="Historical", IF(B116&lt;&gt;INDEX('Historical BMP Records'!B:B, MATCH($C116, 'Historical BMP Records'!$C:$C, 0)), 1, 0), IF(B116&lt;&gt;INDEX('Planned and Progress BMPs'!B:B, MATCH($C116, 'Planned and Progress BMPs'!$C:$C, 0)), 1, 0)), "")</f>
        <v/>
      </c>
      <c r="BT116" s="87" t="str">
        <f>IFERROR(IF($F116="Historical", IF(C116&lt;&gt;INDEX('Historical BMP Records'!C:C, MATCH($C116, 'Historical BMP Records'!$C:$C, 0)), 1, 0), IF(C116&lt;&gt;INDEX('Planned and Progress BMPs'!C:C, MATCH($C116, 'Planned and Progress BMPs'!$C:$C, 0)), 1, 0)), "")</f>
        <v/>
      </c>
      <c r="BU116" s="87" t="str">
        <f>IFERROR(IF($F116="Historical", IF(D116&lt;&gt;INDEX('Historical BMP Records'!D:D, MATCH($C116, 'Historical BMP Records'!$C:$C, 0)), 1, 0), IF(D116&lt;&gt;INDEX('Planned and Progress BMPs'!D:D, MATCH($C116, 'Planned and Progress BMPs'!$C:$C, 0)), 1, 0)), "")</f>
        <v/>
      </c>
      <c r="BV116" s="87" t="str">
        <f>IFERROR(IF($F116="Historical", IF(E116&lt;&gt;INDEX('Historical BMP Records'!E:E, MATCH($C116, 'Historical BMP Records'!$C:$C, 0)), 1, 0), IF(E116&lt;&gt;INDEX('Planned and Progress BMPs'!E:E, MATCH($C116, 'Planned and Progress BMPs'!$C:$C, 0)), 1, 0)), "")</f>
        <v/>
      </c>
      <c r="BW116" s="87" t="str">
        <f>IFERROR(IF($F116="Historical", IF(F116&lt;&gt;INDEX('Historical BMP Records'!F:F, MATCH($C116, 'Historical BMP Records'!$C:$C, 0)), 1, 0), IF(F116&lt;&gt;INDEX('Planned and Progress BMPs'!F:F, MATCH($C116, 'Planned and Progress BMPs'!$C:$C, 0)), 1, 0)), "")</f>
        <v/>
      </c>
      <c r="BX116" s="87" t="str">
        <f>IFERROR(IF($F116="Historical", IF(G116&lt;&gt;INDEX('Historical BMP Records'!G:G, MATCH($C116, 'Historical BMP Records'!$C:$C, 0)), 1, 0), IF(G116&lt;&gt;INDEX('Planned and Progress BMPs'!G:G, MATCH($C116, 'Planned and Progress BMPs'!$C:$C, 0)), 1, 0)), "")</f>
        <v/>
      </c>
      <c r="BY116" s="87" t="str">
        <f>IFERROR(IF($F116="Historical", IF(H116&lt;&gt;INDEX('Historical BMP Records'!H:H, MATCH($C116, 'Historical BMP Records'!$C:$C, 0)), 1, 0), IF(H116&lt;&gt;INDEX('Planned and Progress BMPs'!H:H, MATCH($C116, 'Planned and Progress BMPs'!$C:$C, 0)), 1, 0)), "")</f>
        <v/>
      </c>
      <c r="BZ116" s="87" t="str">
        <f>IFERROR(IF($F116="Historical", IF(I116&lt;&gt;INDEX('Historical BMP Records'!I:I, MATCH($C116, 'Historical BMP Records'!$C:$C, 0)), 1, 0), IF(I116&lt;&gt;INDEX('Planned and Progress BMPs'!I:I, MATCH($C116, 'Planned and Progress BMPs'!$C:$C, 0)), 1, 0)), "")</f>
        <v/>
      </c>
      <c r="CA116" s="87" t="str">
        <f>IFERROR(IF($F116="Historical", IF(J116&lt;&gt;INDEX('Historical BMP Records'!J:J, MATCH($C116, 'Historical BMP Records'!$C:$C, 0)), 1, 0), IF(J116&lt;&gt;INDEX('Planned and Progress BMPs'!J:J, MATCH($C116, 'Planned and Progress BMPs'!$C:$C, 0)), 1, 0)), "")</f>
        <v/>
      </c>
      <c r="CB116" s="87" t="str">
        <f>IFERROR(IF($F116="Historical", IF(K116&lt;&gt;INDEX('Historical BMP Records'!K:K, MATCH($C116, 'Historical BMP Records'!$C:$C, 0)), 1, 0), IF(K116&lt;&gt;INDEX('Planned and Progress BMPs'!K:K, MATCH($C116, 'Planned and Progress BMPs'!$C:$C, 0)), 1, 0)), "")</f>
        <v/>
      </c>
      <c r="CC116" s="87" t="str">
        <f>IFERROR(IF($F116="Historical", IF(L116&lt;&gt;INDEX('Historical BMP Records'!L:L, MATCH($C116, 'Historical BMP Records'!$C:$C, 0)), 1, 0), IF(L116&lt;&gt;INDEX('Planned and Progress BMPs'!L:L, MATCH($C116, 'Planned and Progress BMPs'!$C:$C, 0)), 1, 0)), "")</f>
        <v/>
      </c>
      <c r="CD116" s="87" t="str">
        <f>IFERROR(IF($F116="Historical", IF(M116&lt;&gt;INDEX('Historical BMP Records'!M:M, MATCH($C116, 'Historical BMP Records'!$C:$C, 0)), 1, 0), IF(M116&lt;&gt;INDEX('Planned and Progress BMPs'!M:M, MATCH($C116, 'Planned and Progress BMPs'!$C:$C, 0)), 1, 0)), "")</f>
        <v/>
      </c>
      <c r="CE116" s="87" t="str">
        <f>IFERROR(IF($F116="Historical", IF(N116&lt;&gt;INDEX('Historical BMP Records'!N:N, MATCH($C116, 'Historical BMP Records'!$C:$C, 0)), 1, 0), IF(N116&lt;&gt;INDEX('Planned and Progress BMPs'!N:N, MATCH($C116, 'Planned and Progress BMPs'!$C:$C, 0)), 1, 0)), "")</f>
        <v/>
      </c>
      <c r="CF116" s="87" t="str">
        <f>IFERROR(IF($F116="Historical", IF(O116&lt;&gt;INDEX('Historical BMP Records'!O:O, MATCH($C116, 'Historical BMP Records'!$C:$C, 0)), 1, 0), IF(O116&lt;&gt;INDEX('Planned and Progress BMPs'!O:O, MATCH($C116, 'Planned and Progress BMPs'!$C:$C, 0)), 1, 0)), "")</f>
        <v/>
      </c>
      <c r="CG116" s="87" t="str">
        <f>IFERROR(IF($F116="Historical", IF(P116&lt;&gt;INDEX('Historical BMP Records'!P:P, MATCH($C116, 'Historical BMP Records'!$C:$C, 0)), 1, 0), IF(P116&lt;&gt;INDEX('Planned and Progress BMPs'!P:P, MATCH($C116, 'Planned and Progress BMPs'!$C:$C, 0)), 1, 0)), "")</f>
        <v/>
      </c>
      <c r="CH116" s="87" t="str">
        <f>IFERROR(IF($F116="Historical", IF(Q116&lt;&gt;INDEX('Historical BMP Records'!Q:Q, MATCH($C116, 'Historical BMP Records'!$C:$C, 0)), 1, 0), IF(Q116&lt;&gt;INDEX('Planned and Progress BMPs'!Q:Q, MATCH($C116, 'Planned and Progress BMPs'!$C:$C, 0)), 1, 0)), "")</f>
        <v/>
      </c>
      <c r="CI116" s="87" t="str">
        <f>IFERROR(IF($F116="Historical", IF(R116&lt;&gt;INDEX('Historical BMP Records'!R:R, MATCH($C116, 'Historical BMP Records'!$C:$C, 0)), 1, 0), IF(R116&lt;&gt;INDEX('Planned and Progress BMPs'!R:R, MATCH($C116, 'Planned and Progress BMPs'!$C:$C, 0)), 1, 0)), "")</f>
        <v/>
      </c>
      <c r="CJ116" s="87" t="str">
        <f>IFERROR(IF($F116="Historical", IF(S116&lt;&gt;INDEX('Historical BMP Records'!S:S, MATCH($C116, 'Historical BMP Records'!$C:$C, 0)), 1, 0), IF(S116&lt;&gt;INDEX('Planned and Progress BMPs'!S:S, MATCH($C116, 'Planned and Progress BMPs'!$C:$C, 0)), 1, 0)), "")</f>
        <v/>
      </c>
      <c r="CK116" s="87" t="str">
        <f>IFERROR(IF($F116="Historical", IF(T116&lt;&gt;INDEX('Historical BMP Records'!T:T, MATCH($C116, 'Historical BMP Records'!$C:$C, 0)), 1, 0), IF(T116&lt;&gt;INDEX('Planned and Progress BMPs'!T:T, MATCH($C116, 'Planned and Progress BMPs'!$C:$C, 0)), 1, 0)), "")</f>
        <v/>
      </c>
      <c r="CL116" s="87" t="str">
        <f>IFERROR(IF($F116="Historical", IF(U116&lt;&gt;INDEX('Historical BMP Records'!U:U, MATCH($C116, 'Historical BMP Records'!$C:$C, 0)), 1, 0), IF(U116&lt;&gt;INDEX('Planned and Progress BMPs'!U:U, MATCH($C116, 'Planned and Progress BMPs'!$C:$C, 0)), 1, 0)), "")</f>
        <v/>
      </c>
      <c r="CM116" s="87" t="str">
        <f>IFERROR(IF($F116="Historical", IF(V116&lt;&gt;INDEX('Historical BMP Records'!V:V, MATCH($C116, 'Historical BMP Records'!$C:$C, 0)), 1, 0), IF(V116&lt;&gt;INDEX('Planned and Progress BMPs'!V:V, MATCH($C116, 'Planned and Progress BMPs'!$C:$C, 0)), 1, 0)), "")</f>
        <v/>
      </c>
      <c r="CN116" s="87" t="str">
        <f>IFERROR(IF($F116="Historical", IF(W116&lt;&gt;INDEX('Historical BMP Records'!W:W, MATCH($C116, 'Historical BMP Records'!$C:$C, 0)), 1, 0), IF(W116&lt;&gt;INDEX('Planned and Progress BMPs'!W:W, MATCH($C116, 'Planned and Progress BMPs'!$C:$C, 0)), 1, 0)), "")</f>
        <v/>
      </c>
      <c r="CO116" s="87" t="str">
        <f>IFERROR(IF($F116="Historical", IF(X116&lt;&gt;INDEX('Historical BMP Records'!X:X, MATCH($C116, 'Historical BMP Records'!$C:$C, 0)), 1, 0), IF(X116&lt;&gt;INDEX('Planned and Progress BMPs'!X:X, MATCH($C116, 'Planned and Progress BMPs'!$C:$C, 0)), 1, 0)), "")</f>
        <v/>
      </c>
      <c r="CP116" s="87" t="str">
        <f>IFERROR(IF($F116="Historical", IF(Y116&lt;&gt;INDEX('Historical BMP Records'!Y:Y, MATCH($C116, 'Historical BMP Records'!$C:$C, 0)), 1, 0), IF(Y116&lt;&gt;INDEX('Planned and Progress BMPs'!Y:Y, MATCH($C116, 'Planned and Progress BMPs'!$C:$C, 0)), 1, 0)), "")</f>
        <v/>
      </c>
      <c r="CQ116" s="87" t="str">
        <f>IFERROR(IF($F116="Historical", IF(Z116&lt;&gt;INDEX('Historical BMP Records'!Z:Z, MATCH($C116, 'Historical BMP Records'!$C:$C, 0)), 1, 0), IF(Z116&lt;&gt;INDEX('Planned and Progress BMPs'!Z:Z, MATCH($C116, 'Planned and Progress BMPs'!$C:$C, 0)), 1, 0)), "")</f>
        <v/>
      </c>
      <c r="CR116" s="87" t="str">
        <f>IFERROR(IF($F116="Historical", IF(AA116&lt;&gt;INDEX('Historical BMP Records'!AA:AA, MATCH($C116, 'Historical BMP Records'!$C:$C, 0)), 1, 0), IF(AA116&lt;&gt;INDEX('Planned and Progress BMPs'!AA:AA, MATCH($C116, 'Planned and Progress BMPs'!$C:$C, 0)), 1, 0)), "")</f>
        <v/>
      </c>
      <c r="CS116" s="87" t="str">
        <f>IFERROR(IF($F116="Historical", IF(AB116&lt;&gt;INDEX('Historical BMP Records'!AB:AB, MATCH($C116, 'Historical BMP Records'!$C:$C, 0)), 1, 0), IF(AB116&lt;&gt;INDEX('Planned and Progress BMPs'!AB:AB, MATCH($C116, 'Planned and Progress BMPs'!$C:$C, 0)), 1, 0)), "")</f>
        <v/>
      </c>
      <c r="CT116" s="87" t="str">
        <f>IFERROR(IF($F116="Historical", IF(AC116&lt;&gt;INDEX('Historical BMP Records'!AC:AC, MATCH($C116, 'Historical BMP Records'!$C:$C, 0)), 1, 0), IF(AC116&lt;&gt;INDEX('Planned and Progress BMPs'!AC:AC, MATCH($C116, 'Planned and Progress BMPs'!$C:$C, 0)), 1, 0)), "")</f>
        <v/>
      </c>
      <c r="CU116" s="87" t="str">
        <f>IFERROR(IF($F116="Historical", IF(AD116&lt;&gt;INDEX('Historical BMP Records'!AD:AD, MATCH($C116, 'Historical BMP Records'!$C:$C, 0)), 1, 0), IF(AD116&lt;&gt;INDEX('Planned and Progress BMPs'!AD:AD, MATCH($C116, 'Planned and Progress BMPs'!$C:$C, 0)), 1, 0)), "")</f>
        <v/>
      </c>
      <c r="CV116" s="87" t="str">
        <f>IFERROR(IF($F116="Historical", IF(AE116&lt;&gt;INDEX('Historical BMP Records'!AE:AE, MATCH($C116, 'Historical BMP Records'!$C:$C, 0)), 1, 0), IF(AE116&lt;&gt;INDEX('Planned and Progress BMPs'!AE:AE, MATCH($C116, 'Planned and Progress BMPs'!$C:$C, 0)), 1, 0)), "")</f>
        <v/>
      </c>
      <c r="CW116" s="87" t="str">
        <f>IFERROR(IF($F116="Historical", IF(AF116&lt;&gt;INDEX('Historical BMP Records'!AF:AF, MATCH($C116, 'Historical BMP Records'!$C:$C, 0)), 1, 0), IF(AF116&lt;&gt;INDEX('Planned and Progress BMPs'!AF:AF, MATCH($C116, 'Planned and Progress BMPs'!$C:$C, 0)), 1, 0)), "")</f>
        <v/>
      </c>
      <c r="CX116" s="87" t="str">
        <f>IFERROR(IF($F116="Historical", IF(AG116&lt;&gt;INDEX('Historical BMP Records'!AG:AG, MATCH($C116, 'Historical BMP Records'!$C:$C, 0)), 1, 0), IF(AG116&lt;&gt;INDEX('Planned and Progress BMPs'!AG:AG, MATCH($C116, 'Planned and Progress BMPs'!$C:$C, 0)), 1, 0)), "")</f>
        <v/>
      </c>
      <c r="CY116" s="87" t="str">
        <f>IFERROR(IF($F116="Historical", IF(AH116&lt;&gt;INDEX('Historical BMP Records'!AH:AH, MATCH($C116, 'Historical BMP Records'!$C:$C, 0)), 1, 0), IF(AH116&lt;&gt;INDEX('Planned and Progress BMPs'!AH:AH, MATCH($C116, 'Planned and Progress BMPs'!$C:$C, 0)), 1, 0)), "")</f>
        <v/>
      </c>
      <c r="CZ116" s="87" t="str">
        <f>IFERROR(IF($F116="Historical", IF(AI116&lt;&gt;INDEX('Historical BMP Records'!AI:AI, MATCH($C116, 'Historical BMP Records'!$C:$C, 0)), 1, 0), IF(AI116&lt;&gt;INDEX('Planned and Progress BMPs'!AI:AI, MATCH($C116, 'Planned and Progress BMPs'!$C:$C, 0)), 1, 0)), "")</f>
        <v/>
      </c>
      <c r="DA116" s="87" t="str">
        <f>IFERROR(IF($F116="Historical", IF(AJ116&lt;&gt;INDEX('Historical BMP Records'!AJ:AJ, MATCH($C116, 'Historical BMP Records'!$C:$C, 0)), 1, 0), IF(AJ116&lt;&gt;INDEX('Planned and Progress BMPs'!AJ:AJ, MATCH($C116, 'Planned and Progress BMPs'!$C:$C, 0)), 1, 0)), "")</f>
        <v/>
      </c>
      <c r="DB116" s="87" t="str">
        <f>IFERROR(IF($F116="Historical", IF(AK116&lt;&gt;INDEX('Historical BMP Records'!AK:AK, MATCH($C116, 'Historical BMP Records'!$C:$C, 0)), 1, 0), IF(AK116&lt;&gt;INDEX('Planned and Progress BMPs'!AK:AK, MATCH($C116, 'Planned and Progress BMPs'!$C:$C, 0)), 1, 0)), "")</f>
        <v/>
      </c>
      <c r="DC116" s="87" t="str">
        <f>IFERROR(IF($F116="Historical", IF(AL116&lt;&gt;INDEX('Historical BMP Records'!AL:AL, MATCH($C116, 'Historical BMP Records'!$C:$C, 0)), 1, 0), IF(AL116&lt;&gt;INDEX('Planned and Progress BMPs'!AL:AL, MATCH($C116, 'Planned and Progress BMPs'!$C:$C, 0)), 1, 0)), "")</f>
        <v/>
      </c>
      <c r="DD116" s="87" t="str">
        <f>IFERROR(IF($F116="Historical", IF(AM116&lt;&gt;INDEX('Historical BMP Records'!AM:AM, MATCH($C116, 'Historical BMP Records'!$C:$C, 0)), 1, 0), IF(AM116&lt;&gt;INDEX('Planned and Progress BMPs'!AM:AM, MATCH($C116, 'Planned and Progress BMPs'!$C:$C, 0)), 1, 0)), "")</f>
        <v/>
      </c>
      <c r="DE116" s="87" t="str">
        <f>IFERROR(IF($F116="Historical", IF(AN116&lt;&gt;INDEX('Historical BMP Records'!AN:AN, MATCH($C116, 'Historical BMP Records'!$C:$C, 0)), 1, 0), IF(AN116&lt;&gt;INDEX('Planned and Progress BMPs'!AN:AN, MATCH($C116, 'Planned and Progress BMPs'!$C:$C, 0)), 1, 0)), "")</f>
        <v/>
      </c>
      <c r="DF116" s="87" t="str">
        <f>IFERROR(IF($F116="Historical", IF(AO116&lt;&gt;INDEX('Historical BMP Records'!AO:AO, MATCH($C116, 'Historical BMP Records'!$C:$C, 0)), 1, 0), IF(AO116&lt;&gt;INDEX('Planned and Progress BMPs'!AO:AO, MATCH($C116, 'Planned and Progress BMPs'!$C:$C, 0)), 1, 0)), "")</f>
        <v/>
      </c>
      <c r="DG116" s="87" t="str">
        <f>IFERROR(IF($F116="Historical", IF(AP116&lt;&gt;INDEX('Historical BMP Records'!AP:AP, MATCH($C116, 'Historical BMP Records'!$C:$C, 0)), 1, 0), IF(AP116&lt;&gt;INDEX('Planned and Progress BMPs'!AP:AP, MATCH($C116, 'Planned and Progress BMPs'!$C:$C, 0)), 1, 0)), "")</f>
        <v/>
      </c>
      <c r="DH116" s="87" t="str">
        <f>IFERROR(IF($F116="Historical", IF(AQ116&lt;&gt;INDEX('Historical BMP Records'!AQ:AQ, MATCH($C116, 'Historical BMP Records'!$C:$C, 0)), 1, 0), IF(AQ116&lt;&gt;INDEX('Planned and Progress BMPs'!AQ:AQ, MATCH($C116, 'Planned and Progress BMPs'!$C:$C, 0)), 1, 0)), "")</f>
        <v/>
      </c>
      <c r="DI116" s="87" t="str">
        <f>IFERROR(IF($F116="Historical", IF(AR116&lt;&gt;INDEX('Historical BMP Records'!AR:AR, MATCH($C116, 'Historical BMP Records'!$C:$C, 0)), 1, 0), IF(AR116&lt;&gt;INDEX('Planned and Progress BMPs'!AR:AR, MATCH($C116, 'Planned and Progress BMPs'!$C:$C, 0)), 1, 0)), "")</f>
        <v/>
      </c>
      <c r="DJ116" s="87" t="str">
        <f>IFERROR(IF($F116="Historical", IF(AS116&lt;&gt;INDEX('Historical BMP Records'!AS:AS, MATCH($C116, 'Historical BMP Records'!$C:$C, 0)), 1, 0), IF(AS116&lt;&gt;INDEX('Planned and Progress BMPs'!AS:AS, MATCH($C116, 'Planned and Progress BMPs'!$C:$C, 0)), 1, 0)), "")</f>
        <v/>
      </c>
      <c r="DK116" s="87" t="str">
        <f>IFERROR(IF($F116="Historical", IF(AT116&lt;&gt;INDEX('Historical BMP Records'!AT:AT, MATCH($C116, 'Historical BMP Records'!$C:$C, 0)), 1, 0), IF(AT116&lt;&gt;INDEX('Planned and Progress BMPs'!AT:AT, MATCH($C116, 'Planned and Progress BMPs'!$C:$C, 0)), 1, 0)), "")</f>
        <v/>
      </c>
      <c r="DL116" s="87" t="str">
        <f>IFERROR(IF($F116="Historical", IF(AU116&lt;&gt;INDEX('Historical BMP Records'!AU:AU, MATCH($C116, 'Historical BMP Records'!$C:$C, 0)), 1, 0), IF(AU116&lt;&gt;INDEX('Planned and Progress BMPs'!AU:AU, MATCH($C116, 'Planned and Progress BMPs'!$C:$C, 0)), 1, 0)), "")</f>
        <v/>
      </c>
      <c r="DM116" s="87" t="str">
        <f>IFERROR(IF($F116="Historical", IF(AV116&lt;&gt;INDEX('Historical BMP Records'!AV:AV, MATCH($C116, 'Historical BMP Records'!$C:$C, 0)), 1, 0), IF(AV116&lt;&gt;INDEX('Planned and Progress BMPs'!AV:AV, MATCH($C116, 'Planned and Progress BMPs'!$C:$C, 0)), 1, 0)), "")</f>
        <v/>
      </c>
      <c r="DN116" s="87" t="str">
        <f>IFERROR(IF($F116="Historical", IF(AW116&lt;&gt;INDEX('Historical BMP Records'!AW:AW, MATCH($C116, 'Historical BMP Records'!$C:$C, 0)), 1, 0), IF(AW116&lt;&gt;INDEX('Planned and Progress BMPs'!AW:AW, MATCH($C116, 'Planned and Progress BMPs'!$C:$C, 0)), 1, 0)), "")</f>
        <v/>
      </c>
      <c r="DO116" s="87" t="str">
        <f>IFERROR(IF($F116="Historical", IF(AX116&lt;&gt;INDEX('Historical BMP Records'!AX:AX, MATCH($C116, 'Historical BMP Records'!$C:$C, 0)), 1, 0), IF(AX116&lt;&gt;INDEX('Planned and Progress BMPs'!AX:AX, MATCH($C116, 'Planned and Progress BMPs'!$C:$C, 0)), 1, 0)), "")</f>
        <v/>
      </c>
      <c r="DP116" s="87" t="str">
        <f>IFERROR(IF($F116="Historical", IF(AY116&lt;&gt;INDEX('Historical BMP Records'!AY:AY, MATCH($C116, 'Historical BMP Records'!$C:$C, 0)), 1, 0), IF(AY116&lt;&gt;INDEX('Planned and Progress BMPs'!AY:AY, MATCH($C116, 'Planned and Progress BMPs'!$C:$C, 0)), 1, 0)), "")</f>
        <v/>
      </c>
      <c r="DQ116" s="87" t="str">
        <f>IFERROR(IF($F116="Historical", IF(AZ116&lt;&gt;INDEX('Historical BMP Records'!AZ:AZ, MATCH($C116, 'Historical BMP Records'!$C:$C, 0)), 1, 0), IF(AZ116&lt;&gt;INDEX('Planned and Progress BMPs'!AZ:AZ, MATCH($C116, 'Planned and Progress BMPs'!$C:$C, 0)), 1, 0)), "")</f>
        <v/>
      </c>
      <c r="DR116" s="87" t="str">
        <f>IFERROR(IF($F116="Historical", IF(BA116&lt;&gt;INDEX('Historical BMP Records'!BA:BA, MATCH($C116, 'Historical BMP Records'!$C:$C, 0)), 1, 0), IF(BA116&lt;&gt;INDEX('Planned and Progress BMPs'!BA:BA, MATCH($C116, 'Planned and Progress BMPs'!$C:$C, 0)), 1, 0)), "")</f>
        <v/>
      </c>
      <c r="DS116" s="87" t="str">
        <f>IFERROR(IF($F116="Historical", IF(BB116&lt;&gt;INDEX('Historical BMP Records'!BB:BB, MATCH($C116, 'Historical BMP Records'!$C:$C, 0)), 1, 0), IF(BB116&lt;&gt;INDEX('Planned and Progress BMPs'!BB:BB, MATCH($C116, 'Planned and Progress BMPs'!$C:$C, 0)), 1, 0)), "")</f>
        <v/>
      </c>
      <c r="DT116" s="87" t="str">
        <f>IFERROR(IF($F116="Historical", IF(BC116&lt;&gt;INDEX('Historical BMP Records'!BC:BC, MATCH($C116, 'Historical BMP Records'!$C:$C, 0)), 1, 0), IF(BC116&lt;&gt;INDEX('Planned and Progress BMPs'!BC:BC, MATCH($C116, 'Planned and Progress BMPs'!$C:$C, 0)), 1, 0)), "")</f>
        <v/>
      </c>
      <c r="DU116" s="87" t="str">
        <f>IFERROR(IF($F116="Historical", IF(BD116&lt;&gt;INDEX('Historical BMP Records'!BD:BD, MATCH($C116, 'Historical BMP Records'!$C:$C, 0)), 1, 0), IF(BD116&lt;&gt;INDEX('Planned and Progress BMPs'!BD:BD, MATCH($C116, 'Planned and Progress BMPs'!$C:$C, 0)), 1, 0)), "")</f>
        <v/>
      </c>
      <c r="DV116" s="87" t="str">
        <f>IFERROR(IF($F116="Historical", IF(BE116&lt;&gt;INDEX('Historical BMP Records'!BE:BE, MATCH($C116, 'Historical BMP Records'!$C:$C, 0)), 1, 0), IF(BE116&lt;&gt;INDEX('Planned and Progress BMPs'!BE:BE, MATCH($C116, 'Planned and Progress BMPs'!$C:$C, 0)), 1, 0)), "")</f>
        <v/>
      </c>
      <c r="DW116" s="87" t="str">
        <f>IFERROR(IF($F116="Historical", IF(BF116&lt;&gt;INDEX('Historical BMP Records'!BF:BF, MATCH($C116, 'Historical BMP Records'!$C:$C, 0)), 1, 0), IF(BF116&lt;&gt;INDEX('Planned and Progress BMPs'!BF:BF, MATCH($C116, 'Planned and Progress BMPs'!$C:$C, 0)), 1, 0)), "")</f>
        <v/>
      </c>
      <c r="DX116" s="87" t="str">
        <f>IFERROR(IF($F116="Historical", IF(BG116&lt;&gt;INDEX('Historical BMP Records'!BG:BG, MATCH($C116, 'Historical BMP Records'!$C:$C, 0)), 1, 0), IF(BG116&lt;&gt;INDEX('Planned and Progress BMPs'!BG:BG, MATCH($C116, 'Planned and Progress BMPs'!$C:$C, 0)), 1, 0)), "")</f>
        <v/>
      </c>
      <c r="DY116" s="87" t="str">
        <f>IFERROR(IF($F116="Historical", IF(BH116&lt;&gt;INDEX('Historical BMP Records'!BH:BH, MATCH($C116, 'Historical BMP Records'!$C:$C, 0)), 1, 0), IF(BH116&lt;&gt;INDEX('Planned and Progress BMPs'!BH:BH, MATCH($C116, 'Planned and Progress BMPs'!$C:$C, 0)), 1, 0)), "")</f>
        <v/>
      </c>
      <c r="DZ116" s="87" t="str">
        <f>IFERROR(IF($F116="Historical", IF(BI116&lt;&gt;INDEX('Historical BMP Records'!BI:BI, MATCH($C116, 'Historical BMP Records'!$C:$C, 0)), 1, 0), IF(BI116&lt;&gt;INDEX('Planned and Progress BMPs'!BI:BI, MATCH($C116, 'Planned and Progress BMPs'!$C:$C, 0)), 1, 0)), "")</f>
        <v/>
      </c>
      <c r="EA116" s="87" t="str">
        <f>IFERROR(IF($F116="Historical", IF(BJ116&lt;&gt;INDEX('Historical BMP Records'!BJ:BJ, MATCH($C116, 'Historical BMP Records'!$C:$C, 0)), 1, 0), IF(BJ116&lt;&gt;INDEX('Planned and Progress BMPs'!BJ:BJ, MATCH($C116, 'Planned and Progress BMPs'!$C:$C, 0)), 1, 0)), "")</f>
        <v/>
      </c>
      <c r="EB116" s="87" t="str">
        <f>IFERROR(IF($F116="Historical", IF(BK116&lt;&gt;INDEX('Historical BMP Records'!BK:BK, MATCH($C116, 'Historical BMP Records'!$C:$C, 0)), 1, 0), IF(BK116&lt;&gt;INDEX('Planned and Progress BMPs'!BK:BK, MATCH($C116, 'Planned and Progress BMPs'!$C:$C, 0)), 1, 0)), "")</f>
        <v/>
      </c>
      <c r="EC116" s="87" t="str">
        <f>IFERROR(IF($F116="Historical", IF(BL116&lt;&gt;INDEX('Historical BMP Records'!BL:BL, MATCH($C116, 'Historical BMP Records'!$C:$C, 0)), 1, 0), IF(BL116&lt;&gt;INDEX('Planned and Progress BMPs'!BL:BL, MATCH($C116, 'Planned and Progress BMPs'!$C:$C, 0)), 1, 0)), "")</f>
        <v/>
      </c>
      <c r="ED116" s="87" t="str">
        <f>IFERROR(IF($F116="Historical", IF(BM116&lt;&gt;INDEX('Historical BMP Records'!BM:BM, MATCH($C116, 'Historical BMP Records'!$C:$C, 0)), 1, 0), IF(BM116&lt;&gt;INDEX('Planned and Progress BMPs'!BM:BM, MATCH($C116, 'Planned and Progress BMPs'!$C:$C, 0)), 1, 0)), "")</f>
        <v/>
      </c>
      <c r="EE116" s="87" t="str">
        <f>IFERROR(IF($F116="Historical", IF(BN116&lt;&gt;INDEX('Historical BMP Records'!BN:BN, MATCH($C116, 'Historical BMP Records'!$C:$C, 0)), 1, 0), IF(BN116&lt;&gt;INDEX('Planned and Progress BMPs'!BN:BN, MATCH($C116, 'Planned and Progress BMPs'!$C:$C, 0)), 1, 0)), "")</f>
        <v/>
      </c>
      <c r="EF116" s="87" t="str">
        <f>IFERROR(IF($F116="Historical", IF(BO116&lt;&gt;INDEX('Historical BMP Records'!BO:BO, MATCH($C116, 'Historical BMP Records'!$C:$C, 0)), 1, 0), IF(BO116&lt;&gt;INDEX('Planned and Progress BMPs'!BO:BO, MATCH($C116, 'Planned and Progress BMPs'!$C:$C, 0)), 1, 0)), "")</f>
        <v/>
      </c>
      <c r="EG116" s="87" t="str">
        <f>IFERROR(IF($F116="Historical", IF(BP116&lt;&gt;INDEX('Historical BMP Records'!BP:BP, MATCH($C116, 'Historical BMP Records'!$C:$C, 0)), 1, 0), IF(BP116&lt;&gt;INDEX('Planned and Progress BMPs'!BP:BP, MATCH($C116, 'Planned and Progress BMPs'!$C:$C, 0)), 1, 0)), "")</f>
        <v/>
      </c>
      <c r="EH116" s="87">
        <f>SUM(DC_SW152[[#This Row],[FY17 Status Change]:[GIS ID Change]])</f>
        <v>0</v>
      </c>
    </row>
    <row r="117" spans="1:138" x14ac:dyDescent="0.25">
      <c r="A117" s="5" t="s">
        <v>388</v>
      </c>
      <c r="B117" s="5" t="s">
        <v>389</v>
      </c>
      <c r="C117" s="15" t="s">
        <v>646</v>
      </c>
      <c r="D117" s="15" t="s">
        <v>504</v>
      </c>
      <c r="E117" s="15" t="s">
        <v>248</v>
      </c>
      <c r="F117" s="33" t="s">
        <v>49</v>
      </c>
      <c r="G117" s="42"/>
      <c r="H117" s="37"/>
      <c r="I117" s="22">
        <f>INDEX(Table3[Site ID], MATCH(DC_SW152[[#This Row],[Facility Name]], Table3[Site Name], 0))</f>
        <v>1</v>
      </c>
      <c r="J117" s="22" t="s">
        <v>372</v>
      </c>
      <c r="K117" s="22" t="str">
        <f>INDEX(Table3[Site Address], MATCH(DC_SW152[[#This Row],[Facility Name]], Table3[Site Name], 0))</f>
        <v>370 Brookley Avenue SW</v>
      </c>
      <c r="L117" s="22" t="str">
        <f>INDEX(Table3[Site X Coordinate], MATCH(DC_SW152[[#This Row],[Facility Name]], Table3[Site Name], 0))</f>
        <v>399319.85</v>
      </c>
      <c r="M117" s="22" t="str">
        <f>INDEX(Table3[Site Y Coordinate], MATCH(DC_SW152[[#This Row],[Facility Name]], Table3[Site Name], 0))</f>
        <v>131674.01</v>
      </c>
      <c r="N117" s="22" t="str">
        <f>INDEX(Table3[Owner/Manager], MATCH(DC_SW152[[#This Row],[Facility Name]], Table3[Site Name], 0))</f>
        <v>Department of Defense</v>
      </c>
      <c r="O117" s="22" t="s">
        <v>218</v>
      </c>
      <c r="P117" s="22" t="s">
        <v>115</v>
      </c>
      <c r="Q117" s="22" t="s">
        <v>219</v>
      </c>
      <c r="R117" s="22" t="s">
        <v>84</v>
      </c>
      <c r="S117" s="22">
        <v>20032</v>
      </c>
      <c r="T117" s="29">
        <v>2024048204</v>
      </c>
      <c r="U117" s="22" t="s">
        <v>220</v>
      </c>
      <c r="V117" s="77">
        <v>60</v>
      </c>
      <c r="W117" s="33">
        <v>39814</v>
      </c>
      <c r="X117" s="22" t="s">
        <v>248</v>
      </c>
      <c r="Y117" s="83" t="s">
        <v>691</v>
      </c>
      <c r="Z117" s="83" t="s">
        <v>777</v>
      </c>
      <c r="AA117" s="83" t="s">
        <v>778</v>
      </c>
      <c r="AB117" s="83" t="s">
        <v>779</v>
      </c>
      <c r="AC117" s="22" t="s">
        <v>94</v>
      </c>
      <c r="AD117" s="22" t="s">
        <v>28</v>
      </c>
      <c r="AE117" s="22">
        <v>398479.945738999</v>
      </c>
      <c r="AF117" s="22">
        <v>129904.542730999</v>
      </c>
      <c r="AG117" s="22">
        <v>38.848832000000002</v>
      </c>
      <c r="AH117" s="22">
        <v>-77.009899000000004</v>
      </c>
      <c r="AI117" s="22"/>
      <c r="AJ117" s="22" t="s">
        <v>84</v>
      </c>
      <c r="AK117" s="22">
        <v>20032</v>
      </c>
      <c r="AL117" s="17" t="s">
        <v>11</v>
      </c>
      <c r="AM117" s="22" t="s">
        <v>12</v>
      </c>
      <c r="AN117" s="22"/>
      <c r="AO117" s="64"/>
      <c r="AP117" s="64"/>
      <c r="AQ117" s="64"/>
      <c r="AR117" s="64" t="str">
        <f>IF(ISBLANK(DC_SW152[[#This Row],[Urban Acres]]), "", DC_SW152[[#This Row],[Urban Acres]]-DC_SW152[[#This Row],[Impervious Acres]]-DC_SW152[[#This Row],[Natural Acres]])</f>
        <v/>
      </c>
      <c r="AS117" s="64"/>
      <c r="AT117" s="64"/>
      <c r="AU117" s="64" t="str">
        <f>IF(ISBLANK(DC_SW152[[#This Row],[Natural Acres]]), "", DC_SW152[[#This Row],[Natural Acres]]*43560)</f>
        <v/>
      </c>
      <c r="AV117" s="64" t="str">
        <f>IFERROR(IF(ISBLANK(DC_SW152[[#This Row],[Compacted Acres]]), "", DC_SW152[[#This Row],[Compacted Acres]]*43560),"")</f>
        <v/>
      </c>
      <c r="AW117" s="64" t="str">
        <f>IF(ISBLANK(DC_SW152[[#This Row],[Impervious Acres]]), "", DC_SW152[[#This Row],[Impervious Acres]]*43560)</f>
        <v/>
      </c>
      <c r="AX117" s="64" t="str">
        <f>IF(ISBLANK(DC_SW152[[#This Row],[Urban Acres]]), "", DC_SW152[[#This Row],[Urban Acres]]*43560)</f>
        <v/>
      </c>
      <c r="AY117" s="67"/>
      <c r="AZ117" s="33">
        <v>42948</v>
      </c>
      <c r="BA117" s="19">
        <v>2017</v>
      </c>
      <c r="BB117" s="19"/>
      <c r="BC117" s="19"/>
      <c r="BD117" s="19"/>
      <c r="BE117" s="19"/>
      <c r="BF117" s="19"/>
      <c r="BG117" s="19"/>
      <c r="BH117" s="18"/>
      <c r="BI117" s="18"/>
      <c r="BJ117" s="18"/>
      <c r="BK117" s="22"/>
      <c r="BL117" s="18"/>
      <c r="BM117" s="72"/>
      <c r="BN117" s="22"/>
      <c r="BO117" s="17"/>
      <c r="BP117" s="17"/>
      <c r="BQ117" s="15" t="s">
        <v>541</v>
      </c>
      <c r="BR117" s="87" t="str">
        <f>IFERROR(IF($F117="Historical", IF(A117&lt;&gt;INDEX('Historical BMP Records'!A:A, MATCH($C117, 'Historical BMP Records'!$C:$C, 0)), 1, 0), IF(A117&lt;&gt;INDEX('Planned and Progress BMPs'!A:A, MATCH($C117, 'Planned and Progress BMPs'!$C:$C, 0)), 1, 0)), "")</f>
        <v/>
      </c>
      <c r="BS117" s="87" t="str">
        <f>IFERROR(IF($F117="Historical", IF(B117&lt;&gt;INDEX('Historical BMP Records'!B:B, MATCH($C117, 'Historical BMP Records'!$C:$C, 0)), 1, 0), IF(B117&lt;&gt;INDEX('Planned and Progress BMPs'!B:B, MATCH($C117, 'Planned and Progress BMPs'!$C:$C, 0)), 1, 0)), "")</f>
        <v/>
      </c>
      <c r="BT117" s="87" t="str">
        <f>IFERROR(IF($F117="Historical", IF(C117&lt;&gt;INDEX('Historical BMP Records'!C:C, MATCH($C117, 'Historical BMP Records'!$C:$C, 0)), 1, 0), IF(C117&lt;&gt;INDEX('Planned and Progress BMPs'!C:C, MATCH($C117, 'Planned and Progress BMPs'!$C:$C, 0)), 1, 0)), "")</f>
        <v/>
      </c>
      <c r="BU117" s="87" t="str">
        <f>IFERROR(IF($F117="Historical", IF(D117&lt;&gt;INDEX('Historical BMP Records'!D:D, MATCH($C117, 'Historical BMP Records'!$C:$C, 0)), 1, 0), IF(D117&lt;&gt;INDEX('Planned and Progress BMPs'!D:D, MATCH($C117, 'Planned and Progress BMPs'!$C:$C, 0)), 1, 0)), "")</f>
        <v/>
      </c>
      <c r="BV117" s="87" t="str">
        <f>IFERROR(IF($F117="Historical", IF(E117&lt;&gt;INDEX('Historical BMP Records'!E:E, MATCH($C117, 'Historical BMP Records'!$C:$C, 0)), 1, 0), IF(E117&lt;&gt;INDEX('Planned and Progress BMPs'!E:E, MATCH($C117, 'Planned and Progress BMPs'!$C:$C, 0)), 1, 0)), "")</f>
        <v/>
      </c>
      <c r="BW117" s="87" t="str">
        <f>IFERROR(IF($F117="Historical", IF(F117&lt;&gt;INDEX('Historical BMP Records'!F:F, MATCH($C117, 'Historical BMP Records'!$C:$C, 0)), 1, 0), IF(F117&lt;&gt;INDEX('Planned and Progress BMPs'!F:F, MATCH($C117, 'Planned and Progress BMPs'!$C:$C, 0)), 1, 0)), "")</f>
        <v/>
      </c>
      <c r="BX117" s="87" t="str">
        <f>IFERROR(IF($F117="Historical", IF(G117&lt;&gt;INDEX('Historical BMP Records'!G:G, MATCH($C117, 'Historical BMP Records'!$C:$C, 0)), 1, 0), IF(G117&lt;&gt;INDEX('Planned and Progress BMPs'!G:G, MATCH($C117, 'Planned and Progress BMPs'!$C:$C, 0)), 1, 0)), "")</f>
        <v/>
      </c>
      <c r="BY117" s="87" t="str">
        <f>IFERROR(IF($F117="Historical", IF(H117&lt;&gt;INDEX('Historical BMP Records'!H:H, MATCH($C117, 'Historical BMP Records'!$C:$C, 0)), 1, 0), IF(H117&lt;&gt;INDEX('Planned and Progress BMPs'!H:H, MATCH($C117, 'Planned and Progress BMPs'!$C:$C, 0)), 1, 0)), "")</f>
        <v/>
      </c>
      <c r="BZ117" s="87" t="str">
        <f>IFERROR(IF($F117="Historical", IF(I117&lt;&gt;INDEX('Historical BMP Records'!I:I, MATCH($C117, 'Historical BMP Records'!$C:$C, 0)), 1, 0), IF(I117&lt;&gt;INDEX('Planned and Progress BMPs'!I:I, MATCH($C117, 'Planned and Progress BMPs'!$C:$C, 0)), 1, 0)), "")</f>
        <v/>
      </c>
      <c r="CA117" s="87" t="str">
        <f>IFERROR(IF($F117="Historical", IF(J117&lt;&gt;INDEX('Historical BMP Records'!J:J, MATCH($C117, 'Historical BMP Records'!$C:$C, 0)), 1, 0), IF(J117&lt;&gt;INDEX('Planned and Progress BMPs'!J:J, MATCH($C117, 'Planned and Progress BMPs'!$C:$C, 0)), 1, 0)), "")</f>
        <v/>
      </c>
      <c r="CB117" s="87" t="str">
        <f>IFERROR(IF($F117="Historical", IF(K117&lt;&gt;INDEX('Historical BMP Records'!K:K, MATCH($C117, 'Historical BMP Records'!$C:$C, 0)), 1, 0), IF(K117&lt;&gt;INDEX('Planned and Progress BMPs'!K:K, MATCH($C117, 'Planned and Progress BMPs'!$C:$C, 0)), 1, 0)), "")</f>
        <v/>
      </c>
      <c r="CC117" s="87" t="str">
        <f>IFERROR(IF($F117="Historical", IF(L117&lt;&gt;INDEX('Historical BMP Records'!L:L, MATCH($C117, 'Historical BMP Records'!$C:$C, 0)), 1, 0), IF(L117&lt;&gt;INDEX('Planned and Progress BMPs'!L:L, MATCH($C117, 'Planned and Progress BMPs'!$C:$C, 0)), 1, 0)), "")</f>
        <v/>
      </c>
      <c r="CD117" s="87" t="str">
        <f>IFERROR(IF($F117="Historical", IF(M117&lt;&gt;INDEX('Historical BMP Records'!M:M, MATCH($C117, 'Historical BMP Records'!$C:$C, 0)), 1, 0), IF(M117&lt;&gt;INDEX('Planned and Progress BMPs'!M:M, MATCH($C117, 'Planned and Progress BMPs'!$C:$C, 0)), 1, 0)), "")</f>
        <v/>
      </c>
      <c r="CE117" s="87" t="str">
        <f>IFERROR(IF($F117="Historical", IF(N117&lt;&gt;INDEX('Historical BMP Records'!N:N, MATCH($C117, 'Historical BMP Records'!$C:$C, 0)), 1, 0), IF(N117&lt;&gt;INDEX('Planned and Progress BMPs'!N:N, MATCH($C117, 'Planned and Progress BMPs'!$C:$C, 0)), 1, 0)), "")</f>
        <v/>
      </c>
      <c r="CF117" s="87" t="str">
        <f>IFERROR(IF($F117="Historical", IF(O117&lt;&gt;INDEX('Historical BMP Records'!O:O, MATCH($C117, 'Historical BMP Records'!$C:$C, 0)), 1, 0), IF(O117&lt;&gt;INDEX('Planned and Progress BMPs'!O:O, MATCH($C117, 'Planned and Progress BMPs'!$C:$C, 0)), 1, 0)), "")</f>
        <v/>
      </c>
      <c r="CG117" s="87" t="str">
        <f>IFERROR(IF($F117="Historical", IF(P117&lt;&gt;INDEX('Historical BMP Records'!P:P, MATCH($C117, 'Historical BMP Records'!$C:$C, 0)), 1, 0), IF(P117&lt;&gt;INDEX('Planned and Progress BMPs'!P:P, MATCH($C117, 'Planned and Progress BMPs'!$C:$C, 0)), 1, 0)), "")</f>
        <v/>
      </c>
      <c r="CH117" s="87" t="str">
        <f>IFERROR(IF($F117="Historical", IF(Q117&lt;&gt;INDEX('Historical BMP Records'!Q:Q, MATCH($C117, 'Historical BMP Records'!$C:$C, 0)), 1, 0), IF(Q117&lt;&gt;INDEX('Planned and Progress BMPs'!Q:Q, MATCH($C117, 'Planned and Progress BMPs'!$C:$C, 0)), 1, 0)), "")</f>
        <v/>
      </c>
      <c r="CI117" s="87" t="str">
        <f>IFERROR(IF($F117="Historical", IF(R117&lt;&gt;INDEX('Historical BMP Records'!R:R, MATCH($C117, 'Historical BMP Records'!$C:$C, 0)), 1, 0), IF(R117&lt;&gt;INDEX('Planned and Progress BMPs'!R:R, MATCH($C117, 'Planned and Progress BMPs'!$C:$C, 0)), 1, 0)), "")</f>
        <v/>
      </c>
      <c r="CJ117" s="87" t="str">
        <f>IFERROR(IF($F117="Historical", IF(S117&lt;&gt;INDEX('Historical BMP Records'!S:S, MATCH($C117, 'Historical BMP Records'!$C:$C, 0)), 1, 0), IF(S117&lt;&gt;INDEX('Planned and Progress BMPs'!S:S, MATCH($C117, 'Planned and Progress BMPs'!$C:$C, 0)), 1, 0)), "")</f>
        <v/>
      </c>
      <c r="CK117" s="87" t="str">
        <f>IFERROR(IF($F117="Historical", IF(T117&lt;&gt;INDEX('Historical BMP Records'!T:T, MATCH($C117, 'Historical BMP Records'!$C:$C, 0)), 1, 0), IF(T117&lt;&gt;INDEX('Planned and Progress BMPs'!T:T, MATCH($C117, 'Planned and Progress BMPs'!$C:$C, 0)), 1, 0)), "")</f>
        <v/>
      </c>
      <c r="CL117" s="87" t="str">
        <f>IFERROR(IF($F117="Historical", IF(U117&lt;&gt;INDEX('Historical BMP Records'!U:U, MATCH($C117, 'Historical BMP Records'!$C:$C, 0)), 1, 0), IF(U117&lt;&gt;INDEX('Planned and Progress BMPs'!U:U, MATCH($C117, 'Planned and Progress BMPs'!$C:$C, 0)), 1, 0)), "")</f>
        <v/>
      </c>
      <c r="CM117" s="87" t="str">
        <f>IFERROR(IF($F117="Historical", IF(V117&lt;&gt;INDEX('Historical BMP Records'!V:V, MATCH($C117, 'Historical BMP Records'!$C:$C, 0)), 1, 0), IF(V117&lt;&gt;INDEX('Planned and Progress BMPs'!V:V, MATCH($C117, 'Planned and Progress BMPs'!$C:$C, 0)), 1, 0)), "")</f>
        <v/>
      </c>
      <c r="CN117" s="87" t="str">
        <f>IFERROR(IF($F117="Historical", IF(W117&lt;&gt;INDEX('Historical BMP Records'!W:W, MATCH($C117, 'Historical BMP Records'!$C:$C, 0)), 1, 0), IF(W117&lt;&gt;INDEX('Planned and Progress BMPs'!W:W, MATCH($C117, 'Planned and Progress BMPs'!$C:$C, 0)), 1, 0)), "")</f>
        <v/>
      </c>
      <c r="CO117" s="87" t="str">
        <f>IFERROR(IF($F117="Historical", IF(X117&lt;&gt;INDEX('Historical BMP Records'!X:X, MATCH($C117, 'Historical BMP Records'!$C:$C, 0)), 1, 0), IF(X117&lt;&gt;INDEX('Planned and Progress BMPs'!X:X, MATCH($C117, 'Planned and Progress BMPs'!$C:$C, 0)), 1, 0)), "")</f>
        <v/>
      </c>
      <c r="CP117" s="87" t="str">
        <f>IFERROR(IF($F117="Historical", IF(Y117&lt;&gt;INDEX('Historical BMP Records'!Y:Y, MATCH($C117, 'Historical BMP Records'!$C:$C, 0)), 1, 0), IF(Y117&lt;&gt;INDEX('Planned and Progress BMPs'!Y:Y, MATCH($C117, 'Planned and Progress BMPs'!$C:$C, 0)), 1, 0)), "")</f>
        <v/>
      </c>
      <c r="CQ117" s="87" t="str">
        <f>IFERROR(IF($F117="Historical", IF(Z117&lt;&gt;INDEX('Historical BMP Records'!Z:Z, MATCH($C117, 'Historical BMP Records'!$C:$C, 0)), 1, 0), IF(Z117&lt;&gt;INDEX('Planned and Progress BMPs'!Z:Z, MATCH($C117, 'Planned and Progress BMPs'!$C:$C, 0)), 1, 0)), "")</f>
        <v/>
      </c>
      <c r="CR117" s="87" t="str">
        <f>IFERROR(IF($F117="Historical", IF(AA117&lt;&gt;INDEX('Historical BMP Records'!AA:AA, MATCH($C117, 'Historical BMP Records'!$C:$C, 0)), 1, 0), IF(AA117&lt;&gt;INDEX('Planned and Progress BMPs'!AA:AA, MATCH($C117, 'Planned and Progress BMPs'!$C:$C, 0)), 1, 0)), "")</f>
        <v/>
      </c>
      <c r="CS117" s="87" t="str">
        <f>IFERROR(IF($F117="Historical", IF(AB117&lt;&gt;INDEX('Historical BMP Records'!AB:AB, MATCH($C117, 'Historical BMP Records'!$C:$C, 0)), 1, 0), IF(AB117&lt;&gt;INDEX('Planned and Progress BMPs'!AB:AB, MATCH($C117, 'Planned and Progress BMPs'!$C:$C, 0)), 1, 0)), "")</f>
        <v/>
      </c>
      <c r="CT117" s="87" t="str">
        <f>IFERROR(IF($F117="Historical", IF(AC117&lt;&gt;INDEX('Historical BMP Records'!AC:AC, MATCH($C117, 'Historical BMP Records'!$C:$C, 0)), 1, 0), IF(AC117&lt;&gt;INDEX('Planned and Progress BMPs'!AC:AC, MATCH($C117, 'Planned and Progress BMPs'!$C:$C, 0)), 1, 0)), "")</f>
        <v/>
      </c>
      <c r="CU117" s="87" t="str">
        <f>IFERROR(IF($F117="Historical", IF(AD117&lt;&gt;INDEX('Historical BMP Records'!AD:AD, MATCH($C117, 'Historical BMP Records'!$C:$C, 0)), 1, 0), IF(AD117&lt;&gt;INDEX('Planned and Progress BMPs'!AD:AD, MATCH($C117, 'Planned and Progress BMPs'!$C:$C, 0)), 1, 0)), "")</f>
        <v/>
      </c>
      <c r="CV117" s="87" t="str">
        <f>IFERROR(IF($F117="Historical", IF(AE117&lt;&gt;INDEX('Historical BMP Records'!AE:AE, MATCH($C117, 'Historical BMP Records'!$C:$C, 0)), 1, 0), IF(AE117&lt;&gt;INDEX('Planned and Progress BMPs'!AE:AE, MATCH($C117, 'Planned and Progress BMPs'!$C:$C, 0)), 1, 0)), "")</f>
        <v/>
      </c>
      <c r="CW117" s="87" t="str">
        <f>IFERROR(IF($F117="Historical", IF(AF117&lt;&gt;INDEX('Historical BMP Records'!AF:AF, MATCH($C117, 'Historical BMP Records'!$C:$C, 0)), 1, 0), IF(AF117&lt;&gt;INDEX('Planned and Progress BMPs'!AF:AF, MATCH($C117, 'Planned and Progress BMPs'!$C:$C, 0)), 1, 0)), "")</f>
        <v/>
      </c>
      <c r="CX117" s="87" t="str">
        <f>IFERROR(IF($F117="Historical", IF(AG117&lt;&gt;INDEX('Historical BMP Records'!AG:AG, MATCH($C117, 'Historical BMP Records'!$C:$C, 0)), 1, 0), IF(AG117&lt;&gt;INDEX('Planned and Progress BMPs'!AG:AG, MATCH($C117, 'Planned and Progress BMPs'!$C:$C, 0)), 1, 0)), "")</f>
        <v/>
      </c>
      <c r="CY117" s="87" t="str">
        <f>IFERROR(IF($F117="Historical", IF(AH117&lt;&gt;INDEX('Historical BMP Records'!AH:AH, MATCH($C117, 'Historical BMP Records'!$C:$C, 0)), 1, 0), IF(AH117&lt;&gt;INDEX('Planned and Progress BMPs'!AH:AH, MATCH($C117, 'Planned and Progress BMPs'!$C:$C, 0)), 1, 0)), "")</f>
        <v/>
      </c>
      <c r="CZ117" s="87" t="str">
        <f>IFERROR(IF($F117="Historical", IF(AI117&lt;&gt;INDEX('Historical BMP Records'!AI:AI, MATCH($C117, 'Historical BMP Records'!$C:$C, 0)), 1, 0), IF(AI117&lt;&gt;INDEX('Planned and Progress BMPs'!AI:AI, MATCH($C117, 'Planned and Progress BMPs'!$C:$C, 0)), 1, 0)), "")</f>
        <v/>
      </c>
      <c r="DA117" s="87" t="str">
        <f>IFERROR(IF($F117="Historical", IF(AJ117&lt;&gt;INDEX('Historical BMP Records'!AJ:AJ, MATCH($C117, 'Historical BMP Records'!$C:$C, 0)), 1, 0), IF(AJ117&lt;&gt;INDEX('Planned and Progress BMPs'!AJ:AJ, MATCH($C117, 'Planned and Progress BMPs'!$C:$C, 0)), 1, 0)), "")</f>
        <v/>
      </c>
      <c r="DB117" s="87" t="str">
        <f>IFERROR(IF($F117="Historical", IF(AK117&lt;&gt;INDEX('Historical BMP Records'!AK:AK, MATCH($C117, 'Historical BMP Records'!$C:$C, 0)), 1, 0), IF(AK117&lt;&gt;INDEX('Planned and Progress BMPs'!AK:AK, MATCH($C117, 'Planned and Progress BMPs'!$C:$C, 0)), 1, 0)), "")</f>
        <v/>
      </c>
      <c r="DC117" s="87" t="str">
        <f>IFERROR(IF($F117="Historical", IF(AL117&lt;&gt;INDEX('Historical BMP Records'!AL:AL, MATCH($C117, 'Historical BMP Records'!$C:$C, 0)), 1, 0), IF(AL117&lt;&gt;INDEX('Planned and Progress BMPs'!AL:AL, MATCH($C117, 'Planned and Progress BMPs'!$C:$C, 0)), 1, 0)), "")</f>
        <v/>
      </c>
      <c r="DD117" s="87" t="str">
        <f>IFERROR(IF($F117="Historical", IF(AM117&lt;&gt;INDEX('Historical BMP Records'!AM:AM, MATCH($C117, 'Historical BMP Records'!$C:$C, 0)), 1, 0), IF(AM117&lt;&gt;INDEX('Planned and Progress BMPs'!AM:AM, MATCH($C117, 'Planned and Progress BMPs'!$C:$C, 0)), 1, 0)), "")</f>
        <v/>
      </c>
      <c r="DE117" s="87" t="str">
        <f>IFERROR(IF($F117="Historical", IF(AN117&lt;&gt;INDEX('Historical BMP Records'!AN:AN, MATCH($C117, 'Historical BMP Records'!$C:$C, 0)), 1, 0), IF(AN117&lt;&gt;INDEX('Planned and Progress BMPs'!AN:AN, MATCH($C117, 'Planned and Progress BMPs'!$C:$C, 0)), 1, 0)), "")</f>
        <v/>
      </c>
      <c r="DF117" s="87" t="str">
        <f>IFERROR(IF($F117="Historical", IF(AO117&lt;&gt;INDEX('Historical BMP Records'!AO:AO, MATCH($C117, 'Historical BMP Records'!$C:$C, 0)), 1, 0), IF(AO117&lt;&gt;INDEX('Planned and Progress BMPs'!AO:AO, MATCH($C117, 'Planned and Progress BMPs'!$C:$C, 0)), 1, 0)), "")</f>
        <v/>
      </c>
      <c r="DG117" s="87" t="str">
        <f>IFERROR(IF($F117="Historical", IF(AP117&lt;&gt;INDEX('Historical BMP Records'!AP:AP, MATCH($C117, 'Historical BMP Records'!$C:$C, 0)), 1, 0), IF(AP117&lt;&gt;INDEX('Planned and Progress BMPs'!AP:AP, MATCH($C117, 'Planned and Progress BMPs'!$C:$C, 0)), 1, 0)), "")</f>
        <v/>
      </c>
      <c r="DH117" s="87" t="str">
        <f>IFERROR(IF($F117="Historical", IF(AQ117&lt;&gt;INDEX('Historical BMP Records'!AQ:AQ, MATCH($C117, 'Historical BMP Records'!$C:$C, 0)), 1, 0), IF(AQ117&lt;&gt;INDEX('Planned and Progress BMPs'!AQ:AQ, MATCH($C117, 'Planned and Progress BMPs'!$C:$C, 0)), 1, 0)), "")</f>
        <v/>
      </c>
      <c r="DI117" s="87" t="str">
        <f>IFERROR(IF($F117="Historical", IF(AR117&lt;&gt;INDEX('Historical BMP Records'!AR:AR, MATCH($C117, 'Historical BMP Records'!$C:$C, 0)), 1, 0), IF(AR117&lt;&gt;INDEX('Planned and Progress BMPs'!AR:AR, MATCH($C117, 'Planned and Progress BMPs'!$C:$C, 0)), 1, 0)), "")</f>
        <v/>
      </c>
      <c r="DJ117" s="87" t="str">
        <f>IFERROR(IF($F117="Historical", IF(AS117&lt;&gt;INDEX('Historical BMP Records'!AS:AS, MATCH($C117, 'Historical BMP Records'!$C:$C, 0)), 1, 0), IF(AS117&lt;&gt;INDEX('Planned and Progress BMPs'!AS:AS, MATCH($C117, 'Planned and Progress BMPs'!$C:$C, 0)), 1, 0)), "")</f>
        <v/>
      </c>
      <c r="DK117" s="87" t="str">
        <f>IFERROR(IF($F117="Historical", IF(AT117&lt;&gt;INDEX('Historical BMP Records'!AT:AT, MATCH($C117, 'Historical BMP Records'!$C:$C, 0)), 1, 0), IF(AT117&lt;&gt;INDEX('Planned and Progress BMPs'!AT:AT, MATCH($C117, 'Planned and Progress BMPs'!$C:$C, 0)), 1, 0)), "")</f>
        <v/>
      </c>
      <c r="DL117" s="87" t="str">
        <f>IFERROR(IF($F117="Historical", IF(AU117&lt;&gt;INDEX('Historical BMP Records'!AU:AU, MATCH($C117, 'Historical BMP Records'!$C:$C, 0)), 1, 0), IF(AU117&lt;&gt;INDEX('Planned and Progress BMPs'!AU:AU, MATCH($C117, 'Planned and Progress BMPs'!$C:$C, 0)), 1, 0)), "")</f>
        <v/>
      </c>
      <c r="DM117" s="87" t="str">
        <f>IFERROR(IF($F117="Historical", IF(AV117&lt;&gt;INDEX('Historical BMP Records'!AV:AV, MATCH($C117, 'Historical BMP Records'!$C:$C, 0)), 1, 0), IF(AV117&lt;&gt;INDEX('Planned and Progress BMPs'!AV:AV, MATCH($C117, 'Planned and Progress BMPs'!$C:$C, 0)), 1, 0)), "")</f>
        <v/>
      </c>
      <c r="DN117" s="87" t="str">
        <f>IFERROR(IF($F117="Historical", IF(AW117&lt;&gt;INDEX('Historical BMP Records'!AW:AW, MATCH($C117, 'Historical BMP Records'!$C:$C, 0)), 1, 0), IF(AW117&lt;&gt;INDEX('Planned and Progress BMPs'!AW:AW, MATCH($C117, 'Planned and Progress BMPs'!$C:$C, 0)), 1, 0)), "")</f>
        <v/>
      </c>
      <c r="DO117" s="87" t="str">
        <f>IFERROR(IF($F117="Historical", IF(AX117&lt;&gt;INDEX('Historical BMP Records'!AX:AX, MATCH($C117, 'Historical BMP Records'!$C:$C, 0)), 1, 0), IF(AX117&lt;&gt;INDEX('Planned and Progress BMPs'!AX:AX, MATCH($C117, 'Planned and Progress BMPs'!$C:$C, 0)), 1, 0)), "")</f>
        <v/>
      </c>
      <c r="DP117" s="87" t="str">
        <f>IFERROR(IF($F117="Historical", IF(AY117&lt;&gt;INDEX('Historical BMP Records'!AY:AY, MATCH($C117, 'Historical BMP Records'!$C:$C, 0)), 1, 0), IF(AY117&lt;&gt;INDEX('Planned and Progress BMPs'!AY:AY, MATCH($C117, 'Planned and Progress BMPs'!$C:$C, 0)), 1, 0)), "")</f>
        <v/>
      </c>
      <c r="DQ117" s="87" t="str">
        <f>IFERROR(IF($F117="Historical", IF(AZ117&lt;&gt;INDEX('Historical BMP Records'!AZ:AZ, MATCH($C117, 'Historical BMP Records'!$C:$C, 0)), 1, 0), IF(AZ117&lt;&gt;INDEX('Planned and Progress BMPs'!AZ:AZ, MATCH($C117, 'Planned and Progress BMPs'!$C:$C, 0)), 1, 0)), "")</f>
        <v/>
      </c>
      <c r="DR117" s="87" t="str">
        <f>IFERROR(IF($F117="Historical", IF(BA117&lt;&gt;INDEX('Historical BMP Records'!BA:BA, MATCH($C117, 'Historical BMP Records'!$C:$C, 0)), 1, 0), IF(BA117&lt;&gt;INDEX('Planned and Progress BMPs'!BA:BA, MATCH($C117, 'Planned and Progress BMPs'!$C:$C, 0)), 1, 0)), "")</f>
        <v/>
      </c>
      <c r="DS117" s="87" t="str">
        <f>IFERROR(IF($F117="Historical", IF(BB117&lt;&gt;INDEX('Historical BMP Records'!BB:BB, MATCH($C117, 'Historical BMP Records'!$C:$C, 0)), 1, 0), IF(BB117&lt;&gt;INDEX('Planned and Progress BMPs'!BB:BB, MATCH($C117, 'Planned and Progress BMPs'!$C:$C, 0)), 1, 0)), "")</f>
        <v/>
      </c>
      <c r="DT117" s="87" t="str">
        <f>IFERROR(IF($F117="Historical", IF(BC117&lt;&gt;INDEX('Historical BMP Records'!BC:BC, MATCH($C117, 'Historical BMP Records'!$C:$C, 0)), 1, 0), IF(BC117&lt;&gt;INDEX('Planned and Progress BMPs'!BC:BC, MATCH($C117, 'Planned and Progress BMPs'!$C:$C, 0)), 1, 0)), "")</f>
        <v/>
      </c>
      <c r="DU117" s="87" t="str">
        <f>IFERROR(IF($F117="Historical", IF(BD117&lt;&gt;INDEX('Historical BMP Records'!BD:BD, MATCH($C117, 'Historical BMP Records'!$C:$C, 0)), 1, 0), IF(BD117&lt;&gt;INDEX('Planned and Progress BMPs'!BD:BD, MATCH($C117, 'Planned and Progress BMPs'!$C:$C, 0)), 1, 0)), "")</f>
        <v/>
      </c>
      <c r="DV117" s="87" t="str">
        <f>IFERROR(IF($F117="Historical", IF(BE117&lt;&gt;INDEX('Historical BMP Records'!BE:BE, MATCH($C117, 'Historical BMP Records'!$C:$C, 0)), 1, 0), IF(BE117&lt;&gt;INDEX('Planned and Progress BMPs'!BE:BE, MATCH($C117, 'Planned and Progress BMPs'!$C:$C, 0)), 1, 0)), "")</f>
        <v/>
      </c>
      <c r="DW117" s="87" t="str">
        <f>IFERROR(IF($F117="Historical", IF(BF117&lt;&gt;INDEX('Historical BMP Records'!BF:BF, MATCH($C117, 'Historical BMP Records'!$C:$C, 0)), 1, 0), IF(BF117&lt;&gt;INDEX('Planned and Progress BMPs'!BF:BF, MATCH($C117, 'Planned and Progress BMPs'!$C:$C, 0)), 1, 0)), "")</f>
        <v/>
      </c>
      <c r="DX117" s="87" t="str">
        <f>IFERROR(IF($F117="Historical", IF(BG117&lt;&gt;INDEX('Historical BMP Records'!BG:BG, MATCH($C117, 'Historical BMP Records'!$C:$C, 0)), 1, 0), IF(BG117&lt;&gt;INDEX('Planned and Progress BMPs'!BG:BG, MATCH($C117, 'Planned and Progress BMPs'!$C:$C, 0)), 1, 0)), "")</f>
        <v/>
      </c>
      <c r="DY117" s="87" t="str">
        <f>IFERROR(IF($F117="Historical", IF(BH117&lt;&gt;INDEX('Historical BMP Records'!BH:BH, MATCH($C117, 'Historical BMP Records'!$C:$C, 0)), 1, 0), IF(BH117&lt;&gt;INDEX('Planned and Progress BMPs'!BH:BH, MATCH($C117, 'Planned and Progress BMPs'!$C:$C, 0)), 1, 0)), "")</f>
        <v/>
      </c>
      <c r="DZ117" s="87" t="str">
        <f>IFERROR(IF($F117="Historical", IF(BI117&lt;&gt;INDEX('Historical BMP Records'!BI:BI, MATCH($C117, 'Historical BMP Records'!$C:$C, 0)), 1, 0), IF(BI117&lt;&gt;INDEX('Planned and Progress BMPs'!BI:BI, MATCH($C117, 'Planned and Progress BMPs'!$C:$C, 0)), 1, 0)), "")</f>
        <v/>
      </c>
      <c r="EA117" s="87" t="str">
        <f>IFERROR(IF($F117="Historical", IF(BJ117&lt;&gt;INDEX('Historical BMP Records'!BJ:BJ, MATCH($C117, 'Historical BMP Records'!$C:$C, 0)), 1, 0), IF(BJ117&lt;&gt;INDEX('Planned and Progress BMPs'!BJ:BJ, MATCH($C117, 'Planned and Progress BMPs'!$C:$C, 0)), 1, 0)), "")</f>
        <v/>
      </c>
      <c r="EB117" s="87" t="str">
        <f>IFERROR(IF($F117="Historical", IF(BK117&lt;&gt;INDEX('Historical BMP Records'!BK:BK, MATCH($C117, 'Historical BMP Records'!$C:$C, 0)), 1, 0), IF(BK117&lt;&gt;INDEX('Planned and Progress BMPs'!BK:BK, MATCH($C117, 'Planned and Progress BMPs'!$C:$C, 0)), 1, 0)), "")</f>
        <v/>
      </c>
      <c r="EC117" s="87" t="str">
        <f>IFERROR(IF($F117="Historical", IF(BL117&lt;&gt;INDEX('Historical BMP Records'!BL:BL, MATCH($C117, 'Historical BMP Records'!$C:$C, 0)), 1, 0), IF(BL117&lt;&gt;INDEX('Planned and Progress BMPs'!BL:BL, MATCH($C117, 'Planned and Progress BMPs'!$C:$C, 0)), 1, 0)), "")</f>
        <v/>
      </c>
      <c r="ED117" s="87" t="str">
        <f>IFERROR(IF($F117="Historical", IF(BM117&lt;&gt;INDEX('Historical BMP Records'!BM:BM, MATCH($C117, 'Historical BMP Records'!$C:$C, 0)), 1, 0), IF(BM117&lt;&gt;INDEX('Planned and Progress BMPs'!BM:BM, MATCH($C117, 'Planned and Progress BMPs'!$C:$C, 0)), 1, 0)), "")</f>
        <v/>
      </c>
      <c r="EE117" s="87" t="str">
        <f>IFERROR(IF($F117="Historical", IF(BN117&lt;&gt;INDEX('Historical BMP Records'!BN:BN, MATCH($C117, 'Historical BMP Records'!$C:$C, 0)), 1, 0), IF(BN117&lt;&gt;INDEX('Planned and Progress BMPs'!BN:BN, MATCH($C117, 'Planned and Progress BMPs'!$C:$C, 0)), 1, 0)), "")</f>
        <v/>
      </c>
      <c r="EF117" s="87" t="str">
        <f>IFERROR(IF($F117="Historical", IF(BO117&lt;&gt;INDEX('Historical BMP Records'!BO:BO, MATCH($C117, 'Historical BMP Records'!$C:$C, 0)), 1, 0), IF(BO117&lt;&gt;INDEX('Planned and Progress BMPs'!BO:BO, MATCH($C117, 'Planned and Progress BMPs'!$C:$C, 0)), 1, 0)), "")</f>
        <v/>
      </c>
      <c r="EG117" s="87" t="str">
        <f>IFERROR(IF($F117="Historical", IF(BP117&lt;&gt;INDEX('Historical BMP Records'!BP:BP, MATCH($C117, 'Historical BMP Records'!$C:$C, 0)), 1, 0), IF(BP117&lt;&gt;INDEX('Planned and Progress BMPs'!BP:BP, MATCH($C117, 'Planned and Progress BMPs'!$C:$C, 0)), 1, 0)), "")</f>
        <v/>
      </c>
      <c r="EH117" s="87">
        <f>SUM(DC_SW152[[#This Row],[FY17 Status Change]:[GIS ID Change]])</f>
        <v>0</v>
      </c>
    </row>
    <row r="118" spans="1:138" x14ac:dyDescent="0.25">
      <c r="A118" s="5" t="s">
        <v>388</v>
      </c>
      <c r="B118" s="5" t="s">
        <v>389</v>
      </c>
      <c r="C118" s="15" t="s">
        <v>690</v>
      </c>
      <c r="D118" s="15" t="s">
        <v>505</v>
      </c>
      <c r="E118" s="15" t="s">
        <v>525</v>
      </c>
      <c r="F118" s="33" t="s">
        <v>49</v>
      </c>
      <c r="G118" s="42"/>
      <c r="H118" s="37"/>
      <c r="I118" s="22">
        <f>INDEX(Table3[Site ID], MATCH(DC_SW152[[#This Row],[Facility Name]], Table3[Site Name], 0))</f>
        <v>1</v>
      </c>
      <c r="J118" s="22" t="s">
        <v>372</v>
      </c>
      <c r="K118" s="22" t="str">
        <f>INDEX(Table3[Site Address], MATCH(DC_SW152[[#This Row],[Facility Name]], Table3[Site Name], 0))</f>
        <v>370 Brookley Avenue SW</v>
      </c>
      <c r="L118" s="22" t="str">
        <f>INDEX(Table3[Site X Coordinate], MATCH(DC_SW152[[#This Row],[Facility Name]], Table3[Site Name], 0))</f>
        <v>399319.85</v>
      </c>
      <c r="M118" s="22" t="str">
        <f>INDEX(Table3[Site Y Coordinate], MATCH(DC_SW152[[#This Row],[Facility Name]], Table3[Site Name], 0))</f>
        <v>131674.01</v>
      </c>
      <c r="N118" s="22" t="str">
        <f>INDEX(Table3[Owner/Manager], MATCH(DC_SW152[[#This Row],[Facility Name]], Table3[Site Name], 0))</f>
        <v>Department of Defense</v>
      </c>
      <c r="O118" s="22" t="s">
        <v>218</v>
      </c>
      <c r="P118" s="22" t="s">
        <v>115</v>
      </c>
      <c r="Q118" s="22" t="s">
        <v>219</v>
      </c>
      <c r="R118" s="22" t="s">
        <v>84</v>
      </c>
      <c r="S118" s="22">
        <v>20032</v>
      </c>
      <c r="T118" s="29">
        <v>2024048204</v>
      </c>
      <c r="U118" s="22" t="s">
        <v>220</v>
      </c>
      <c r="V118" s="77">
        <v>61</v>
      </c>
      <c r="W118" s="33">
        <v>36069</v>
      </c>
      <c r="X118" s="22" t="s">
        <v>525</v>
      </c>
      <c r="Y118" s="83" t="s">
        <v>649</v>
      </c>
      <c r="Z118" s="83" t="s">
        <v>761</v>
      </c>
      <c r="AA118" s="83" t="s">
        <v>762</v>
      </c>
      <c r="AB118" s="83" t="s">
        <v>27</v>
      </c>
      <c r="AC118" s="22" t="s">
        <v>94</v>
      </c>
      <c r="AD118" s="22" t="s">
        <v>77</v>
      </c>
      <c r="AE118" s="22">
        <v>399140.70656199899</v>
      </c>
      <c r="AF118" s="22">
        <v>131225.31508500001</v>
      </c>
      <c r="AG118" s="22">
        <v>38.836198000000003</v>
      </c>
      <c r="AH118" s="22">
        <v>-77.018665999999996</v>
      </c>
      <c r="AI118" s="22" t="s">
        <v>251</v>
      </c>
      <c r="AJ118" s="22" t="s">
        <v>84</v>
      </c>
      <c r="AK118" s="22">
        <v>20032</v>
      </c>
      <c r="AL118" s="17" t="s">
        <v>11</v>
      </c>
      <c r="AM118" s="22" t="s">
        <v>12</v>
      </c>
      <c r="AN118" s="22" t="s">
        <v>8</v>
      </c>
      <c r="AO118" s="64"/>
      <c r="AP118" s="64"/>
      <c r="AQ118" s="64"/>
      <c r="AR118" s="64">
        <f>IF(ISBLANK(DC_SW152[[#This Row],[Urban Acres]]), "", DC_SW152[[#This Row],[Urban Acres]]-DC_SW152[[#This Row],[Impervious Acres]]-DC_SW152[[#This Row],[Natural Acres]])</f>
        <v>0</v>
      </c>
      <c r="AS118" s="64">
        <v>0.97</v>
      </c>
      <c r="AT118" s="64">
        <v>0.97</v>
      </c>
      <c r="AU118" s="64" t="str">
        <f>IF(ISBLANK(DC_SW152[[#This Row],[Natural Acres]]), "", DC_SW152[[#This Row],[Natural Acres]]*43560)</f>
        <v/>
      </c>
      <c r="AV118" s="64">
        <f>IFERROR(IF(ISBLANK(DC_SW152[[#This Row],[Compacted Acres]]), "", DC_SW152[[#This Row],[Compacted Acres]]*43560),"")</f>
        <v>0</v>
      </c>
      <c r="AW118" s="64">
        <f>IF(ISBLANK(DC_SW152[[#This Row],[Impervious Acres]]), "", DC_SW152[[#This Row],[Impervious Acres]]*43560)</f>
        <v>42253.2</v>
      </c>
      <c r="AX118" s="64">
        <f>IF(ISBLANK(DC_SW152[[#This Row],[Urban Acres]]), "", DC_SW152[[#This Row],[Urban Acres]]*43560)</f>
        <v>42253.2</v>
      </c>
      <c r="AY118" s="67"/>
      <c r="AZ118" s="33">
        <v>42153</v>
      </c>
      <c r="BA118" s="19">
        <v>2015</v>
      </c>
      <c r="BB118" s="19"/>
      <c r="BC118" s="19"/>
      <c r="BD118" s="19"/>
      <c r="BE118" s="19"/>
      <c r="BF118" s="19"/>
      <c r="BG118" s="19"/>
      <c r="BH118" s="18" t="s">
        <v>9</v>
      </c>
      <c r="BI118" s="18">
        <v>41275</v>
      </c>
      <c r="BJ118" s="18"/>
      <c r="BK118" s="22" t="s">
        <v>8</v>
      </c>
      <c r="BL118" s="18"/>
      <c r="BM118" s="72"/>
      <c r="BN118" s="22"/>
      <c r="BO118" s="17" t="s">
        <v>13</v>
      </c>
      <c r="BP118" s="17"/>
      <c r="BQ118" s="15" t="s">
        <v>536</v>
      </c>
      <c r="BR118" s="87" t="str">
        <f>IFERROR(IF($F118="Historical", IF(A118&lt;&gt;INDEX('Historical BMP Records'!A:A, MATCH($C118, 'Historical BMP Records'!$C:$C, 0)), 1, 0), IF(A118&lt;&gt;INDEX('Planned and Progress BMPs'!A:A, MATCH($C118, 'Planned and Progress BMPs'!$C:$C, 0)), 1, 0)), "")</f>
        <v/>
      </c>
      <c r="BS118" s="87" t="str">
        <f>IFERROR(IF($F118="Historical", IF(B118&lt;&gt;INDEX('Historical BMP Records'!B:B, MATCH($C118, 'Historical BMP Records'!$C:$C, 0)), 1, 0), IF(B118&lt;&gt;INDEX('Planned and Progress BMPs'!B:B, MATCH($C118, 'Planned and Progress BMPs'!$C:$C, 0)), 1, 0)), "")</f>
        <v/>
      </c>
      <c r="BT118" s="87" t="str">
        <f>IFERROR(IF($F118="Historical", IF(C118&lt;&gt;INDEX('Historical BMP Records'!C:C, MATCH($C118, 'Historical BMP Records'!$C:$C, 0)), 1, 0), IF(C118&lt;&gt;INDEX('Planned and Progress BMPs'!C:C, MATCH($C118, 'Planned and Progress BMPs'!$C:$C, 0)), 1, 0)), "")</f>
        <v/>
      </c>
      <c r="BU118" s="87" t="str">
        <f>IFERROR(IF($F118="Historical", IF(D118&lt;&gt;INDEX('Historical BMP Records'!D:D, MATCH($C118, 'Historical BMP Records'!$C:$C, 0)), 1, 0), IF(D118&lt;&gt;INDEX('Planned and Progress BMPs'!D:D, MATCH($C118, 'Planned and Progress BMPs'!$C:$C, 0)), 1, 0)), "")</f>
        <v/>
      </c>
      <c r="BV118" s="87" t="str">
        <f>IFERROR(IF($F118="Historical", IF(E118&lt;&gt;INDEX('Historical BMP Records'!E:E, MATCH($C118, 'Historical BMP Records'!$C:$C, 0)), 1, 0), IF(E118&lt;&gt;INDEX('Planned and Progress BMPs'!E:E, MATCH($C118, 'Planned and Progress BMPs'!$C:$C, 0)), 1, 0)), "")</f>
        <v/>
      </c>
      <c r="BW118" s="87" t="str">
        <f>IFERROR(IF($F118="Historical", IF(F118&lt;&gt;INDEX('Historical BMP Records'!F:F, MATCH($C118, 'Historical BMP Records'!$C:$C, 0)), 1, 0), IF(F118&lt;&gt;INDEX('Planned and Progress BMPs'!F:F, MATCH($C118, 'Planned and Progress BMPs'!$C:$C, 0)), 1, 0)), "")</f>
        <v/>
      </c>
      <c r="BX118" s="87" t="str">
        <f>IFERROR(IF($F118="Historical", IF(G118&lt;&gt;INDEX('Historical BMP Records'!G:G, MATCH($C118, 'Historical BMP Records'!$C:$C, 0)), 1, 0), IF(G118&lt;&gt;INDEX('Planned and Progress BMPs'!G:G, MATCH($C118, 'Planned and Progress BMPs'!$C:$C, 0)), 1, 0)), "")</f>
        <v/>
      </c>
      <c r="BY118" s="87" t="str">
        <f>IFERROR(IF($F118="Historical", IF(H118&lt;&gt;INDEX('Historical BMP Records'!H:H, MATCH($C118, 'Historical BMP Records'!$C:$C, 0)), 1, 0), IF(H118&lt;&gt;INDEX('Planned and Progress BMPs'!H:H, MATCH($C118, 'Planned and Progress BMPs'!$C:$C, 0)), 1, 0)), "")</f>
        <v/>
      </c>
      <c r="BZ118" s="87" t="str">
        <f>IFERROR(IF($F118="Historical", IF(I118&lt;&gt;INDEX('Historical BMP Records'!I:I, MATCH($C118, 'Historical BMP Records'!$C:$C, 0)), 1, 0), IF(I118&lt;&gt;INDEX('Planned and Progress BMPs'!I:I, MATCH($C118, 'Planned and Progress BMPs'!$C:$C, 0)), 1, 0)), "")</f>
        <v/>
      </c>
      <c r="CA118" s="87" t="str">
        <f>IFERROR(IF($F118="Historical", IF(J118&lt;&gt;INDEX('Historical BMP Records'!J:J, MATCH($C118, 'Historical BMP Records'!$C:$C, 0)), 1, 0), IF(J118&lt;&gt;INDEX('Planned and Progress BMPs'!J:J, MATCH($C118, 'Planned and Progress BMPs'!$C:$C, 0)), 1, 0)), "")</f>
        <v/>
      </c>
      <c r="CB118" s="87" t="str">
        <f>IFERROR(IF($F118="Historical", IF(K118&lt;&gt;INDEX('Historical BMP Records'!K:K, MATCH($C118, 'Historical BMP Records'!$C:$C, 0)), 1, 0), IF(K118&lt;&gt;INDEX('Planned and Progress BMPs'!K:K, MATCH($C118, 'Planned and Progress BMPs'!$C:$C, 0)), 1, 0)), "")</f>
        <v/>
      </c>
      <c r="CC118" s="87" t="str">
        <f>IFERROR(IF($F118="Historical", IF(L118&lt;&gt;INDEX('Historical BMP Records'!L:L, MATCH($C118, 'Historical BMP Records'!$C:$C, 0)), 1, 0), IF(L118&lt;&gt;INDEX('Planned and Progress BMPs'!L:L, MATCH($C118, 'Planned and Progress BMPs'!$C:$C, 0)), 1, 0)), "")</f>
        <v/>
      </c>
      <c r="CD118" s="87" t="str">
        <f>IFERROR(IF($F118="Historical", IF(M118&lt;&gt;INDEX('Historical BMP Records'!M:M, MATCH($C118, 'Historical BMP Records'!$C:$C, 0)), 1, 0), IF(M118&lt;&gt;INDEX('Planned and Progress BMPs'!M:M, MATCH($C118, 'Planned and Progress BMPs'!$C:$C, 0)), 1, 0)), "")</f>
        <v/>
      </c>
      <c r="CE118" s="87" t="str">
        <f>IFERROR(IF($F118="Historical", IF(N118&lt;&gt;INDEX('Historical BMP Records'!N:N, MATCH($C118, 'Historical BMP Records'!$C:$C, 0)), 1, 0), IF(N118&lt;&gt;INDEX('Planned and Progress BMPs'!N:N, MATCH($C118, 'Planned and Progress BMPs'!$C:$C, 0)), 1, 0)), "")</f>
        <v/>
      </c>
      <c r="CF118" s="87" t="str">
        <f>IFERROR(IF($F118="Historical", IF(O118&lt;&gt;INDEX('Historical BMP Records'!O:O, MATCH($C118, 'Historical BMP Records'!$C:$C, 0)), 1, 0), IF(O118&lt;&gt;INDEX('Planned and Progress BMPs'!O:O, MATCH($C118, 'Planned and Progress BMPs'!$C:$C, 0)), 1, 0)), "")</f>
        <v/>
      </c>
      <c r="CG118" s="87" t="str">
        <f>IFERROR(IF($F118="Historical", IF(P118&lt;&gt;INDEX('Historical BMP Records'!P:P, MATCH($C118, 'Historical BMP Records'!$C:$C, 0)), 1, 0), IF(P118&lt;&gt;INDEX('Planned and Progress BMPs'!P:P, MATCH($C118, 'Planned and Progress BMPs'!$C:$C, 0)), 1, 0)), "")</f>
        <v/>
      </c>
      <c r="CH118" s="87" t="str">
        <f>IFERROR(IF($F118="Historical", IF(Q118&lt;&gt;INDEX('Historical BMP Records'!Q:Q, MATCH($C118, 'Historical BMP Records'!$C:$C, 0)), 1, 0), IF(Q118&lt;&gt;INDEX('Planned and Progress BMPs'!Q:Q, MATCH($C118, 'Planned and Progress BMPs'!$C:$C, 0)), 1, 0)), "")</f>
        <v/>
      </c>
      <c r="CI118" s="87" t="str">
        <f>IFERROR(IF($F118="Historical", IF(R118&lt;&gt;INDEX('Historical BMP Records'!R:R, MATCH($C118, 'Historical BMP Records'!$C:$C, 0)), 1, 0), IF(R118&lt;&gt;INDEX('Planned and Progress BMPs'!R:R, MATCH($C118, 'Planned and Progress BMPs'!$C:$C, 0)), 1, 0)), "")</f>
        <v/>
      </c>
      <c r="CJ118" s="87" t="str">
        <f>IFERROR(IF($F118="Historical", IF(S118&lt;&gt;INDEX('Historical BMP Records'!S:S, MATCH($C118, 'Historical BMP Records'!$C:$C, 0)), 1, 0), IF(S118&lt;&gt;INDEX('Planned and Progress BMPs'!S:S, MATCH($C118, 'Planned and Progress BMPs'!$C:$C, 0)), 1, 0)), "")</f>
        <v/>
      </c>
      <c r="CK118" s="87" t="str">
        <f>IFERROR(IF($F118="Historical", IF(T118&lt;&gt;INDEX('Historical BMP Records'!T:T, MATCH($C118, 'Historical BMP Records'!$C:$C, 0)), 1, 0), IF(T118&lt;&gt;INDEX('Planned and Progress BMPs'!T:T, MATCH($C118, 'Planned and Progress BMPs'!$C:$C, 0)), 1, 0)), "")</f>
        <v/>
      </c>
      <c r="CL118" s="87" t="str">
        <f>IFERROR(IF($F118="Historical", IF(U118&lt;&gt;INDEX('Historical BMP Records'!U:U, MATCH($C118, 'Historical BMP Records'!$C:$C, 0)), 1, 0), IF(U118&lt;&gt;INDEX('Planned and Progress BMPs'!U:U, MATCH($C118, 'Planned and Progress BMPs'!$C:$C, 0)), 1, 0)), "")</f>
        <v/>
      </c>
      <c r="CM118" s="87" t="str">
        <f>IFERROR(IF($F118="Historical", IF(V118&lt;&gt;INDEX('Historical BMP Records'!V:V, MATCH($C118, 'Historical BMP Records'!$C:$C, 0)), 1, 0), IF(V118&lt;&gt;INDEX('Planned and Progress BMPs'!V:V, MATCH($C118, 'Planned and Progress BMPs'!$C:$C, 0)), 1, 0)), "")</f>
        <v/>
      </c>
      <c r="CN118" s="87" t="str">
        <f>IFERROR(IF($F118="Historical", IF(W118&lt;&gt;INDEX('Historical BMP Records'!W:W, MATCH($C118, 'Historical BMP Records'!$C:$C, 0)), 1, 0), IF(W118&lt;&gt;INDEX('Planned and Progress BMPs'!W:W, MATCH($C118, 'Planned and Progress BMPs'!$C:$C, 0)), 1, 0)), "")</f>
        <v/>
      </c>
      <c r="CO118" s="87" t="str">
        <f>IFERROR(IF($F118="Historical", IF(X118&lt;&gt;INDEX('Historical BMP Records'!X:X, MATCH($C118, 'Historical BMP Records'!$C:$C, 0)), 1, 0), IF(X118&lt;&gt;INDEX('Planned and Progress BMPs'!X:X, MATCH($C118, 'Planned and Progress BMPs'!$C:$C, 0)), 1, 0)), "")</f>
        <v/>
      </c>
      <c r="CP118" s="87" t="str">
        <f>IFERROR(IF($F118="Historical", IF(Y118&lt;&gt;INDEX('Historical BMP Records'!Y:Y, MATCH($C118, 'Historical BMP Records'!$C:$C, 0)), 1, 0), IF(Y118&lt;&gt;INDEX('Planned and Progress BMPs'!Y:Y, MATCH($C118, 'Planned and Progress BMPs'!$C:$C, 0)), 1, 0)), "")</f>
        <v/>
      </c>
      <c r="CQ118" s="87" t="str">
        <f>IFERROR(IF($F118="Historical", IF(Z118&lt;&gt;INDEX('Historical BMP Records'!Z:Z, MATCH($C118, 'Historical BMP Records'!$C:$C, 0)), 1, 0), IF(Z118&lt;&gt;INDEX('Planned and Progress BMPs'!Z:Z, MATCH($C118, 'Planned and Progress BMPs'!$C:$C, 0)), 1, 0)), "")</f>
        <v/>
      </c>
      <c r="CR118" s="87" t="str">
        <f>IFERROR(IF($F118="Historical", IF(AA118&lt;&gt;INDEX('Historical BMP Records'!AA:AA, MATCH($C118, 'Historical BMP Records'!$C:$C, 0)), 1, 0), IF(AA118&lt;&gt;INDEX('Planned and Progress BMPs'!AA:AA, MATCH($C118, 'Planned and Progress BMPs'!$C:$C, 0)), 1, 0)), "")</f>
        <v/>
      </c>
      <c r="CS118" s="87" t="str">
        <f>IFERROR(IF($F118="Historical", IF(AB118&lt;&gt;INDEX('Historical BMP Records'!AB:AB, MATCH($C118, 'Historical BMP Records'!$C:$C, 0)), 1, 0), IF(AB118&lt;&gt;INDEX('Planned and Progress BMPs'!AB:AB, MATCH($C118, 'Planned and Progress BMPs'!$C:$C, 0)), 1, 0)), "")</f>
        <v/>
      </c>
      <c r="CT118" s="87" t="str">
        <f>IFERROR(IF($F118="Historical", IF(AC118&lt;&gt;INDEX('Historical BMP Records'!AC:AC, MATCH($C118, 'Historical BMP Records'!$C:$C, 0)), 1, 0), IF(AC118&lt;&gt;INDEX('Planned and Progress BMPs'!AC:AC, MATCH($C118, 'Planned and Progress BMPs'!$C:$C, 0)), 1, 0)), "")</f>
        <v/>
      </c>
      <c r="CU118" s="87" t="str">
        <f>IFERROR(IF($F118="Historical", IF(AD118&lt;&gt;INDEX('Historical BMP Records'!AD:AD, MATCH($C118, 'Historical BMP Records'!$C:$C, 0)), 1, 0), IF(AD118&lt;&gt;INDEX('Planned and Progress BMPs'!AD:AD, MATCH($C118, 'Planned and Progress BMPs'!$C:$C, 0)), 1, 0)), "")</f>
        <v/>
      </c>
      <c r="CV118" s="87" t="str">
        <f>IFERROR(IF($F118="Historical", IF(AE118&lt;&gt;INDEX('Historical BMP Records'!AE:AE, MATCH($C118, 'Historical BMP Records'!$C:$C, 0)), 1, 0), IF(AE118&lt;&gt;INDEX('Planned and Progress BMPs'!AE:AE, MATCH($C118, 'Planned and Progress BMPs'!$C:$C, 0)), 1, 0)), "")</f>
        <v/>
      </c>
      <c r="CW118" s="87" t="str">
        <f>IFERROR(IF($F118="Historical", IF(AF118&lt;&gt;INDEX('Historical BMP Records'!AF:AF, MATCH($C118, 'Historical BMP Records'!$C:$C, 0)), 1, 0), IF(AF118&lt;&gt;INDEX('Planned and Progress BMPs'!AF:AF, MATCH($C118, 'Planned and Progress BMPs'!$C:$C, 0)), 1, 0)), "")</f>
        <v/>
      </c>
      <c r="CX118" s="87" t="str">
        <f>IFERROR(IF($F118="Historical", IF(AG118&lt;&gt;INDEX('Historical BMP Records'!AG:AG, MATCH($C118, 'Historical BMP Records'!$C:$C, 0)), 1, 0), IF(AG118&lt;&gt;INDEX('Planned and Progress BMPs'!AG:AG, MATCH($C118, 'Planned and Progress BMPs'!$C:$C, 0)), 1, 0)), "")</f>
        <v/>
      </c>
      <c r="CY118" s="87" t="str">
        <f>IFERROR(IF($F118="Historical", IF(AH118&lt;&gt;INDEX('Historical BMP Records'!AH:AH, MATCH($C118, 'Historical BMP Records'!$C:$C, 0)), 1, 0), IF(AH118&lt;&gt;INDEX('Planned and Progress BMPs'!AH:AH, MATCH($C118, 'Planned and Progress BMPs'!$C:$C, 0)), 1, 0)), "")</f>
        <v/>
      </c>
      <c r="CZ118" s="87" t="str">
        <f>IFERROR(IF($F118="Historical", IF(AI118&lt;&gt;INDEX('Historical BMP Records'!AI:AI, MATCH($C118, 'Historical BMP Records'!$C:$C, 0)), 1, 0), IF(AI118&lt;&gt;INDEX('Planned and Progress BMPs'!AI:AI, MATCH($C118, 'Planned and Progress BMPs'!$C:$C, 0)), 1, 0)), "")</f>
        <v/>
      </c>
      <c r="DA118" s="87" t="str">
        <f>IFERROR(IF($F118="Historical", IF(AJ118&lt;&gt;INDEX('Historical BMP Records'!AJ:AJ, MATCH($C118, 'Historical BMP Records'!$C:$C, 0)), 1, 0), IF(AJ118&lt;&gt;INDEX('Planned and Progress BMPs'!AJ:AJ, MATCH($C118, 'Planned and Progress BMPs'!$C:$C, 0)), 1, 0)), "")</f>
        <v/>
      </c>
      <c r="DB118" s="87" t="str">
        <f>IFERROR(IF($F118="Historical", IF(AK118&lt;&gt;INDEX('Historical BMP Records'!AK:AK, MATCH($C118, 'Historical BMP Records'!$C:$C, 0)), 1, 0), IF(AK118&lt;&gt;INDEX('Planned and Progress BMPs'!AK:AK, MATCH($C118, 'Planned and Progress BMPs'!$C:$C, 0)), 1, 0)), "")</f>
        <v/>
      </c>
      <c r="DC118" s="87" t="str">
        <f>IFERROR(IF($F118="Historical", IF(AL118&lt;&gt;INDEX('Historical BMP Records'!AL:AL, MATCH($C118, 'Historical BMP Records'!$C:$C, 0)), 1, 0), IF(AL118&lt;&gt;INDEX('Planned and Progress BMPs'!AL:AL, MATCH($C118, 'Planned and Progress BMPs'!$C:$C, 0)), 1, 0)), "")</f>
        <v/>
      </c>
      <c r="DD118" s="87" t="str">
        <f>IFERROR(IF($F118="Historical", IF(AM118&lt;&gt;INDEX('Historical BMP Records'!AM:AM, MATCH($C118, 'Historical BMP Records'!$C:$C, 0)), 1, 0), IF(AM118&lt;&gt;INDEX('Planned and Progress BMPs'!AM:AM, MATCH($C118, 'Planned and Progress BMPs'!$C:$C, 0)), 1, 0)), "")</f>
        <v/>
      </c>
      <c r="DE118" s="87" t="str">
        <f>IFERROR(IF($F118="Historical", IF(AN118&lt;&gt;INDEX('Historical BMP Records'!AN:AN, MATCH($C118, 'Historical BMP Records'!$C:$C, 0)), 1, 0), IF(AN118&lt;&gt;INDEX('Planned and Progress BMPs'!AN:AN, MATCH($C118, 'Planned and Progress BMPs'!$C:$C, 0)), 1, 0)), "")</f>
        <v/>
      </c>
      <c r="DF118" s="87" t="str">
        <f>IFERROR(IF($F118="Historical", IF(AO118&lt;&gt;INDEX('Historical BMP Records'!AO:AO, MATCH($C118, 'Historical BMP Records'!$C:$C, 0)), 1, 0), IF(AO118&lt;&gt;INDEX('Planned and Progress BMPs'!AO:AO, MATCH($C118, 'Planned and Progress BMPs'!$C:$C, 0)), 1, 0)), "")</f>
        <v/>
      </c>
      <c r="DG118" s="87" t="str">
        <f>IFERROR(IF($F118="Historical", IF(AP118&lt;&gt;INDEX('Historical BMP Records'!AP:AP, MATCH($C118, 'Historical BMP Records'!$C:$C, 0)), 1, 0), IF(AP118&lt;&gt;INDEX('Planned and Progress BMPs'!AP:AP, MATCH($C118, 'Planned and Progress BMPs'!$C:$C, 0)), 1, 0)), "")</f>
        <v/>
      </c>
      <c r="DH118" s="87" t="str">
        <f>IFERROR(IF($F118="Historical", IF(AQ118&lt;&gt;INDEX('Historical BMP Records'!AQ:AQ, MATCH($C118, 'Historical BMP Records'!$C:$C, 0)), 1, 0), IF(AQ118&lt;&gt;INDEX('Planned and Progress BMPs'!AQ:AQ, MATCH($C118, 'Planned and Progress BMPs'!$C:$C, 0)), 1, 0)), "")</f>
        <v/>
      </c>
      <c r="DI118" s="87" t="str">
        <f>IFERROR(IF($F118="Historical", IF(AR118&lt;&gt;INDEX('Historical BMP Records'!AR:AR, MATCH($C118, 'Historical BMP Records'!$C:$C, 0)), 1, 0), IF(AR118&lt;&gt;INDEX('Planned and Progress BMPs'!AR:AR, MATCH($C118, 'Planned and Progress BMPs'!$C:$C, 0)), 1, 0)), "")</f>
        <v/>
      </c>
      <c r="DJ118" s="87" t="str">
        <f>IFERROR(IF($F118="Historical", IF(AS118&lt;&gt;INDEX('Historical BMP Records'!AS:AS, MATCH($C118, 'Historical BMP Records'!$C:$C, 0)), 1, 0), IF(AS118&lt;&gt;INDEX('Planned and Progress BMPs'!AS:AS, MATCH($C118, 'Planned and Progress BMPs'!$C:$C, 0)), 1, 0)), "")</f>
        <v/>
      </c>
      <c r="DK118" s="87" t="str">
        <f>IFERROR(IF($F118="Historical", IF(AT118&lt;&gt;INDEX('Historical BMP Records'!AT:AT, MATCH($C118, 'Historical BMP Records'!$C:$C, 0)), 1, 0), IF(AT118&lt;&gt;INDEX('Planned and Progress BMPs'!AT:AT, MATCH($C118, 'Planned and Progress BMPs'!$C:$C, 0)), 1, 0)), "")</f>
        <v/>
      </c>
      <c r="DL118" s="87" t="str">
        <f>IFERROR(IF($F118="Historical", IF(AU118&lt;&gt;INDEX('Historical BMP Records'!AU:AU, MATCH($C118, 'Historical BMP Records'!$C:$C, 0)), 1, 0), IF(AU118&lt;&gt;INDEX('Planned and Progress BMPs'!AU:AU, MATCH($C118, 'Planned and Progress BMPs'!$C:$C, 0)), 1, 0)), "")</f>
        <v/>
      </c>
      <c r="DM118" s="87" t="str">
        <f>IFERROR(IF($F118="Historical", IF(AV118&lt;&gt;INDEX('Historical BMP Records'!AV:AV, MATCH($C118, 'Historical BMP Records'!$C:$C, 0)), 1, 0), IF(AV118&lt;&gt;INDEX('Planned and Progress BMPs'!AV:AV, MATCH($C118, 'Planned and Progress BMPs'!$C:$C, 0)), 1, 0)), "")</f>
        <v/>
      </c>
      <c r="DN118" s="87" t="str">
        <f>IFERROR(IF($F118="Historical", IF(AW118&lt;&gt;INDEX('Historical BMP Records'!AW:AW, MATCH($C118, 'Historical BMP Records'!$C:$C, 0)), 1, 0), IF(AW118&lt;&gt;INDEX('Planned and Progress BMPs'!AW:AW, MATCH($C118, 'Planned and Progress BMPs'!$C:$C, 0)), 1, 0)), "")</f>
        <v/>
      </c>
      <c r="DO118" s="87" t="str">
        <f>IFERROR(IF($F118="Historical", IF(AX118&lt;&gt;INDEX('Historical BMP Records'!AX:AX, MATCH($C118, 'Historical BMP Records'!$C:$C, 0)), 1, 0), IF(AX118&lt;&gt;INDEX('Planned and Progress BMPs'!AX:AX, MATCH($C118, 'Planned and Progress BMPs'!$C:$C, 0)), 1, 0)), "")</f>
        <v/>
      </c>
      <c r="DP118" s="87" t="str">
        <f>IFERROR(IF($F118="Historical", IF(AY118&lt;&gt;INDEX('Historical BMP Records'!AY:AY, MATCH($C118, 'Historical BMP Records'!$C:$C, 0)), 1, 0), IF(AY118&lt;&gt;INDEX('Planned and Progress BMPs'!AY:AY, MATCH($C118, 'Planned and Progress BMPs'!$C:$C, 0)), 1, 0)), "")</f>
        <v/>
      </c>
      <c r="DQ118" s="87" t="str">
        <f>IFERROR(IF($F118="Historical", IF(AZ118&lt;&gt;INDEX('Historical BMP Records'!AZ:AZ, MATCH($C118, 'Historical BMP Records'!$C:$C, 0)), 1, 0), IF(AZ118&lt;&gt;INDEX('Planned and Progress BMPs'!AZ:AZ, MATCH($C118, 'Planned and Progress BMPs'!$C:$C, 0)), 1, 0)), "")</f>
        <v/>
      </c>
      <c r="DR118" s="87" t="str">
        <f>IFERROR(IF($F118="Historical", IF(BA118&lt;&gt;INDEX('Historical BMP Records'!BA:BA, MATCH($C118, 'Historical BMP Records'!$C:$C, 0)), 1, 0), IF(BA118&lt;&gt;INDEX('Planned and Progress BMPs'!BA:BA, MATCH($C118, 'Planned and Progress BMPs'!$C:$C, 0)), 1, 0)), "")</f>
        <v/>
      </c>
      <c r="DS118" s="87" t="str">
        <f>IFERROR(IF($F118="Historical", IF(BB118&lt;&gt;INDEX('Historical BMP Records'!BB:BB, MATCH($C118, 'Historical BMP Records'!$C:$C, 0)), 1, 0), IF(BB118&lt;&gt;INDEX('Planned and Progress BMPs'!BB:BB, MATCH($C118, 'Planned and Progress BMPs'!$C:$C, 0)), 1, 0)), "")</f>
        <v/>
      </c>
      <c r="DT118" s="87" t="str">
        <f>IFERROR(IF($F118="Historical", IF(BC118&lt;&gt;INDEX('Historical BMP Records'!BC:BC, MATCH($C118, 'Historical BMP Records'!$C:$C, 0)), 1, 0), IF(BC118&lt;&gt;INDEX('Planned and Progress BMPs'!BC:BC, MATCH($C118, 'Planned and Progress BMPs'!$C:$C, 0)), 1, 0)), "")</f>
        <v/>
      </c>
      <c r="DU118" s="87" t="str">
        <f>IFERROR(IF($F118="Historical", IF(BD118&lt;&gt;INDEX('Historical BMP Records'!BD:BD, MATCH($C118, 'Historical BMP Records'!$C:$C, 0)), 1, 0), IF(BD118&lt;&gt;INDEX('Planned and Progress BMPs'!BD:BD, MATCH($C118, 'Planned and Progress BMPs'!$C:$C, 0)), 1, 0)), "")</f>
        <v/>
      </c>
      <c r="DV118" s="87" t="str">
        <f>IFERROR(IF($F118="Historical", IF(BE118&lt;&gt;INDEX('Historical BMP Records'!BE:BE, MATCH($C118, 'Historical BMP Records'!$C:$C, 0)), 1, 0), IF(BE118&lt;&gt;INDEX('Planned and Progress BMPs'!BE:BE, MATCH($C118, 'Planned and Progress BMPs'!$C:$C, 0)), 1, 0)), "")</f>
        <v/>
      </c>
      <c r="DW118" s="87" t="str">
        <f>IFERROR(IF($F118="Historical", IF(BF118&lt;&gt;INDEX('Historical BMP Records'!BF:BF, MATCH($C118, 'Historical BMP Records'!$C:$C, 0)), 1, 0), IF(BF118&lt;&gt;INDEX('Planned and Progress BMPs'!BF:BF, MATCH($C118, 'Planned and Progress BMPs'!$C:$C, 0)), 1, 0)), "")</f>
        <v/>
      </c>
      <c r="DX118" s="87" t="str">
        <f>IFERROR(IF($F118="Historical", IF(BG118&lt;&gt;INDEX('Historical BMP Records'!BG:BG, MATCH($C118, 'Historical BMP Records'!$C:$C, 0)), 1, 0), IF(BG118&lt;&gt;INDEX('Planned and Progress BMPs'!BG:BG, MATCH($C118, 'Planned and Progress BMPs'!$C:$C, 0)), 1, 0)), "")</f>
        <v/>
      </c>
      <c r="DY118" s="87" t="str">
        <f>IFERROR(IF($F118="Historical", IF(BH118&lt;&gt;INDEX('Historical BMP Records'!BH:BH, MATCH($C118, 'Historical BMP Records'!$C:$C, 0)), 1, 0), IF(BH118&lt;&gt;INDEX('Planned and Progress BMPs'!BH:BH, MATCH($C118, 'Planned and Progress BMPs'!$C:$C, 0)), 1, 0)), "")</f>
        <v/>
      </c>
      <c r="DZ118" s="87" t="str">
        <f>IFERROR(IF($F118="Historical", IF(BI118&lt;&gt;INDEX('Historical BMP Records'!BI:BI, MATCH($C118, 'Historical BMP Records'!$C:$C, 0)), 1, 0), IF(BI118&lt;&gt;INDEX('Planned and Progress BMPs'!BI:BI, MATCH($C118, 'Planned and Progress BMPs'!$C:$C, 0)), 1, 0)), "")</f>
        <v/>
      </c>
      <c r="EA118" s="87" t="str">
        <f>IFERROR(IF($F118="Historical", IF(BJ118&lt;&gt;INDEX('Historical BMP Records'!BJ:BJ, MATCH($C118, 'Historical BMP Records'!$C:$C, 0)), 1, 0), IF(BJ118&lt;&gt;INDEX('Planned and Progress BMPs'!BJ:BJ, MATCH($C118, 'Planned and Progress BMPs'!$C:$C, 0)), 1, 0)), "")</f>
        <v/>
      </c>
      <c r="EB118" s="87" t="str">
        <f>IFERROR(IF($F118="Historical", IF(BK118&lt;&gt;INDEX('Historical BMP Records'!BK:BK, MATCH($C118, 'Historical BMP Records'!$C:$C, 0)), 1, 0), IF(BK118&lt;&gt;INDEX('Planned and Progress BMPs'!BK:BK, MATCH($C118, 'Planned and Progress BMPs'!$C:$C, 0)), 1, 0)), "")</f>
        <v/>
      </c>
      <c r="EC118" s="87" t="str">
        <f>IFERROR(IF($F118="Historical", IF(BL118&lt;&gt;INDEX('Historical BMP Records'!BL:BL, MATCH($C118, 'Historical BMP Records'!$C:$C, 0)), 1, 0), IF(BL118&lt;&gt;INDEX('Planned and Progress BMPs'!BL:BL, MATCH($C118, 'Planned and Progress BMPs'!$C:$C, 0)), 1, 0)), "")</f>
        <v/>
      </c>
      <c r="ED118" s="87" t="str">
        <f>IFERROR(IF($F118="Historical", IF(BM118&lt;&gt;INDEX('Historical BMP Records'!BM:BM, MATCH($C118, 'Historical BMP Records'!$C:$C, 0)), 1, 0), IF(BM118&lt;&gt;INDEX('Planned and Progress BMPs'!BM:BM, MATCH($C118, 'Planned and Progress BMPs'!$C:$C, 0)), 1, 0)), "")</f>
        <v/>
      </c>
      <c r="EE118" s="87" t="str">
        <f>IFERROR(IF($F118="Historical", IF(BN118&lt;&gt;INDEX('Historical BMP Records'!BN:BN, MATCH($C118, 'Historical BMP Records'!$C:$C, 0)), 1, 0), IF(BN118&lt;&gt;INDEX('Planned and Progress BMPs'!BN:BN, MATCH($C118, 'Planned and Progress BMPs'!$C:$C, 0)), 1, 0)), "")</f>
        <v/>
      </c>
      <c r="EF118" s="87" t="str">
        <f>IFERROR(IF($F118="Historical", IF(BO118&lt;&gt;INDEX('Historical BMP Records'!BO:BO, MATCH($C118, 'Historical BMP Records'!$C:$C, 0)), 1, 0), IF(BO118&lt;&gt;INDEX('Planned and Progress BMPs'!BO:BO, MATCH($C118, 'Planned and Progress BMPs'!$C:$C, 0)), 1, 0)), "")</f>
        <v/>
      </c>
      <c r="EG118" s="87" t="str">
        <f>IFERROR(IF($F118="Historical", IF(BP118&lt;&gt;INDEX('Historical BMP Records'!BP:BP, MATCH($C118, 'Historical BMP Records'!$C:$C, 0)), 1, 0), IF(BP118&lt;&gt;INDEX('Planned and Progress BMPs'!BP:BP, MATCH($C118, 'Planned and Progress BMPs'!$C:$C, 0)), 1, 0)), "")</f>
        <v/>
      </c>
      <c r="EH118" s="87">
        <f>SUM(DC_SW152[[#This Row],[FY17 Status Change]:[GIS ID Change]])</f>
        <v>0</v>
      </c>
    </row>
    <row r="119" spans="1:138" x14ac:dyDescent="0.25">
      <c r="A119" s="5" t="s">
        <v>388</v>
      </c>
      <c r="B119" s="5" t="s">
        <v>389</v>
      </c>
      <c r="C119" s="15" t="s">
        <v>648</v>
      </c>
      <c r="D119" s="15" t="s">
        <v>506</v>
      </c>
      <c r="E119" s="15" t="s">
        <v>250</v>
      </c>
      <c r="F119" s="33" t="s">
        <v>49</v>
      </c>
      <c r="G119" s="42"/>
      <c r="H119" s="37"/>
      <c r="I119" s="22">
        <f>INDEX(Table3[Site ID], MATCH(DC_SW152[[#This Row],[Facility Name]], Table3[Site Name], 0))</f>
        <v>1</v>
      </c>
      <c r="J119" s="22" t="s">
        <v>372</v>
      </c>
      <c r="K119" s="22" t="str">
        <f>INDEX(Table3[Site Address], MATCH(DC_SW152[[#This Row],[Facility Name]], Table3[Site Name], 0))</f>
        <v>370 Brookley Avenue SW</v>
      </c>
      <c r="L119" s="22" t="str">
        <f>INDEX(Table3[Site X Coordinate], MATCH(DC_SW152[[#This Row],[Facility Name]], Table3[Site Name], 0))</f>
        <v>399319.85</v>
      </c>
      <c r="M119" s="22" t="str">
        <f>INDEX(Table3[Site Y Coordinate], MATCH(DC_SW152[[#This Row],[Facility Name]], Table3[Site Name], 0))</f>
        <v>131674.01</v>
      </c>
      <c r="N119" s="22" t="str">
        <f>INDEX(Table3[Owner/Manager], MATCH(DC_SW152[[#This Row],[Facility Name]], Table3[Site Name], 0))</f>
        <v>Department of Defense</v>
      </c>
      <c r="O119" s="22" t="s">
        <v>218</v>
      </c>
      <c r="P119" s="22" t="s">
        <v>115</v>
      </c>
      <c r="Q119" s="22" t="s">
        <v>219</v>
      </c>
      <c r="R119" s="22" t="s">
        <v>84</v>
      </c>
      <c r="S119" s="22">
        <v>20032</v>
      </c>
      <c r="T119" s="29">
        <v>2024048204</v>
      </c>
      <c r="U119" s="22" t="s">
        <v>220</v>
      </c>
      <c r="V119" s="77">
        <v>62</v>
      </c>
      <c r="W119" s="33">
        <v>38718</v>
      </c>
      <c r="X119" s="22" t="s">
        <v>250</v>
      </c>
      <c r="Y119" s="83" t="s">
        <v>653</v>
      </c>
      <c r="Z119" s="83" t="s">
        <v>777</v>
      </c>
      <c r="AA119" s="83" t="s">
        <v>778</v>
      </c>
      <c r="AB119" s="83" t="s">
        <v>15</v>
      </c>
      <c r="AC119" s="22" t="s">
        <v>93</v>
      </c>
      <c r="AD119" s="22" t="s">
        <v>26</v>
      </c>
      <c r="AE119" s="22">
        <v>398379.39085600001</v>
      </c>
      <c r="AF119" s="22">
        <v>129822.972637</v>
      </c>
      <c r="AG119" s="22">
        <v>38.852113000000003</v>
      </c>
      <c r="AH119" s="22">
        <v>-77.016491000000002</v>
      </c>
      <c r="AI119" s="22" t="s">
        <v>253</v>
      </c>
      <c r="AJ119" s="22" t="s">
        <v>84</v>
      </c>
      <c r="AK119" s="22">
        <v>20032</v>
      </c>
      <c r="AL119" s="17" t="s">
        <v>11</v>
      </c>
      <c r="AM119" s="22" t="s">
        <v>12</v>
      </c>
      <c r="AN119" s="22" t="s">
        <v>8</v>
      </c>
      <c r="AO119" s="64"/>
      <c r="AP119" s="64"/>
      <c r="AQ119" s="64"/>
      <c r="AR119" s="64">
        <f>IF(ISBLANK(DC_SW152[[#This Row],[Urban Acres]]), "", DC_SW152[[#This Row],[Urban Acres]]-DC_SW152[[#This Row],[Impervious Acres]]-DC_SW152[[#This Row],[Natural Acres]])</f>
        <v>0</v>
      </c>
      <c r="AS119" s="64">
        <v>1.3</v>
      </c>
      <c r="AT119" s="64">
        <v>1.3</v>
      </c>
      <c r="AU119" s="64" t="str">
        <f>IF(ISBLANK(DC_SW152[[#This Row],[Natural Acres]]), "", DC_SW152[[#This Row],[Natural Acres]]*43560)</f>
        <v/>
      </c>
      <c r="AV119" s="64">
        <f>IFERROR(IF(ISBLANK(DC_SW152[[#This Row],[Compacted Acres]]), "", DC_SW152[[#This Row],[Compacted Acres]]*43560),"")</f>
        <v>0</v>
      </c>
      <c r="AW119" s="64">
        <f>IF(ISBLANK(DC_SW152[[#This Row],[Impervious Acres]]), "", DC_SW152[[#This Row],[Impervious Acres]]*43560)</f>
        <v>56628</v>
      </c>
      <c r="AX119" s="64">
        <f>IF(ISBLANK(DC_SW152[[#This Row],[Urban Acres]]), "", DC_SW152[[#This Row],[Urban Acres]]*43560)</f>
        <v>56628</v>
      </c>
      <c r="AY119" s="67"/>
      <c r="AZ119" s="33">
        <v>42153</v>
      </c>
      <c r="BA119" s="19">
        <v>2015</v>
      </c>
      <c r="BB119" s="19"/>
      <c r="BC119" s="19"/>
      <c r="BD119" s="19"/>
      <c r="BE119" s="19"/>
      <c r="BF119" s="19"/>
      <c r="BG119" s="19"/>
      <c r="BH119" s="18" t="s">
        <v>9</v>
      </c>
      <c r="BI119" s="18">
        <v>41275</v>
      </c>
      <c r="BJ119" s="18"/>
      <c r="BK119" s="22" t="s">
        <v>8</v>
      </c>
      <c r="BL119" s="18"/>
      <c r="BM119" s="72"/>
      <c r="BN119" s="22"/>
      <c r="BO119" s="17" t="s">
        <v>13</v>
      </c>
      <c r="BP119" s="17"/>
      <c r="BQ119" s="15" t="s">
        <v>536</v>
      </c>
      <c r="BR119" s="87" t="str">
        <f>IFERROR(IF($F119="Historical", IF(A119&lt;&gt;INDEX('Historical BMP Records'!A:A, MATCH($C119, 'Historical BMP Records'!$C:$C, 0)), 1, 0), IF(A119&lt;&gt;INDEX('Planned and Progress BMPs'!A:A, MATCH($C119, 'Planned and Progress BMPs'!$C:$C, 0)), 1, 0)), "")</f>
        <v/>
      </c>
      <c r="BS119" s="87" t="str">
        <f>IFERROR(IF($F119="Historical", IF(B119&lt;&gt;INDEX('Historical BMP Records'!B:B, MATCH($C119, 'Historical BMP Records'!$C:$C, 0)), 1, 0), IF(B119&lt;&gt;INDEX('Planned and Progress BMPs'!B:B, MATCH($C119, 'Planned and Progress BMPs'!$C:$C, 0)), 1, 0)), "")</f>
        <v/>
      </c>
      <c r="BT119" s="87" t="str">
        <f>IFERROR(IF($F119="Historical", IF(C119&lt;&gt;INDEX('Historical BMP Records'!C:C, MATCH($C119, 'Historical BMP Records'!$C:$C, 0)), 1, 0), IF(C119&lt;&gt;INDEX('Planned and Progress BMPs'!C:C, MATCH($C119, 'Planned and Progress BMPs'!$C:$C, 0)), 1, 0)), "")</f>
        <v/>
      </c>
      <c r="BU119" s="87" t="str">
        <f>IFERROR(IF($F119="Historical", IF(D119&lt;&gt;INDEX('Historical BMP Records'!D:D, MATCH($C119, 'Historical BMP Records'!$C:$C, 0)), 1, 0), IF(D119&lt;&gt;INDEX('Planned and Progress BMPs'!D:D, MATCH($C119, 'Planned and Progress BMPs'!$C:$C, 0)), 1, 0)), "")</f>
        <v/>
      </c>
      <c r="BV119" s="87" t="str">
        <f>IFERROR(IF($F119="Historical", IF(E119&lt;&gt;INDEX('Historical BMP Records'!E:E, MATCH($C119, 'Historical BMP Records'!$C:$C, 0)), 1, 0), IF(E119&lt;&gt;INDEX('Planned and Progress BMPs'!E:E, MATCH($C119, 'Planned and Progress BMPs'!$C:$C, 0)), 1, 0)), "")</f>
        <v/>
      </c>
      <c r="BW119" s="87" t="str">
        <f>IFERROR(IF($F119="Historical", IF(F119&lt;&gt;INDEX('Historical BMP Records'!F:F, MATCH($C119, 'Historical BMP Records'!$C:$C, 0)), 1, 0), IF(F119&lt;&gt;INDEX('Planned and Progress BMPs'!F:F, MATCH($C119, 'Planned and Progress BMPs'!$C:$C, 0)), 1, 0)), "")</f>
        <v/>
      </c>
      <c r="BX119" s="87" t="str">
        <f>IFERROR(IF($F119="Historical", IF(G119&lt;&gt;INDEX('Historical BMP Records'!G:G, MATCH($C119, 'Historical BMP Records'!$C:$C, 0)), 1, 0), IF(G119&lt;&gt;INDEX('Planned and Progress BMPs'!G:G, MATCH($C119, 'Planned and Progress BMPs'!$C:$C, 0)), 1, 0)), "")</f>
        <v/>
      </c>
      <c r="BY119" s="87" t="str">
        <f>IFERROR(IF($F119="Historical", IF(H119&lt;&gt;INDEX('Historical BMP Records'!H:H, MATCH($C119, 'Historical BMP Records'!$C:$C, 0)), 1, 0), IF(H119&lt;&gt;INDEX('Planned and Progress BMPs'!H:H, MATCH($C119, 'Planned and Progress BMPs'!$C:$C, 0)), 1, 0)), "")</f>
        <v/>
      </c>
      <c r="BZ119" s="87" t="str">
        <f>IFERROR(IF($F119="Historical", IF(I119&lt;&gt;INDEX('Historical BMP Records'!I:I, MATCH($C119, 'Historical BMP Records'!$C:$C, 0)), 1, 0), IF(I119&lt;&gt;INDEX('Planned and Progress BMPs'!I:I, MATCH($C119, 'Planned and Progress BMPs'!$C:$C, 0)), 1, 0)), "")</f>
        <v/>
      </c>
      <c r="CA119" s="87" t="str">
        <f>IFERROR(IF($F119="Historical", IF(J119&lt;&gt;INDEX('Historical BMP Records'!J:J, MATCH($C119, 'Historical BMP Records'!$C:$C, 0)), 1, 0), IF(J119&lt;&gt;INDEX('Planned and Progress BMPs'!J:J, MATCH($C119, 'Planned and Progress BMPs'!$C:$C, 0)), 1, 0)), "")</f>
        <v/>
      </c>
      <c r="CB119" s="87" t="str">
        <f>IFERROR(IF($F119="Historical", IF(K119&lt;&gt;INDEX('Historical BMP Records'!K:K, MATCH($C119, 'Historical BMP Records'!$C:$C, 0)), 1, 0), IF(K119&lt;&gt;INDEX('Planned and Progress BMPs'!K:K, MATCH($C119, 'Planned and Progress BMPs'!$C:$C, 0)), 1, 0)), "")</f>
        <v/>
      </c>
      <c r="CC119" s="87" t="str">
        <f>IFERROR(IF($F119="Historical", IF(L119&lt;&gt;INDEX('Historical BMP Records'!L:L, MATCH($C119, 'Historical BMP Records'!$C:$C, 0)), 1, 0), IF(L119&lt;&gt;INDEX('Planned and Progress BMPs'!L:L, MATCH($C119, 'Planned and Progress BMPs'!$C:$C, 0)), 1, 0)), "")</f>
        <v/>
      </c>
      <c r="CD119" s="87" t="str">
        <f>IFERROR(IF($F119="Historical", IF(M119&lt;&gt;INDEX('Historical BMP Records'!M:M, MATCH($C119, 'Historical BMP Records'!$C:$C, 0)), 1, 0), IF(M119&lt;&gt;INDEX('Planned and Progress BMPs'!M:M, MATCH($C119, 'Planned and Progress BMPs'!$C:$C, 0)), 1, 0)), "")</f>
        <v/>
      </c>
      <c r="CE119" s="87" t="str">
        <f>IFERROR(IF($F119="Historical", IF(N119&lt;&gt;INDEX('Historical BMP Records'!N:N, MATCH($C119, 'Historical BMP Records'!$C:$C, 0)), 1, 0), IF(N119&lt;&gt;INDEX('Planned and Progress BMPs'!N:N, MATCH($C119, 'Planned and Progress BMPs'!$C:$C, 0)), 1, 0)), "")</f>
        <v/>
      </c>
      <c r="CF119" s="87" t="str">
        <f>IFERROR(IF($F119="Historical", IF(O119&lt;&gt;INDEX('Historical BMP Records'!O:O, MATCH($C119, 'Historical BMP Records'!$C:$C, 0)), 1, 0), IF(O119&lt;&gt;INDEX('Planned and Progress BMPs'!O:O, MATCH($C119, 'Planned and Progress BMPs'!$C:$C, 0)), 1, 0)), "")</f>
        <v/>
      </c>
      <c r="CG119" s="87" t="str">
        <f>IFERROR(IF($F119="Historical", IF(P119&lt;&gt;INDEX('Historical BMP Records'!P:P, MATCH($C119, 'Historical BMP Records'!$C:$C, 0)), 1, 0), IF(P119&lt;&gt;INDEX('Planned and Progress BMPs'!P:P, MATCH($C119, 'Planned and Progress BMPs'!$C:$C, 0)), 1, 0)), "")</f>
        <v/>
      </c>
      <c r="CH119" s="87" t="str">
        <f>IFERROR(IF($F119="Historical", IF(Q119&lt;&gt;INDEX('Historical BMP Records'!Q:Q, MATCH($C119, 'Historical BMP Records'!$C:$C, 0)), 1, 0), IF(Q119&lt;&gt;INDEX('Planned and Progress BMPs'!Q:Q, MATCH($C119, 'Planned and Progress BMPs'!$C:$C, 0)), 1, 0)), "")</f>
        <v/>
      </c>
      <c r="CI119" s="87" t="str">
        <f>IFERROR(IF($F119="Historical", IF(R119&lt;&gt;INDEX('Historical BMP Records'!R:R, MATCH($C119, 'Historical BMP Records'!$C:$C, 0)), 1, 0), IF(R119&lt;&gt;INDEX('Planned and Progress BMPs'!R:R, MATCH($C119, 'Planned and Progress BMPs'!$C:$C, 0)), 1, 0)), "")</f>
        <v/>
      </c>
      <c r="CJ119" s="87" t="str">
        <f>IFERROR(IF($F119="Historical", IF(S119&lt;&gt;INDEX('Historical BMP Records'!S:S, MATCH($C119, 'Historical BMP Records'!$C:$C, 0)), 1, 0), IF(S119&lt;&gt;INDEX('Planned and Progress BMPs'!S:S, MATCH($C119, 'Planned and Progress BMPs'!$C:$C, 0)), 1, 0)), "")</f>
        <v/>
      </c>
      <c r="CK119" s="87" t="str">
        <f>IFERROR(IF($F119="Historical", IF(T119&lt;&gt;INDEX('Historical BMP Records'!T:T, MATCH($C119, 'Historical BMP Records'!$C:$C, 0)), 1, 0), IF(T119&lt;&gt;INDEX('Planned and Progress BMPs'!T:T, MATCH($C119, 'Planned and Progress BMPs'!$C:$C, 0)), 1, 0)), "")</f>
        <v/>
      </c>
      <c r="CL119" s="87" t="str">
        <f>IFERROR(IF($F119="Historical", IF(U119&lt;&gt;INDEX('Historical BMP Records'!U:U, MATCH($C119, 'Historical BMP Records'!$C:$C, 0)), 1, 0), IF(U119&lt;&gt;INDEX('Planned and Progress BMPs'!U:U, MATCH($C119, 'Planned and Progress BMPs'!$C:$C, 0)), 1, 0)), "")</f>
        <v/>
      </c>
      <c r="CM119" s="87" t="str">
        <f>IFERROR(IF($F119="Historical", IF(V119&lt;&gt;INDEX('Historical BMP Records'!V:V, MATCH($C119, 'Historical BMP Records'!$C:$C, 0)), 1, 0), IF(V119&lt;&gt;INDEX('Planned and Progress BMPs'!V:V, MATCH($C119, 'Planned and Progress BMPs'!$C:$C, 0)), 1, 0)), "")</f>
        <v/>
      </c>
      <c r="CN119" s="87" t="str">
        <f>IFERROR(IF($F119="Historical", IF(W119&lt;&gt;INDEX('Historical BMP Records'!W:W, MATCH($C119, 'Historical BMP Records'!$C:$C, 0)), 1, 0), IF(W119&lt;&gt;INDEX('Planned and Progress BMPs'!W:W, MATCH($C119, 'Planned and Progress BMPs'!$C:$C, 0)), 1, 0)), "")</f>
        <v/>
      </c>
      <c r="CO119" s="87" t="str">
        <f>IFERROR(IF($F119="Historical", IF(X119&lt;&gt;INDEX('Historical BMP Records'!X:X, MATCH($C119, 'Historical BMP Records'!$C:$C, 0)), 1, 0), IF(X119&lt;&gt;INDEX('Planned and Progress BMPs'!X:X, MATCH($C119, 'Planned and Progress BMPs'!$C:$C, 0)), 1, 0)), "")</f>
        <v/>
      </c>
      <c r="CP119" s="87" t="str">
        <f>IFERROR(IF($F119="Historical", IF(Y119&lt;&gt;INDEX('Historical BMP Records'!Y:Y, MATCH($C119, 'Historical BMP Records'!$C:$C, 0)), 1, 0), IF(Y119&lt;&gt;INDEX('Planned and Progress BMPs'!Y:Y, MATCH($C119, 'Planned and Progress BMPs'!$C:$C, 0)), 1, 0)), "")</f>
        <v/>
      </c>
      <c r="CQ119" s="87" t="str">
        <f>IFERROR(IF($F119="Historical", IF(Z119&lt;&gt;INDEX('Historical BMP Records'!Z:Z, MATCH($C119, 'Historical BMP Records'!$C:$C, 0)), 1, 0), IF(Z119&lt;&gt;INDEX('Planned and Progress BMPs'!Z:Z, MATCH($C119, 'Planned and Progress BMPs'!$C:$C, 0)), 1, 0)), "")</f>
        <v/>
      </c>
      <c r="CR119" s="87" t="str">
        <f>IFERROR(IF($F119="Historical", IF(AA119&lt;&gt;INDEX('Historical BMP Records'!AA:AA, MATCH($C119, 'Historical BMP Records'!$C:$C, 0)), 1, 0), IF(AA119&lt;&gt;INDEX('Planned and Progress BMPs'!AA:AA, MATCH($C119, 'Planned and Progress BMPs'!$C:$C, 0)), 1, 0)), "")</f>
        <v/>
      </c>
      <c r="CS119" s="87" t="str">
        <f>IFERROR(IF($F119="Historical", IF(AB119&lt;&gt;INDEX('Historical BMP Records'!AB:AB, MATCH($C119, 'Historical BMP Records'!$C:$C, 0)), 1, 0), IF(AB119&lt;&gt;INDEX('Planned and Progress BMPs'!AB:AB, MATCH($C119, 'Planned and Progress BMPs'!$C:$C, 0)), 1, 0)), "")</f>
        <v/>
      </c>
      <c r="CT119" s="87" t="str">
        <f>IFERROR(IF($F119="Historical", IF(AC119&lt;&gt;INDEX('Historical BMP Records'!AC:AC, MATCH($C119, 'Historical BMP Records'!$C:$C, 0)), 1, 0), IF(AC119&lt;&gt;INDEX('Planned and Progress BMPs'!AC:AC, MATCH($C119, 'Planned and Progress BMPs'!$C:$C, 0)), 1, 0)), "")</f>
        <v/>
      </c>
      <c r="CU119" s="87" t="str">
        <f>IFERROR(IF($F119="Historical", IF(AD119&lt;&gt;INDEX('Historical BMP Records'!AD:AD, MATCH($C119, 'Historical BMP Records'!$C:$C, 0)), 1, 0), IF(AD119&lt;&gt;INDEX('Planned and Progress BMPs'!AD:AD, MATCH($C119, 'Planned and Progress BMPs'!$C:$C, 0)), 1, 0)), "")</f>
        <v/>
      </c>
      <c r="CV119" s="87" t="str">
        <f>IFERROR(IF($F119="Historical", IF(AE119&lt;&gt;INDEX('Historical BMP Records'!AE:AE, MATCH($C119, 'Historical BMP Records'!$C:$C, 0)), 1, 0), IF(AE119&lt;&gt;INDEX('Planned and Progress BMPs'!AE:AE, MATCH($C119, 'Planned and Progress BMPs'!$C:$C, 0)), 1, 0)), "")</f>
        <v/>
      </c>
      <c r="CW119" s="87" t="str">
        <f>IFERROR(IF($F119="Historical", IF(AF119&lt;&gt;INDEX('Historical BMP Records'!AF:AF, MATCH($C119, 'Historical BMP Records'!$C:$C, 0)), 1, 0), IF(AF119&lt;&gt;INDEX('Planned and Progress BMPs'!AF:AF, MATCH($C119, 'Planned and Progress BMPs'!$C:$C, 0)), 1, 0)), "")</f>
        <v/>
      </c>
      <c r="CX119" s="87" t="str">
        <f>IFERROR(IF($F119="Historical", IF(AG119&lt;&gt;INDEX('Historical BMP Records'!AG:AG, MATCH($C119, 'Historical BMP Records'!$C:$C, 0)), 1, 0), IF(AG119&lt;&gt;INDEX('Planned and Progress BMPs'!AG:AG, MATCH($C119, 'Planned and Progress BMPs'!$C:$C, 0)), 1, 0)), "")</f>
        <v/>
      </c>
      <c r="CY119" s="87" t="str">
        <f>IFERROR(IF($F119="Historical", IF(AH119&lt;&gt;INDEX('Historical BMP Records'!AH:AH, MATCH($C119, 'Historical BMP Records'!$C:$C, 0)), 1, 0), IF(AH119&lt;&gt;INDEX('Planned and Progress BMPs'!AH:AH, MATCH($C119, 'Planned and Progress BMPs'!$C:$C, 0)), 1, 0)), "")</f>
        <v/>
      </c>
      <c r="CZ119" s="87" t="str">
        <f>IFERROR(IF($F119="Historical", IF(AI119&lt;&gt;INDEX('Historical BMP Records'!AI:AI, MATCH($C119, 'Historical BMP Records'!$C:$C, 0)), 1, 0), IF(AI119&lt;&gt;INDEX('Planned and Progress BMPs'!AI:AI, MATCH($C119, 'Planned and Progress BMPs'!$C:$C, 0)), 1, 0)), "")</f>
        <v/>
      </c>
      <c r="DA119" s="87" t="str">
        <f>IFERROR(IF($F119="Historical", IF(AJ119&lt;&gt;INDEX('Historical BMP Records'!AJ:AJ, MATCH($C119, 'Historical BMP Records'!$C:$C, 0)), 1, 0), IF(AJ119&lt;&gt;INDEX('Planned and Progress BMPs'!AJ:AJ, MATCH($C119, 'Planned and Progress BMPs'!$C:$C, 0)), 1, 0)), "")</f>
        <v/>
      </c>
      <c r="DB119" s="87" t="str">
        <f>IFERROR(IF($F119="Historical", IF(AK119&lt;&gt;INDEX('Historical BMP Records'!AK:AK, MATCH($C119, 'Historical BMP Records'!$C:$C, 0)), 1, 0), IF(AK119&lt;&gt;INDEX('Planned and Progress BMPs'!AK:AK, MATCH($C119, 'Planned and Progress BMPs'!$C:$C, 0)), 1, 0)), "")</f>
        <v/>
      </c>
      <c r="DC119" s="87" t="str">
        <f>IFERROR(IF($F119="Historical", IF(AL119&lt;&gt;INDEX('Historical BMP Records'!AL:AL, MATCH($C119, 'Historical BMP Records'!$C:$C, 0)), 1, 0), IF(AL119&lt;&gt;INDEX('Planned and Progress BMPs'!AL:AL, MATCH($C119, 'Planned and Progress BMPs'!$C:$C, 0)), 1, 0)), "")</f>
        <v/>
      </c>
      <c r="DD119" s="87" t="str">
        <f>IFERROR(IF($F119="Historical", IF(AM119&lt;&gt;INDEX('Historical BMP Records'!AM:AM, MATCH($C119, 'Historical BMP Records'!$C:$C, 0)), 1, 0), IF(AM119&lt;&gt;INDEX('Planned and Progress BMPs'!AM:AM, MATCH($C119, 'Planned and Progress BMPs'!$C:$C, 0)), 1, 0)), "")</f>
        <v/>
      </c>
      <c r="DE119" s="87" t="str">
        <f>IFERROR(IF($F119="Historical", IF(AN119&lt;&gt;INDEX('Historical BMP Records'!AN:AN, MATCH($C119, 'Historical BMP Records'!$C:$C, 0)), 1, 0), IF(AN119&lt;&gt;INDEX('Planned and Progress BMPs'!AN:AN, MATCH($C119, 'Planned and Progress BMPs'!$C:$C, 0)), 1, 0)), "")</f>
        <v/>
      </c>
      <c r="DF119" s="87" t="str">
        <f>IFERROR(IF($F119="Historical", IF(AO119&lt;&gt;INDEX('Historical BMP Records'!AO:AO, MATCH($C119, 'Historical BMP Records'!$C:$C, 0)), 1, 0), IF(AO119&lt;&gt;INDEX('Planned and Progress BMPs'!AO:AO, MATCH($C119, 'Planned and Progress BMPs'!$C:$C, 0)), 1, 0)), "")</f>
        <v/>
      </c>
      <c r="DG119" s="87" t="str">
        <f>IFERROR(IF($F119="Historical", IF(AP119&lt;&gt;INDEX('Historical BMP Records'!AP:AP, MATCH($C119, 'Historical BMP Records'!$C:$C, 0)), 1, 0), IF(AP119&lt;&gt;INDEX('Planned and Progress BMPs'!AP:AP, MATCH($C119, 'Planned and Progress BMPs'!$C:$C, 0)), 1, 0)), "")</f>
        <v/>
      </c>
      <c r="DH119" s="87" t="str">
        <f>IFERROR(IF($F119="Historical", IF(AQ119&lt;&gt;INDEX('Historical BMP Records'!AQ:AQ, MATCH($C119, 'Historical BMP Records'!$C:$C, 0)), 1, 0), IF(AQ119&lt;&gt;INDEX('Planned and Progress BMPs'!AQ:AQ, MATCH($C119, 'Planned and Progress BMPs'!$C:$C, 0)), 1, 0)), "")</f>
        <v/>
      </c>
      <c r="DI119" s="87" t="str">
        <f>IFERROR(IF($F119="Historical", IF(AR119&lt;&gt;INDEX('Historical BMP Records'!AR:AR, MATCH($C119, 'Historical BMP Records'!$C:$C, 0)), 1, 0), IF(AR119&lt;&gt;INDEX('Planned and Progress BMPs'!AR:AR, MATCH($C119, 'Planned and Progress BMPs'!$C:$C, 0)), 1, 0)), "")</f>
        <v/>
      </c>
      <c r="DJ119" s="87" t="str">
        <f>IFERROR(IF($F119="Historical", IF(AS119&lt;&gt;INDEX('Historical BMP Records'!AS:AS, MATCH($C119, 'Historical BMP Records'!$C:$C, 0)), 1, 0), IF(AS119&lt;&gt;INDEX('Planned and Progress BMPs'!AS:AS, MATCH($C119, 'Planned and Progress BMPs'!$C:$C, 0)), 1, 0)), "")</f>
        <v/>
      </c>
      <c r="DK119" s="87" t="str">
        <f>IFERROR(IF($F119="Historical", IF(AT119&lt;&gt;INDEX('Historical BMP Records'!AT:AT, MATCH($C119, 'Historical BMP Records'!$C:$C, 0)), 1, 0), IF(AT119&lt;&gt;INDEX('Planned and Progress BMPs'!AT:AT, MATCH($C119, 'Planned and Progress BMPs'!$C:$C, 0)), 1, 0)), "")</f>
        <v/>
      </c>
      <c r="DL119" s="87" t="str">
        <f>IFERROR(IF($F119="Historical", IF(AU119&lt;&gt;INDEX('Historical BMP Records'!AU:AU, MATCH($C119, 'Historical BMP Records'!$C:$C, 0)), 1, 0), IF(AU119&lt;&gt;INDEX('Planned and Progress BMPs'!AU:AU, MATCH($C119, 'Planned and Progress BMPs'!$C:$C, 0)), 1, 0)), "")</f>
        <v/>
      </c>
      <c r="DM119" s="87" t="str">
        <f>IFERROR(IF($F119="Historical", IF(AV119&lt;&gt;INDEX('Historical BMP Records'!AV:AV, MATCH($C119, 'Historical BMP Records'!$C:$C, 0)), 1, 0), IF(AV119&lt;&gt;INDEX('Planned and Progress BMPs'!AV:AV, MATCH($C119, 'Planned and Progress BMPs'!$C:$C, 0)), 1, 0)), "")</f>
        <v/>
      </c>
      <c r="DN119" s="87" t="str">
        <f>IFERROR(IF($F119="Historical", IF(AW119&lt;&gt;INDEX('Historical BMP Records'!AW:AW, MATCH($C119, 'Historical BMP Records'!$C:$C, 0)), 1, 0), IF(AW119&lt;&gt;INDEX('Planned and Progress BMPs'!AW:AW, MATCH($C119, 'Planned and Progress BMPs'!$C:$C, 0)), 1, 0)), "")</f>
        <v/>
      </c>
      <c r="DO119" s="87" t="str">
        <f>IFERROR(IF($F119="Historical", IF(AX119&lt;&gt;INDEX('Historical BMP Records'!AX:AX, MATCH($C119, 'Historical BMP Records'!$C:$C, 0)), 1, 0), IF(AX119&lt;&gt;INDEX('Planned and Progress BMPs'!AX:AX, MATCH($C119, 'Planned and Progress BMPs'!$C:$C, 0)), 1, 0)), "")</f>
        <v/>
      </c>
      <c r="DP119" s="87" t="str">
        <f>IFERROR(IF($F119="Historical", IF(AY119&lt;&gt;INDEX('Historical BMP Records'!AY:AY, MATCH($C119, 'Historical BMP Records'!$C:$C, 0)), 1, 0), IF(AY119&lt;&gt;INDEX('Planned and Progress BMPs'!AY:AY, MATCH($C119, 'Planned and Progress BMPs'!$C:$C, 0)), 1, 0)), "")</f>
        <v/>
      </c>
      <c r="DQ119" s="87" t="str">
        <f>IFERROR(IF($F119="Historical", IF(AZ119&lt;&gt;INDEX('Historical BMP Records'!AZ:AZ, MATCH($C119, 'Historical BMP Records'!$C:$C, 0)), 1, 0), IF(AZ119&lt;&gt;INDEX('Planned and Progress BMPs'!AZ:AZ, MATCH($C119, 'Planned and Progress BMPs'!$C:$C, 0)), 1, 0)), "")</f>
        <v/>
      </c>
      <c r="DR119" s="87" t="str">
        <f>IFERROR(IF($F119="Historical", IF(BA119&lt;&gt;INDEX('Historical BMP Records'!BA:BA, MATCH($C119, 'Historical BMP Records'!$C:$C, 0)), 1, 0), IF(BA119&lt;&gt;INDEX('Planned and Progress BMPs'!BA:BA, MATCH($C119, 'Planned and Progress BMPs'!$C:$C, 0)), 1, 0)), "")</f>
        <v/>
      </c>
      <c r="DS119" s="87" t="str">
        <f>IFERROR(IF($F119="Historical", IF(BB119&lt;&gt;INDEX('Historical BMP Records'!BB:BB, MATCH($C119, 'Historical BMP Records'!$C:$C, 0)), 1, 0), IF(BB119&lt;&gt;INDEX('Planned and Progress BMPs'!BB:BB, MATCH($C119, 'Planned and Progress BMPs'!$C:$C, 0)), 1, 0)), "")</f>
        <v/>
      </c>
      <c r="DT119" s="87" t="str">
        <f>IFERROR(IF($F119="Historical", IF(BC119&lt;&gt;INDEX('Historical BMP Records'!BC:BC, MATCH($C119, 'Historical BMP Records'!$C:$C, 0)), 1, 0), IF(BC119&lt;&gt;INDEX('Planned and Progress BMPs'!BC:BC, MATCH($C119, 'Planned and Progress BMPs'!$C:$C, 0)), 1, 0)), "")</f>
        <v/>
      </c>
      <c r="DU119" s="87" t="str">
        <f>IFERROR(IF($F119="Historical", IF(BD119&lt;&gt;INDEX('Historical BMP Records'!BD:BD, MATCH($C119, 'Historical BMP Records'!$C:$C, 0)), 1, 0), IF(BD119&lt;&gt;INDEX('Planned and Progress BMPs'!BD:BD, MATCH($C119, 'Planned and Progress BMPs'!$C:$C, 0)), 1, 0)), "")</f>
        <v/>
      </c>
      <c r="DV119" s="87" t="str">
        <f>IFERROR(IF($F119="Historical", IF(BE119&lt;&gt;INDEX('Historical BMP Records'!BE:BE, MATCH($C119, 'Historical BMP Records'!$C:$C, 0)), 1, 0), IF(BE119&lt;&gt;INDEX('Planned and Progress BMPs'!BE:BE, MATCH($C119, 'Planned and Progress BMPs'!$C:$C, 0)), 1, 0)), "")</f>
        <v/>
      </c>
      <c r="DW119" s="87" t="str">
        <f>IFERROR(IF($F119="Historical", IF(BF119&lt;&gt;INDEX('Historical BMP Records'!BF:BF, MATCH($C119, 'Historical BMP Records'!$C:$C, 0)), 1, 0), IF(BF119&lt;&gt;INDEX('Planned and Progress BMPs'!BF:BF, MATCH($C119, 'Planned and Progress BMPs'!$C:$C, 0)), 1, 0)), "")</f>
        <v/>
      </c>
      <c r="DX119" s="87" t="str">
        <f>IFERROR(IF($F119="Historical", IF(BG119&lt;&gt;INDEX('Historical BMP Records'!BG:BG, MATCH($C119, 'Historical BMP Records'!$C:$C, 0)), 1, 0), IF(BG119&lt;&gt;INDEX('Planned and Progress BMPs'!BG:BG, MATCH($C119, 'Planned and Progress BMPs'!$C:$C, 0)), 1, 0)), "")</f>
        <v/>
      </c>
      <c r="DY119" s="87" t="str">
        <f>IFERROR(IF($F119="Historical", IF(BH119&lt;&gt;INDEX('Historical BMP Records'!BH:BH, MATCH($C119, 'Historical BMP Records'!$C:$C, 0)), 1, 0), IF(BH119&lt;&gt;INDEX('Planned and Progress BMPs'!BH:BH, MATCH($C119, 'Planned and Progress BMPs'!$C:$C, 0)), 1, 0)), "")</f>
        <v/>
      </c>
      <c r="DZ119" s="87" t="str">
        <f>IFERROR(IF($F119="Historical", IF(BI119&lt;&gt;INDEX('Historical BMP Records'!BI:BI, MATCH($C119, 'Historical BMP Records'!$C:$C, 0)), 1, 0), IF(BI119&lt;&gt;INDEX('Planned and Progress BMPs'!BI:BI, MATCH($C119, 'Planned and Progress BMPs'!$C:$C, 0)), 1, 0)), "")</f>
        <v/>
      </c>
      <c r="EA119" s="87" t="str">
        <f>IFERROR(IF($F119="Historical", IF(BJ119&lt;&gt;INDEX('Historical BMP Records'!BJ:BJ, MATCH($C119, 'Historical BMP Records'!$C:$C, 0)), 1, 0), IF(BJ119&lt;&gt;INDEX('Planned and Progress BMPs'!BJ:BJ, MATCH($C119, 'Planned and Progress BMPs'!$C:$C, 0)), 1, 0)), "")</f>
        <v/>
      </c>
      <c r="EB119" s="87" t="str">
        <f>IFERROR(IF($F119="Historical", IF(BK119&lt;&gt;INDEX('Historical BMP Records'!BK:BK, MATCH($C119, 'Historical BMP Records'!$C:$C, 0)), 1, 0), IF(BK119&lt;&gt;INDEX('Planned and Progress BMPs'!BK:BK, MATCH($C119, 'Planned and Progress BMPs'!$C:$C, 0)), 1, 0)), "")</f>
        <v/>
      </c>
      <c r="EC119" s="87" t="str">
        <f>IFERROR(IF($F119="Historical", IF(BL119&lt;&gt;INDEX('Historical BMP Records'!BL:BL, MATCH($C119, 'Historical BMP Records'!$C:$C, 0)), 1, 0), IF(BL119&lt;&gt;INDEX('Planned and Progress BMPs'!BL:BL, MATCH($C119, 'Planned and Progress BMPs'!$C:$C, 0)), 1, 0)), "")</f>
        <v/>
      </c>
      <c r="ED119" s="87" t="str">
        <f>IFERROR(IF($F119="Historical", IF(BM119&lt;&gt;INDEX('Historical BMP Records'!BM:BM, MATCH($C119, 'Historical BMP Records'!$C:$C, 0)), 1, 0), IF(BM119&lt;&gt;INDEX('Planned and Progress BMPs'!BM:BM, MATCH($C119, 'Planned and Progress BMPs'!$C:$C, 0)), 1, 0)), "")</f>
        <v/>
      </c>
      <c r="EE119" s="87" t="str">
        <f>IFERROR(IF($F119="Historical", IF(BN119&lt;&gt;INDEX('Historical BMP Records'!BN:BN, MATCH($C119, 'Historical BMP Records'!$C:$C, 0)), 1, 0), IF(BN119&lt;&gt;INDEX('Planned and Progress BMPs'!BN:BN, MATCH($C119, 'Planned and Progress BMPs'!$C:$C, 0)), 1, 0)), "")</f>
        <v/>
      </c>
      <c r="EF119" s="87" t="str">
        <f>IFERROR(IF($F119="Historical", IF(BO119&lt;&gt;INDEX('Historical BMP Records'!BO:BO, MATCH($C119, 'Historical BMP Records'!$C:$C, 0)), 1, 0), IF(BO119&lt;&gt;INDEX('Planned and Progress BMPs'!BO:BO, MATCH($C119, 'Planned and Progress BMPs'!$C:$C, 0)), 1, 0)), "")</f>
        <v/>
      </c>
      <c r="EG119" s="87" t="str">
        <f>IFERROR(IF($F119="Historical", IF(BP119&lt;&gt;INDEX('Historical BMP Records'!BP:BP, MATCH($C119, 'Historical BMP Records'!$C:$C, 0)), 1, 0), IF(BP119&lt;&gt;INDEX('Planned and Progress BMPs'!BP:BP, MATCH($C119, 'Planned and Progress BMPs'!$C:$C, 0)), 1, 0)), "")</f>
        <v/>
      </c>
      <c r="EH119" s="87">
        <f>SUM(DC_SW152[[#This Row],[FY17 Status Change]:[GIS ID Change]])</f>
        <v>0</v>
      </c>
    </row>
    <row r="120" spans="1:138" x14ac:dyDescent="0.25">
      <c r="A120" s="5" t="s">
        <v>388</v>
      </c>
      <c r="B120" s="5" t="s">
        <v>389</v>
      </c>
      <c r="C120" s="15" t="s">
        <v>652</v>
      </c>
      <c r="D120" s="15" t="s">
        <v>507</v>
      </c>
      <c r="E120" s="15" t="s">
        <v>252</v>
      </c>
      <c r="F120" s="33" t="s">
        <v>49</v>
      </c>
      <c r="G120" s="42"/>
      <c r="H120" s="37"/>
      <c r="I120" s="22">
        <f>INDEX(Table3[Site ID], MATCH(DC_SW152[[#This Row],[Facility Name]], Table3[Site Name], 0))</f>
        <v>1</v>
      </c>
      <c r="J120" s="22" t="s">
        <v>372</v>
      </c>
      <c r="K120" s="22" t="str">
        <f>INDEX(Table3[Site Address], MATCH(DC_SW152[[#This Row],[Facility Name]], Table3[Site Name], 0))</f>
        <v>370 Brookley Avenue SW</v>
      </c>
      <c r="L120" s="22" t="str">
        <f>INDEX(Table3[Site X Coordinate], MATCH(DC_SW152[[#This Row],[Facility Name]], Table3[Site Name], 0))</f>
        <v>399319.85</v>
      </c>
      <c r="M120" s="22" t="str">
        <f>INDEX(Table3[Site Y Coordinate], MATCH(DC_SW152[[#This Row],[Facility Name]], Table3[Site Name], 0))</f>
        <v>131674.01</v>
      </c>
      <c r="N120" s="22" t="str">
        <f>INDEX(Table3[Owner/Manager], MATCH(DC_SW152[[#This Row],[Facility Name]], Table3[Site Name], 0))</f>
        <v>Department of Defense</v>
      </c>
      <c r="O120" s="22" t="s">
        <v>218</v>
      </c>
      <c r="P120" s="22" t="s">
        <v>115</v>
      </c>
      <c r="Q120" s="22" t="s">
        <v>219</v>
      </c>
      <c r="R120" s="22" t="s">
        <v>84</v>
      </c>
      <c r="S120" s="22">
        <v>20032</v>
      </c>
      <c r="T120" s="29">
        <v>2024048204</v>
      </c>
      <c r="U120" s="22" t="s">
        <v>220</v>
      </c>
      <c r="V120" s="77">
        <v>63</v>
      </c>
      <c r="W120" s="33">
        <v>38718</v>
      </c>
      <c r="X120" s="22" t="s">
        <v>252</v>
      </c>
      <c r="Y120" s="83" t="s">
        <v>655</v>
      </c>
      <c r="Z120" s="83" t="s">
        <v>777</v>
      </c>
      <c r="AA120" s="83" t="s">
        <v>778</v>
      </c>
      <c r="AB120" s="83" t="s">
        <v>779</v>
      </c>
      <c r="AC120" s="22" t="s">
        <v>93</v>
      </c>
      <c r="AD120" s="22" t="s">
        <v>26</v>
      </c>
      <c r="AE120" s="22">
        <v>398568.54664800002</v>
      </c>
      <c r="AF120" s="22">
        <v>131589.61199500001</v>
      </c>
      <c r="AG120" s="22">
        <v>38.852113000000003</v>
      </c>
      <c r="AH120" s="22">
        <v>-77.016491000000002</v>
      </c>
      <c r="AI120" s="22" t="s">
        <v>253</v>
      </c>
      <c r="AJ120" s="22" t="s">
        <v>84</v>
      </c>
      <c r="AK120" s="22">
        <v>20032</v>
      </c>
      <c r="AL120" s="17" t="s">
        <v>11</v>
      </c>
      <c r="AM120" s="22" t="s">
        <v>12</v>
      </c>
      <c r="AN120" s="22" t="s">
        <v>8</v>
      </c>
      <c r="AO120" s="64"/>
      <c r="AP120" s="64"/>
      <c r="AQ120" s="64"/>
      <c r="AR120" s="64">
        <f>IF(ISBLANK(DC_SW152[[#This Row],[Urban Acres]]), "", DC_SW152[[#This Row],[Urban Acres]]-DC_SW152[[#This Row],[Impervious Acres]]-DC_SW152[[#This Row],[Natural Acres]])</f>
        <v>0</v>
      </c>
      <c r="AS120" s="64">
        <v>0.2</v>
      </c>
      <c r="AT120" s="64">
        <v>0.2</v>
      </c>
      <c r="AU120" s="64" t="str">
        <f>IF(ISBLANK(DC_SW152[[#This Row],[Natural Acres]]), "", DC_SW152[[#This Row],[Natural Acres]]*43560)</f>
        <v/>
      </c>
      <c r="AV120" s="64">
        <f>IFERROR(IF(ISBLANK(DC_SW152[[#This Row],[Compacted Acres]]), "", DC_SW152[[#This Row],[Compacted Acres]]*43560),"")</f>
        <v>0</v>
      </c>
      <c r="AW120" s="64">
        <f>IF(ISBLANK(DC_SW152[[#This Row],[Impervious Acres]]), "", DC_SW152[[#This Row],[Impervious Acres]]*43560)</f>
        <v>8712</v>
      </c>
      <c r="AX120" s="64">
        <f>IF(ISBLANK(DC_SW152[[#This Row],[Urban Acres]]), "", DC_SW152[[#This Row],[Urban Acres]]*43560)</f>
        <v>8712</v>
      </c>
      <c r="AY120" s="67"/>
      <c r="AZ120" s="33">
        <v>42153</v>
      </c>
      <c r="BA120" s="19">
        <v>2015</v>
      </c>
      <c r="BB120" s="19"/>
      <c r="BC120" s="19"/>
      <c r="BD120" s="19"/>
      <c r="BE120" s="19"/>
      <c r="BF120" s="19"/>
      <c r="BG120" s="19"/>
      <c r="BH120" s="18" t="s">
        <v>9</v>
      </c>
      <c r="BI120" s="18">
        <v>41275</v>
      </c>
      <c r="BJ120" s="18"/>
      <c r="BK120" s="22" t="s">
        <v>8</v>
      </c>
      <c r="BL120" s="18"/>
      <c r="BM120" s="72"/>
      <c r="BN120" s="22"/>
      <c r="BO120" s="17" t="s">
        <v>13</v>
      </c>
      <c r="BP120" s="17"/>
      <c r="BQ120" s="15" t="s">
        <v>536</v>
      </c>
      <c r="BR120" s="87" t="str">
        <f>IFERROR(IF($F120="Historical", IF(A120&lt;&gt;INDEX('Historical BMP Records'!A:A, MATCH($C120, 'Historical BMP Records'!$C:$C, 0)), 1, 0), IF(A120&lt;&gt;INDEX('Planned and Progress BMPs'!A:A, MATCH($C120, 'Planned and Progress BMPs'!$C:$C, 0)), 1, 0)), "")</f>
        <v/>
      </c>
      <c r="BS120" s="87" t="str">
        <f>IFERROR(IF($F120="Historical", IF(B120&lt;&gt;INDEX('Historical BMP Records'!B:B, MATCH($C120, 'Historical BMP Records'!$C:$C, 0)), 1, 0), IF(B120&lt;&gt;INDEX('Planned and Progress BMPs'!B:B, MATCH($C120, 'Planned and Progress BMPs'!$C:$C, 0)), 1, 0)), "")</f>
        <v/>
      </c>
      <c r="BT120" s="87" t="str">
        <f>IFERROR(IF($F120="Historical", IF(C120&lt;&gt;INDEX('Historical BMP Records'!C:C, MATCH($C120, 'Historical BMP Records'!$C:$C, 0)), 1, 0), IF(C120&lt;&gt;INDEX('Planned and Progress BMPs'!C:C, MATCH($C120, 'Planned and Progress BMPs'!$C:$C, 0)), 1, 0)), "")</f>
        <v/>
      </c>
      <c r="BU120" s="87" t="str">
        <f>IFERROR(IF($F120="Historical", IF(D120&lt;&gt;INDEX('Historical BMP Records'!D:D, MATCH($C120, 'Historical BMP Records'!$C:$C, 0)), 1, 0), IF(D120&lt;&gt;INDEX('Planned and Progress BMPs'!D:D, MATCH($C120, 'Planned and Progress BMPs'!$C:$C, 0)), 1, 0)), "")</f>
        <v/>
      </c>
      <c r="BV120" s="87" t="str">
        <f>IFERROR(IF($F120="Historical", IF(E120&lt;&gt;INDEX('Historical BMP Records'!E:E, MATCH($C120, 'Historical BMP Records'!$C:$C, 0)), 1, 0), IF(E120&lt;&gt;INDEX('Planned and Progress BMPs'!E:E, MATCH($C120, 'Planned and Progress BMPs'!$C:$C, 0)), 1, 0)), "")</f>
        <v/>
      </c>
      <c r="BW120" s="87" t="str">
        <f>IFERROR(IF($F120="Historical", IF(F120&lt;&gt;INDEX('Historical BMP Records'!F:F, MATCH($C120, 'Historical BMP Records'!$C:$C, 0)), 1, 0), IF(F120&lt;&gt;INDEX('Planned and Progress BMPs'!F:F, MATCH($C120, 'Planned and Progress BMPs'!$C:$C, 0)), 1, 0)), "")</f>
        <v/>
      </c>
      <c r="BX120" s="87" t="str">
        <f>IFERROR(IF($F120="Historical", IF(G120&lt;&gt;INDEX('Historical BMP Records'!G:G, MATCH($C120, 'Historical BMP Records'!$C:$C, 0)), 1, 0), IF(G120&lt;&gt;INDEX('Planned and Progress BMPs'!G:G, MATCH($C120, 'Planned and Progress BMPs'!$C:$C, 0)), 1, 0)), "")</f>
        <v/>
      </c>
      <c r="BY120" s="87" t="str">
        <f>IFERROR(IF($F120="Historical", IF(H120&lt;&gt;INDEX('Historical BMP Records'!H:H, MATCH($C120, 'Historical BMP Records'!$C:$C, 0)), 1, 0), IF(H120&lt;&gt;INDEX('Planned and Progress BMPs'!H:H, MATCH($C120, 'Planned and Progress BMPs'!$C:$C, 0)), 1, 0)), "")</f>
        <v/>
      </c>
      <c r="BZ120" s="87" t="str">
        <f>IFERROR(IF($F120="Historical", IF(I120&lt;&gt;INDEX('Historical BMP Records'!I:I, MATCH($C120, 'Historical BMP Records'!$C:$C, 0)), 1, 0), IF(I120&lt;&gt;INDEX('Planned and Progress BMPs'!I:I, MATCH($C120, 'Planned and Progress BMPs'!$C:$C, 0)), 1, 0)), "")</f>
        <v/>
      </c>
      <c r="CA120" s="87" t="str">
        <f>IFERROR(IF($F120="Historical", IF(J120&lt;&gt;INDEX('Historical BMP Records'!J:J, MATCH($C120, 'Historical BMP Records'!$C:$C, 0)), 1, 0), IF(J120&lt;&gt;INDEX('Planned and Progress BMPs'!J:J, MATCH($C120, 'Planned and Progress BMPs'!$C:$C, 0)), 1, 0)), "")</f>
        <v/>
      </c>
      <c r="CB120" s="87" t="str">
        <f>IFERROR(IF($F120="Historical", IF(K120&lt;&gt;INDEX('Historical BMP Records'!K:K, MATCH($C120, 'Historical BMP Records'!$C:$C, 0)), 1, 0), IF(K120&lt;&gt;INDEX('Planned and Progress BMPs'!K:K, MATCH($C120, 'Planned and Progress BMPs'!$C:$C, 0)), 1, 0)), "")</f>
        <v/>
      </c>
      <c r="CC120" s="87" t="str">
        <f>IFERROR(IF($F120="Historical", IF(L120&lt;&gt;INDEX('Historical BMP Records'!L:L, MATCH($C120, 'Historical BMP Records'!$C:$C, 0)), 1, 0), IF(L120&lt;&gt;INDEX('Planned and Progress BMPs'!L:L, MATCH($C120, 'Planned and Progress BMPs'!$C:$C, 0)), 1, 0)), "")</f>
        <v/>
      </c>
      <c r="CD120" s="87" t="str">
        <f>IFERROR(IF($F120="Historical", IF(M120&lt;&gt;INDEX('Historical BMP Records'!M:M, MATCH($C120, 'Historical BMP Records'!$C:$C, 0)), 1, 0), IF(M120&lt;&gt;INDEX('Planned and Progress BMPs'!M:M, MATCH($C120, 'Planned and Progress BMPs'!$C:$C, 0)), 1, 0)), "")</f>
        <v/>
      </c>
      <c r="CE120" s="87" t="str">
        <f>IFERROR(IF($F120="Historical", IF(N120&lt;&gt;INDEX('Historical BMP Records'!N:N, MATCH($C120, 'Historical BMP Records'!$C:$C, 0)), 1, 0), IF(N120&lt;&gt;INDEX('Planned and Progress BMPs'!N:N, MATCH($C120, 'Planned and Progress BMPs'!$C:$C, 0)), 1, 0)), "")</f>
        <v/>
      </c>
      <c r="CF120" s="87" t="str">
        <f>IFERROR(IF($F120="Historical", IF(O120&lt;&gt;INDEX('Historical BMP Records'!O:O, MATCH($C120, 'Historical BMP Records'!$C:$C, 0)), 1, 0), IF(O120&lt;&gt;INDEX('Planned and Progress BMPs'!O:O, MATCH($C120, 'Planned and Progress BMPs'!$C:$C, 0)), 1, 0)), "")</f>
        <v/>
      </c>
      <c r="CG120" s="87" t="str">
        <f>IFERROR(IF($F120="Historical", IF(P120&lt;&gt;INDEX('Historical BMP Records'!P:P, MATCH($C120, 'Historical BMP Records'!$C:$C, 0)), 1, 0), IF(P120&lt;&gt;INDEX('Planned and Progress BMPs'!P:P, MATCH($C120, 'Planned and Progress BMPs'!$C:$C, 0)), 1, 0)), "")</f>
        <v/>
      </c>
      <c r="CH120" s="87" t="str">
        <f>IFERROR(IF($F120="Historical", IF(Q120&lt;&gt;INDEX('Historical BMP Records'!Q:Q, MATCH($C120, 'Historical BMP Records'!$C:$C, 0)), 1, 0), IF(Q120&lt;&gt;INDEX('Planned and Progress BMPs'!Q:Q, MATCH($C120, 'Planned and Progress BMPs'!$C:$C, 0)), 1, 0)), "")</f>
        <v/>
      </c>
      <c r="CI120" s="87" t="str">
        <f>IFERROR(IF($F120="Historical", IF(R120&lt;&gt;INDEX('Historical BMP Records'!R:R, MATCH($C120, 'Historical BMP Records'!$C:$C, 0)), 1, 0), IF(R120&lt;&gt;INDEX('Planned and Progress BMPs'!R:R, MATCH($C120, 'Planned and Progress BMPs'!$C:$C, 0)), 1, 0)), "")</f>
        <v/>
      </c>
      <c r="CJ120" s="87" t="str">
        <f>IFERROR(IF($F120="Historical", IF(S120&lt;&gt;INDEX('Historical BMP Records'!S:S, MATCH($C120, 'Historical BMP Records'!$C:$C, 0)), 1, 0), IF(S120&lt;&gt;INDEX('Planned and Progress BMPs'!S:S, MATCH($C120, 'Planned and Progress BMPs'!$C:$C, 0)), 1, 0)), "")</f>
        <v/>
      </c>
      <c r="CK120" s="87" t="str">
        <f>IFERROR(IF($F120="Historical", IF(T120&lt;&gt;INDEX('Historical BMP Records'!T:T, MATCH($C120, 'Historical BMP Records'!$C:$C, 0)), 1, 0), IF(T120&lt;&gt;INDEX('Planned and Progress BMPs'!T:T, MATCH($C120, 'Planned and Progress BMPs'!$C:$C, 0)), 1, 0)), "")</f>
        <v/>
      </c>
      <c r="CL120" s="87" t="str">
        <f>IFERROR(IF($F120="Historical", IF(U120&lt;&gt;INDEX('Historical BMP Records'!U:U, MATCH($C120, 'Historical BMP Records'!$C:$C, 0)), 1, 0), IF(U120&lt;&gt;INDEX('Planned and Progress BMPs'!U:U, MATCH($C120, 'Planned and Progress BMPs'!$C:$C, 0)), 1, 0)), "")</f>
        <v/>
      </c>
      <c r="CM120" s="87" t="str">
        <f>IFERROR(IF($F120="Historical", IF(V120&lt;&gt;INDEX('Historical BMP Records'!V:V, MATCH($C120, 'Historical BMP Records'!$C:$C, 0)), 1, 0), IF(V120&lt;&gt;INDEX('Planned and Progress BMPs'!V:V, MATCH($C120, 'Planned and Progress BMPs'!$C:$C, 0)), 1, 0)), "")</f>
        <v/>
      </c>
      <c r="CN120" s="87" t="str">
        <f>IFERROR(IF($F120="Historical", IF(W120&lt;&gt;INDEX('Historical BMP Records'!W:W, MATCH($C120, 'Historical BMP Records'!$C:$C, 0)), 1, 0), IF(W120&lt;&gt;INDEX('Planned and Progress BMPs'!W:W, MATCH($C120, 'Planned and Progress BMPs'!$C:$C, 0)), 1, 0)), "")</f>
        <v/>
      </c>
      <c r="CO120" s="87" t="str">
        <f>IFERROR(IF($F120="Historical", IF(X120&lt;&gt;INDEX('Historical BMP Records'!X:X, MATCH($C120, 'Historical BMP Records'!$C:$C, 0)), 1, 0), IF(X120&lt;&gt;INDEX('Planned and Progress BMPs'!X:X, MATCH($C120, 'Planned and Progress BMPs'!$C:$C, 0)), 1, 0)), "")</f>
        <v/>
      </c>
      <c r="CP120" s="87" t="str">
        <f>IFERROR(IF($F120="Historical", IF(Y120&lt;&gt;INDEX('Historical BMP Records'!Y:Y, MATCH($C120, 'Historical BMP Records'!$C:$C, 0)), 1, 0), IF(Y120&lt;&gt;INDEX('Planned and Progress BMPs'!Y:Y, MATCH($C120, 'Planned and Progress BMPs'!$C:$C, 0)), 1, 0)), "")</f>
        <v/>
      </c>
      <c r="CQ120" s="87" t="str">
        <f>IFERROR(IF($F120="Historical", IF(Z120&lt;&gt;INDEX('Historical BMP Records'!Z:Z, MATCH($C120, 'Historical BMP Records'!$C:$C, 0)), 1, 0), IF(Z120&lt;&gt;INDEX('Planned and Progress BMPs'!Z:Z, MATCH($C120, 'Planned and Progress BMPs'!$C:$C, 0)), 1, 0)), "")</f>
        <v/>
      </c>
      <c r="CR120" s="87" t="str">
        <f>IFERROR(IF($F120="Historical", IF(AA120&lt;&gt;INDEX('Historical BMP Records'!AA:AA, MATCH($C120, 'Historical BMP Records'!$C:$C, 0)), 1, 0), IF(AA120&lt;&gt;INDEX('Planned and Progress BMPs'!AA:AA, MATCH($C120, 'Planned and Progress BMPs'!$C:$C, 0)), 1, 0)), "")</f>
        <v/>
      </c>
      <c r="CS120" s="87" t="str">
        <f>IFERROR(IF($F120="Historical", IF(AB120&lt;&gt;INDEX('Historical BMP Records'!AB:AB, MATCH($C120, 'Historical BMP Records'!$C:$C, 0)), 1, 0), IF(AB120&lt;&gt;INDEX('Planned and Progress BMPs'!AB:AB, MATCH($C120, 'Planned and Progress BMPs'!$C:$C, 0)), 1, 0)), "")</f>
        <v/>
      </c>
      <c r="CT120" s="87" t="str">
        <f>IFERROR(IF($F120="Historical", IF(AC120&lt;&gt;INDEX('Historical BMP Records'!AC:AC, MATCH($C120, 'Historical BMP Records'!$C:$C, 0)), 1, 0), IF(AC120&lt;&gt;INDEX('Planned and Progress BMPs'!AC:AC, MATCH($C120, 'Planned and Progress BMPs'!$C:$C, 0)), 1, 0)), "")</f>
        <v/>
      </c>
      <c r="CU120" s="87" t="str">
        <f>IFERROR(IF($F120="Historical", IF(AD120&lt;&gt;INDEX('Historical BMP Records'!AD:AD, MATCH($C120, 'Historical BMP Records'!$C:$C, 0)), 1, 0), IF(AD120&lt;&gt;INDEX('Planned and Progress BMPs'!AD:AD, MATCH($C120, 'Planned and Progress BMPs'!$C:$C, 0)), 1, 0)), "")</f>
        <v/>
      </c>
      <c r="CV120" s="87" t="str">
        <f>IFERROR(IF($F120="Historical", IF(AE120&lt;&gt;INDEX('Historical BMP Records'!AE:AE, MATCH($C120, 'Historical BMP Records'!$C:$C, 0)), 1, 0), IF(AE120&lt;&gt;INDEX('Planned and Progress BMPs'!AE:AE, MATCH($C120, 'Planned and Progress BMPs'!$C:$C, 0)), 1, 0)), "")</f>
        <v/>
      </c>
      <c r="CW120" s="87" t="str">
        <f>IFERROR(IF($F120="Historical", IF(AF120&lt;&gt;INDEX('Historical BMP Records'!AF:AF, MATCH($C120, 'Historical BMP Records'!$C:$C, 0)), 1, 0), IF(AF120&lt;&gt;INDEX('Planned and Progress BMPs'!AF:AF, MATCH($C120, 'Planned and Progress BMPs'!$C:$C, 0)), 1, 0)), "")</f>
        <v/>
      </c>
      <c r="CX120" s="87" t="str">
        <f>IFERROR(IF($F120="Historical", IF(AG120&lt;&gt;INDEX('Historical BMP Records'!AG:AG, MATCH($C120, 'Historical BMP Records'!$C:$C, 0)), 1, 0), IF(AG120&lt;&gt;INDEX('Planned and Progress BMPs'!AG:AG, MATCH($C120, 'Planned and Progress BMPs'!$C:$C, 0)), 1, 0)), "")</f>
        <v/>
      </c>
      <c r="CY120" s="87" t="str">
        <f>IFERROR(IF($F120="Historical", IF(AH120&lt;&gt;INDEX('Historical BMP Records'!AH:AH, MATCH($C120, 'Historical BMP Records'!$C:$C, 0)), 1, 0), IF(AH120&lt;&gt;INDEX('Planned and Progress BMPs'!AH:AH, MATCH($C120, 'Planned and Progress BMPs'!$C:$C, 0)), 1, 0)), "")</f>
        <v/>
      </c>
      <c r="CZ120" s="87" t="str">
        <f>IFERROR(IF($F120="Historical", IF(AI120&lt;&gt;INDEX('Historical BMP Records'!AI:AI, MATCH($C120, 'Historical BMP Records'!$C:$C, 0)), 1, 0), IF(AI120&lt;&gt;INDEX('Planned and Progress BMPs'!AI:AI, MATCH($C120, 'Planned and Progress BMPs'!$C:$C, 0)), 1, 0)), "")</f>
        <v/>
      </c>
      <c r="DA120" s="87" t="str">
        <f>IFERROR(IF($F120="Historical", IF(AJ120&lt;&gt;INDEX('Historical BMP Records'!AJ:AJ, MATCH($C120, 'Historical BMP Records'!$C:$C, 0)), 1, 0), IF(AJ120&lt;&gt;INDEX('Planned and Progress BMPs'!AJ:AJ, MATCH($C120, 'Planned and Progress BMPs'!$C:$C, 0)), 1, 0)), "")</f>
        <v/>
      </c>
      <c r="DB120" s="87" t="str">
        <f>IFERROR(IF($F120="Historical", IF(AK120&lt;&gt;INDEX('Historical BMP Records'!AK:AK, MATCH($C120, 'Historical BMP Records'!$C:$C, 0)), 1, 0), IF(AK120&lt;&gt;INDEX('Planned and Progress BMPs'!AK:AK, MATCH($C120, 'Planned and Progress BMPs'!$C:$C, 0)), 1, 0)), "")</f>
        <v/>
      </c>
      <c r="DC120" s="87" t="str">
        <f>IFERROR(IF($F120="Historical", IF(AL120&lt;&gt;INDEX('Historical BMP Records'!AL:AL, MATCH($C120, 'Historical BMP Records'!$C:$C, 0)), 1, 0), IF(AL120&lt;&gt;INDEX('Planned and Progress BMPs'!AL:AL, MATCH($C120, 'Planned and Progress BMPs'!$C:$C, 0)), 1, 0)), "")</f>
        <v/>
      </c>
      <c r="DD120" s="87" t="str">
        <f>IFERROR(IF($F120="Historical", IF(AM120&lt;&gt;INDEX('Historical BMP Records'!AM:AM, MATCH($C120, 'Historical BMP Records'!$C:$C, 0)), 1, 0), IF(AM120&lt;&gt;INDEX('Planned and Progress BMPs'!AM:AM, MATCH($C120, 'Planned and Progress BMPs'!$C:$C, 0)), 1, 0)), "")</f>
        <v/>
      </c>
      <c r="DE120" s="87" t="str">
        <f>IFERROR(IF($F120="Historical", IF(AN120&lt;&gt;INDEX('Historical BMP Records'!AN:AN, MATCH($C120, 'Historical BMP Records'!$C:$C, 0)), 1, 0), IF(AN120&lt;&gt;INDEX('Planned and Progress BMPs'!AN:AN, MATCH($C120, 'Planned and Progress BMPs'!$C:$C, 0)), 1, 0)), "")</f>
        <v/>
      </c>
      <c r="DF120" s="87" t="str">
        <f>IFERROR(IF($F120="Historical", IF(AO120&lt;&gt;INDEX('Historical BMP Records'!AO:AO, MATCH($C120, 'Historical BMP Records'!$C:$C, 0)), 1, 0), IF(AO120&lt;&gt;INDEX('Planned and Progress BMPs'!AO:AO, MATCH($C120, 'Planned and Progress BMPs'!$C:$C, 0)), 1, 0)), "")</f>
        <v/>
      </c>
      <c r="DG120" s="87" t="str">
        <f>IFERROR(IF($F120="Historical", IF(AP120&lt;&gt;INDEX('Historical BMP Records'!AP:AP, MATCH($C120, 'Historical BMP Records'!$C:$C, 0)), 1, 0), IF(AP120&lt;&gt;INDEX('Planned and Progress BMPs'!AP:AP, MATCH($C120, 'Planned and Progress BMPs'!$C:$C, 0)), 1, 0)), "")</f>
        <v/>
      </c>
      <c r="DH120" s="87" t="str">
        <f>IFERROR(IF($F120="Historical", IF(AQ120&lt;&gt;INDEX('Historical BMP Records'!AQ:AQ, MATCH($C120, 'Historical BMP Records'!$C:$C, 0)), 1, 0), IF(AQ120&lt;&gt;INDEX('Planned and Progress BMPs'!AQ:AQ, MATCH($C120, 'Planned and Progress BMPs'!$C:$C, 0)), 1, 0)), "")</f>
        <v/>
      </c>
      <c r="DI120" s="87" t="str">
        <f>IFERROR(IF($F120="Historical", IF(AR120&lt;&gt;INDEX('Historical BMP Records'!AR:AR, MATCH($C120, 'Historical BMP Records'!$C:$C, 0)), 1, 0), IF(AR120&lt;&gt;INDEX('Planned and Progress BMPs'!AR:AR, MATCH($C120, 'Planned and Progress BMPs'!$C:$C, 0)), 1, 0)), "")</f>
        <v/>
      </c>
      <c r="DJ120" s="87" t="str">
        <f>IFERROR(IF($F120="Historical", IF(AS120&lt;&gt;INDEX('Historical BMP Records'!AS:AS, MATCH($C120, 'Historical BMP Records'!$C:$C, 0)), 1, 0), IF(AS120&lt;&gt;INDEX('Planned and Progress BMPs'!AS:AS, MATCH($C120, 'Planned and Progress BMPs'!$C:$C, 0)), 1, 0)), "")</f>
        <v/>
      </c>
      <c r="DK120" s="87" t="str">
        <f>IFERROR(IF($F120="Historical", IF(AT120&lt;&gt;INDEX('Historical BMP Records'!AT:AT, MATCH($C120, 'Historical BMP Records'!$C:$C, 0)), 1, 0), IF(AT120&lt;&gt;INDEX('Planned and Progress BMPs'!AT:AT, MATCH($C120, 'Planned and Progress BMPs'!$C:$C, 0)), 1, 0)), "")</f>
        <v/>
      </c>
      <c r="DL120" s="87" t="str">
        <f>IFERROR(IF($F120="Historical", IF(AU120&lt;&gt;INDEX('Historical BMP Records'!AU:AU, MATCH($C120, 'Historical BMP Records'!$C:$C, 0)), 1, 0), IF(AU120&lt;&gt;INDEX('Planned and Progress BMPs'!AU:AU, MATCH($C120, 'Planned and Progress BMPs'!$C:$C, 0)), 1, 0)), "")</f>
        <v/>
      </c>
      <c r="DM120" s="87" t="str">
        <f>IFERROR(IF($F120="Historical", IF(AV120&lt;&gt;INDEX('Historical BMP Records'!AV:AV, MATCH($C120, 'Historical BMP Records'!$C:$C, 0)), 1, 0), IF(AV120&lt;&gt;INDEX('Planned and Progress BMPs'!AV:AV, MATCH($C120, 'Planned and Progress BMPs'!$C:$C, 0)), 1, 0)), "")</f>
        <v/>
      </c>
      <c r="DN120" s="87" t="str">
        <f>IFERROR(IF($F120="Historical", IF(AW120&lt;&gt;INDEX('Historical BMP Records'!AW:AW, MATCH($C120, 'Historical BMP Records'!$C:$C, 0)), 1, 0), IF(AW120&lt;&gt;INDEX('Planned and Progress BMPs'!AW:AW, MATCH($C120, 'Planned and Progress BMPs'!$C:$C, 0)), 1, 0)), "")</f>
        <v/>
      </c>
      <c r="DO120" s="87" t="str">
        <f>IFERROR(IF($F120="Historical", IF(AX120&lt;&gt;INDEX('Historical BMP Records'!AX:AX, MATCH($C120, 'Historical BMP Records'!$C:$C, 0)), 1, 0), IF(AX120&lt;&gt;INDEX('Planned and Progress BMPs'!AX:AX, MATCH($C120, 'Planned and Progress BMPs'!$C:$C, 0)), 1, 0)), "")</f>
        <v/>
      </c>
      <c r="DP120" s="87" t="str">
        <f>IFERROR(IF($F120="Historical", IF(AY120&lt;&gt;INDEX('Historical BMP Records'!AY:AY, MATCH($C120, 'Historical BMP Records'!$C:$C, 0)), 1, 0), IF(AY120&lt;&gt;INDEX('Planned and Progress BMPs'!AY:AY, MATCH($C120, 'Planned and Progress BMPs'!$C:$C, 0)), 1, 0)), "")</f>
        <v/>
      </c>
      <c r="DQ120" s="87" t="str">
        <f>IFERROR(IF($F120="Historical", IF(AZ120&lt;&gt;INDEX('Historical BMP Records'!AZ:AZ, MATCH($C120, 'Historical BMP Records'!$C:$C, 0)), 1, 0), IF(AZ120&lt;&gt;INDEX('Planned and Progress BMPs'!AZ:AZ, MATCH($C120, 'Planned and Progress BMPs'!$C:$C, 0)), 1, 0)), "")</f>
        <v/>
      </c>
      <c r="DR120" s="87" t="str">
        <f>IFERROR(IF($F120="Historical", IF(BA120&lt;&gt;INDEX('Historical BMP Records'!BA:BA, MATCH($C120, 'Historical BMP Records'!$C:$C, 0)), 1, 0), IF(BA120&lt;&gt;INDEX('Planned and Progress BMPs'!BA:BA, MATCH($C120, 'Planned and Progress BMPs'!$C:$C, 0)), 1, 0)), "")</f>
        <v/>
      </c>
      <c r="DS120" s="87" t="str">
        <f>IFERROR(IF($F120="Historical", IF(BB120&lt;&gt;INDEX('Historical BMP Records'!BB:BB, MATCH($C120, 'Historical BMP Records'!$C:$C, 0)), 1, 0), IF(BB120&lt;&gt;INDEX('Planned and Progress BMPs'!BB:BB, MATCH($C120, 'Planned and Progress BMPs'!$C:$C, 0)), 1, 0)), "")</f>
        <v/>
      </c>
      <c r="DT120" s="87" t="str">
        <f>IFERROR(IF($F120="Historical", IF(BC120&lt;&gt;INDEX('Historical BMP Records'!BC:BC, MATCH($C120, 'Historical BMP Records'!$C:$C, 0)), 1, 0), IF(BC120&lt;&gt;INDEX('Planned and Progress BMPs'!BC:BC, MATCH($C120, 'Planned and Progress BMPs'!$C:$C, 0)), 1, 0)), "")</f>
        <v/>
      </c>
      <c r="DU120" s="87" t="str">
        <f>IFERROR(IF($F120="Historical", IF(BD120&lt;&gt;INDEX('Historical BMP Records'!BD:BD, MATCH($C120, 'Historical BMP Records'!$C:$C, 0)), 1, 0), IF(BD120&lt;&gt;INDEX('Planned and Progress BMPs'!BD:BD, MATCH($C120, 'Planned and Progress BMPs'!$C:$C, 0)), 1, 0)), "")</f>
        <v/>
      </c>
      <c r="DV120" s="87" t="str">
        <f>IFERROR(IF($F120="Historical", IF(BE120&lt;&gt;INDEX('Historical BMP Records'!BE:BE, MATCH($C120, 'Historical BMP Records'!$C:$C, 0)), 1, 0), IF(BE120&lt;&gt;INDEX('Planned and Progress BMPs'!BE:BE, MATCH($C120, 'Planned and Progress BMPs'!$C:$C, 0)), 1, 0)), "")</f>
        <v/>
      </c>
      <c r="DW120" s="87" t="str">
        <f>IFERROR(IF($F120="Historical", IF(BF120&lt;&gt;INDEX('Historical BMP Records'!BF:BF, MATCH($C120, 'Historical BMP Records'!$C:$C, 0)), 1, 0), IF(BF120&lt;&gt;INDEX('Planned and Progress BMPs'!BF:BF, MATCH($C120, 'Planned and Progress BMPs'!$C:$C, 0)), 1, 0)), "")</f>
        <v/>
      </c>
      <c r="DX120" s="87" t="str">
        <f>IFERROR(IF($F120="Historical", IF(BG120&lt;&gt;INDEX('Historical BMP Records'!BG:BG, MATCH($C120, 'Historical BMP Records'!$C:$C, 0)), 1, 0), IF(BG120&lt;&gt;INDEX('Planned and Progress BMPs'!BG:BG, MATCH($C120, 'Planned and Progress BMPs'!$C:$C, 0)), 1, 0)), "")</f>
        <v/>
      </c>
      <c r="DY120" s="87" t="str">
        <f>IFERROR(IF($F120="Historical", IF(BH120&lt;&gt;INDEX('Historical BMP Records'!BH:BH, MATCH($C120, 'Historical BMP Records'!$C:$C, 0)), 1, 0), IF(BH120&lt;&gt;INDEX('Planned and Progress BMPs'!BH:BH, MATCH($C120, 'Planned and Progress BMPs'!$C:$C, 0)), 1, 0)), "")</f>
        <v/>
      </c>
      <c r="DZ120" s="87" t="str">
        <f>IFERROR(IF($F120="Historical", IF(BI120&lt;&gt;INDEX('Historical BMP Records'!BI:BI, MATCH($C120, 'Historical BMP Records'!$C:$C, 0)), 1, 0), IF(BI120&lt;&gt;INDEX('Planned and Progress BMPs'!BI:BI, MATCH($C120, 'Planned and Progress BMPs'!$C:$C, 0)), 1, 0)), "")</f>
        <v/>
      </c>
      <c r="EA120" s="87" t="str">
        <f>IFERROR(IF($F120="Historical", IF(BJ120&lt;&gt;INDEX('Historical BMP Records'!BJ:BJ, MATCH($C120, 'Historical BMP Records'!$C:$C, 0)), 1, 0), IF(BJ120&lt;&gt;INDEX('Planned and Progress BMPs'!BJ:BJ, MATCH($C120, 'Planned and Progress BMPs'!$C:$C, 0)), 1, 0)), "")</f>
        <v/>
      </c>
      <c r="EB120" s="87" t="str">
        <f>IFERROR(IF($F120="Historical", IF(BK120&lt;&gt;INDEX('Historical BMP Records'!BK:BK, MATCH($C120, 'Historical BMP Records'!$C:$C, 0)), 1, 0), IF(BK120&lt;&gt;INDEX('Planned and Progress BMPs'!BK:BK, MATCH($C120, 'Planned and Progress BMPs'!$C:$C, 0)), 1, 0)), "")</f>
        <v/>
      </c>
      <c r="EC120" s="87" t="str">
        <f>IFERROR(IF($F120="Historical", IF(BL120&lt;&gt;INDEX('Historical BMP Records'!BL:BL, MATCH($C120, 'Historical BMP Records'!$C:$C, 0)), 1, 0), IF(BL120&lt;&gt;INDEX('Planned and Progress BMPs'!BL:BL, MATCH($C120, 'Planned and Progress BMPs'!$C:$C, 0)), 1, 0)), "")</f>
        <v/>
      </c>
      <c r="ED120" s="87" t="str">
        <f>IFERROR(IF($F120="Historical", IF(BM120&lt;&gt;INDEX('Historical BMP Records'!BM:BM, MATCH($C120, 'Historical BMP Records'!$C:$C, 0)), 1, 0), IF(BM120&lt;&gt;INDEX('Planned and Progress BMPs'!BM:BM, MATCH($C120, 'Planned and Progress BMPs'!$C:$C, 0)), 1, 0)), "")</f>
        <v/>
      </c>
      <c r="EE120" s="87" t="str">
        <f>IFERROR(IF($F120="Historical", IF(BN120&lt;&gt;INDEX('Historical BMP Records'!BN:BN, MATCH($C120, 'Historical BMP Records'!$C:$C, 0)), 1, 0), IF(BN120&lt;&gt;INDEX('Planned and Progress BMPs'!BN:BN, MATCH($C120, 'Planned and Progress BMPs'!$C:$C, 0)), 1, 0)), "")</f>
        <v/>
      </c>
      <c r="EF120" s="87" t="str">
        <f>IFERROR(IF($F120="Historical", IF(BO120&lt;&gt;INDEX('Historical BMP Records'!BO:BO, MATCH($C120, 'Historical BMP Records'!$C:$C, 0)), 1, 0), IF(BO120&lt;&gt;INDEX('Planned and Progress BMPs'!BO:BO, MATCH($C120, 'Planned and Progress BMPs'!$C:$C, 0)), 1, 0)), "")</f>
        <v/>
      </c>
      <c r="EG120" s="87" t="str">
        <f>IFERROR(IF($F120="Historical", IF(BP120&lt;&gt;INDEX('Historical BMP Records'!BP:BP, MATCH($C120, 'Historical BMP Records'!$C:$C, 0)), 1, 0), IF(BP120&lt;&gt;INDEX('Planned and Progress BMPs'!BP:BP, MATCH($C120, 'Planned and Progress BMPs'!$C:$C, 0)), 1, 0)), "")</f>
        <v/>
      </c>
      <c r="EH120" s="87">
        <f>SUM(DC_SW152[[#This Row],[FY17 Status Change]:[GIS ID Change]])</f>
        <v>0</v>
      </c>
    </row>
    <row r="121" spans="1:138" x14ac:dyDescent="0.25">
      <c r="A121" s="5" t="s">
        <v>388</v>
      </c>
      <c r="B121" s="5" t="s">
        <v>389</v>
      </c>
      <c r="C121" s="15" t="s">
        <v>654</v>
      </c>
      <c r="D121" s="15" t="s">
        <v>508</v>
      </c>
      <c r="E121" s="15" t="s">
        <v>254</v>
      </c>
      <c r="F121" s="33" t="s">
        <v>49</v>
      </c>
      <c r="G121" s="42"/>
      <c r="H121" s="37"/>
      <c r="I121" s="22">
        <f>INDEX(Table3[Site ID], MATCH(DC_SW152[[#This Row],[Facility Name]], Table3[Site Name], 0))</f>
        <v>1</v>
      </c>
      <c r="J121" s="22" t="s">
        <v>372</v>
      </c>
      <c r="K121" s="22" t="str">
        <f>INDEX(Table3[Site Address], MATCH(DC_SW152[[#This Row],[Facility Name]], Table3[Site Name], 0))</f>
        <v>370 Brookley Avenue SW</v>
      </c>
      <c r="L121" s="22" t="str">
        <f>INDEX(Table3[Site X Coordinate], MATCH(DC_SW152[[#This Row],[Facility Name]], Table3[Site Name], 0))</f>
        <v>399319.85</v>
      </c>
      <c r="M121" s="22" t="str">
        <f>INDEX(Table3[Site Y Coordinate], MATCH(DC_SW152[[#This Row],[Facility Name]], Table3[Site Name], 0))</f>
        <v>131674.01</v>
      </c>
      <c r="N121" s="22" t="str">
        <f>INDEX(Table3[Owner/Manager], MATCH(DC_SW152[[#This Row],[Facility Name]], Table3[Site Name], 0))</f>
        <v>Department of Defense</v>
      </c>
      <c r="O121" s="22" t="s">
        <v>218</v>
      </c>
      <c r="P121" s="22" t="s">
        <v>115</v>
      </c>
      <c r="Q121" s="22" t="s">
        <v>219</v>
      </c>
      <c r="R121" s="22" t="s">
        <v>84</v>
      </c>
      <c r="S121" s="22">
        <v>20032</v>
      </c>
      <c r="T121" s="29">
        <v>2024048204</v>
      </c>
      <c r="U121" s="22" t="s">
        <v>220</v>
      </c>
      <c r="V121" s="77">
        <v>64</v>
      </c>
      <c r="W121" s="33">
        <v>38718</v>
      </c>
      <c r="X121" s="22" t="s">
        <v>254</v>
      </c>
      <c r="Y121" s="83" t="s">
        <v>657</v>
      </c>
      <c r="Z121" s="83" t="s">
        <v>777</v>
      </c>
      <c r="AA121" s="83" t="s">
        <v>778</v>
      </c>
      <c r="AB121" s="83" t="s">
        <v>779</v>
      </c>
      <c r="AC121" s="22" t="s">
        <v>93</v>
      </c>
      <c r="AD121" s="22" t="s">
        <v>26</v>
      </c>
      <c r="AE121" s="22">
        <v>398568.54664800002</v>
      </c>
      <c r="AF121" s="22">
        <v>131589.61199500001</v>
      </c>
      <c r="AG121" s="22">
        <v>38.852113000000003</v>
      </c>
      <c r="AH121" s="22">
        <v>-77.016491000000002</v>
      </c>
      <c r="AI121" s="22" t="s">
        <v>253</v>
      </c>
      <c r="AJ121" s="22" t="s">
        <v>84</v>
      </c>
      <c r="AK121" s="22">
        <v>20032</v>
      </c>
      <c r="AL121" s="17" t="s">
        <v>11</v>
      </c>
      <c r="AM121" s="22" t="s">
        <v>12</v>
      </c>
      <c r="AN121" s="22" t="s">
        <v>8</v>
      </c>
      <c r="AO121" s="64"/>
      <c r="AP121" s="64"/>
      <c r="AQ121" s="64"/>
      <c r="AR121" s="64">
        <f>IF(ISBLANK(DC_SW152[[#This Row],[Urban Acres]]), "", DC_SW152[[#This Row],[Urban Acres]]-DC_SW152[[#This Row],[Impervious Acres]]-DC_SW152[[#This Row],[Natural Acres]])</f>
        <v>0</v>
      </c>
      <c r="AS121" s="64">
        <v>1.5</v>
      </c>
      <c r="AT121" s="64">
        <v>1.5</v>
      </c>
      <c r="AU121" s="64" t="str">
        <f>IF(ISBLANK(DC_SW152[[#This Row],[Natural Acres]]), "", DC_SW152[[#This Row],[Natural Acres]]*43560)</f>
        <v/>
      </c>
      <c r="AV121" s="64">
        <f>IFERROR(IF(ISBLANK(DC_SW152[[#This Row],[Compacted Acres]]), "", DC_SW152[[#This Row],[Compacted Acres]]*43560),"")</f>
        <v>0</v>
      </c>
      <c r="AW121" s="64">
        <f>IF(ISBLANK(DC_SW152[[#This Row],[Impervious Acres]]), "", DC_SW152[[#This Row],[Impervious Acres]]*43560)</f>
        <v>65340</v>
      </c>
      <c r="AX121" s="64">
        <f>IF(ISBLANK(DC_SW152[[#This Row],[Urban Acres]]), "", DC_SW152[[#This Row],[Urban Acres]]*43560)</f>
        <v>65340</v>
      </c>
      <c r="AY121" s="67"/>
      <c r="AZ121" s="33">
        <v>42153</v>
      </c>
      <c r="BA121" s="19">
        <v>2015</v>
      </c>
      <c r="BB121" s="19"/>
      <c r="BC121" s="19"/>
      <c r="BD121" s="19"/>
      <c r="BE121" s="19"/>
      <c r="BF121" s="19"/>
      <c r="BG121" s="19"/>
      <c r="BH121" s="18" t="s">
        <v>9</v>
      </c>
      <c r="BI121" s="18">
        <v>41275</v>
      </c>
      <c r="BJ121" s="18"/>
      <c r="BK121" s="22" t="s">
        <v>8</v>
      </c>
      <c r="BL121" s="18"/>
      <c r="BM121" s="72"/>
      <c r="BN121" s="22"/>
      <c r="BO121" s="17" t="s">
        <v>13</v>
      </c>
      <c r="BP121" s="17"/>
      <c r="BQ121" s="15" t="s">
        <v>536</v>
      </c>
      <c r="BR121" s="87" t="str">
        <f>IFERROR(IF($F121="Historical", IF(A121&lt;&gt;INDEX('Historical BMP Records'!A:A, MATCH($C121, 'Historical BMP Records'!$C:$C, 0)), 1, 0), IF(A121&lt;&gt;INDEX('Planned and Progress BMPs'!A:A, MATCH($C121, 'Planned and Progress BMPs'!$C:$C, 0)), 1, 0)), "")</f>
        <v/>
      </c>
      <c r="BS121" s="87" t="str">
        <f>IFERROR(IF($F121="Historical", IF(B121&lt;&gt;INDEX('Historical BMP Records'!B:B, MATCH($C121, 'Historical BMP Records'!$C:$C, 0)), 1, 0), IF(B121&lt;&gt;INDEX('Planned and Progress BMPs'!B:B, MATCH($C121, 'Planned and Progress BMPs'!$C:$C, 0)), 1, 0)), "")</f>
        <v/>
      </c>
      <c r="BT121" s="87" t="str">
        <f>IFERROR(IF($F121="Historical", IF(C121&lt;&gt;INDEX('Historical BMP Records'!C:C, MATCH($C121, 'Historical BMP Records'!$C:$C, 0)), 1, 0), IF(C121&lt;&gt;INDEX('Planned and Progress BMPs'!C:C, MATCH($C121, 'Planned and Progress BMPs'!$C:$C, 0)), 1, 0)), "")</f>
        <v/>
      </c>
      <c r="BU121" s="87" t="str">
        <f>IFERROR(IF($F121="Historical", IF(D121&lt;&gt;INDEX('Historical BMP Records'!D:D, MATCH($C121, 'Historical BMP Records'!$C:$C, 0)), 1, 0), IF(D121&lt;&gt;INDEX('Planned and Progress BMPs'!D:D, MATCH($C121, 'Planned and Progress BMPs'!$C:$C, 0)), 1, 0)), "")</f>
        <v/>
      </c>
      <c r="BV121" s="87" t="str">
        <f>IFERROR(IF($F121="Historical", IF(E121&lt;&gt;INDEX('Historical BMP Records'!E:E, MATCH($C121, 'Historical BMP Records'!$C:$C, 0)), 1, 0), IF(E121&lt;&gt;INDEX('Planned and Progress BMPs'!E:E, MATCH($C121, 'Planned and Progress BMPs'!$C:$C, 0)), 1, 0)), "")</f>
        <v/>
      </c>
      <c r="BW121" s="87" t="str">
        <f>IFERROR(IF($F121="Historical", IF(F121&lt;&gt;INDEX('Historical BMP Records'!F:F, MATCH($C121, 'Historical BMP Records'!$C:$C, 0)), 1, 0), IF(F121&lt;&gt;INDEX('Planned and Progress BMPs'!F:F, MATCH($C121, 'Planned and Progress BMPs'!$C:$C, 0)), 1, 0)), "")</f>
        <v/>
      </c>
      <c r="BX121" s="87" t="str">
        <f>IFERROR(IF($F121="Historical", IF(G121&lt;&gt;INDEX('Historical BMP Records'!G:G, MATCH($C121, 'Historical BMP Records'!$C:$C, 0)), 1, 0), IF(G121&lt;&gt;INDEX('Planned and Progress BMPs'!G:G, MATCH($C121, 'Planned and Progress BMPs'!$C:$C, 0)), 1, 0)), "")</f>
        <v/>
      </c>
      <c r="BY121" s="87" t="str">
        <f>IFERROR(IF($F121="Historical", IF(H121&lt;&gt;INDEX('Historical BMP Records'!H:H, MATCH($C121, 'Historical BMP Records'!$C:$C, 0)), 1, 0), IF(H121&lt;&gt;INDEX('Planned and Progress BMPs'!H:H, MATCH($C121, 'Planned and Progress BMPs'!$C:$C, 0)), 1, 0)), "")</f>
        <v/>
      </c>
      <c r="BZ121" s="87" t="str">
        <f>IFERROR(IF($F121="Historical", IF(I121&lt;&gt;INDEX('Historical BMP Records'!I:I, MATCH($C121, 'Historical BMP Records'!$C:$C, 0)), 1, 0), IF(I121&lt;&gt;INDEX('Planned and Progress BMPs'!I:I, MATCH($C121, 'Planned and Progress BMPs'!$C:$C, 0)), 1, 0)), "")</f>
        <v/>
      </c>
      <c r="CA121" s="87" t="str">
        <f>IFERROR(IF($F121="Historical", IF(J121&lt;&gt;INDEX('Historical BMP Records'!J:J, MATCH($C121, 'Historical BMP Records'!$C:$C, 0)), 1, 0), IF(J121&lt;&gt;INDEX('Planned and Progress BMPs'!J:J, MATCH($C121, 'Planned and Progress BMPs'!$C:$C, 0)), 1, 0)), "")</f>
        <v/>
      </c>
      <c r="CB121" s="87" t="str">
        <f>IFERROR(IF($F121="Historical", IF(K121&lt;&gt;INDEX('Historical BMP Records'!K:K, MATCH($C121, 'Historical BMP Records'!$C:$C, 0)), 1, 0), IF(K121&lt;&gt;INDEX('Planned and Progress BMPs'!K:K, MATCH($C121, 'Planned and Progress BMPs'!$C:$C, 0)), 1, 0)), "")</f>
        <v/>
      </c>
      <c r="CC121" s="87" t="str">
        <f>IFERROR(IF($F121="Historical", IF(L121&lt;&gt;INDEX('Historical BMP Records'!L:L, MATCH($C121, 'Historical BMP Records'!$C:$C, 0)), 1, 0), IF(L121&lt;&gt;INDEX('Planned and Progress BMPs'!L:L, MATCH($C121, 'Planned and Progress BMPs'!$C:$C, 0)), 1, 0)), "")</f>
        <v/>
      </c>
      <c r="CD121" s="87" t="str">
        <f>IFERROR(IF($F121="Historical", IF(M121&lt;&gt;INDEX('Historical BMP Records'!M:M, MATCH($C121, 'Historical BMP Records'!$C:$C, 0)), 1, 0), IF(M121&lt;&gt;INDEX('Planned and Progress BMPs'!M:M, MATCH($C121, 'Planned and Progress BMPs'!$C:$C, 0)), 1, 0)), "")</f>
        <v/>
      </c>
      <c r="CE121" s="87" t="str">
        <f>IFERROR(IF($F121="Historical", IF(N121&lt;&gt;INDEX('Historical BMP Records'!N:N, MATCH($C121, 'Historical BMP Records'!$C:$C, 0)), 1, 0), IF(N121&lt;&gt;INDEX('Planned and Progress BMPs'!N:N, MATCH($C121, 'Planned and Progress BMPs'!$C:$C, 0)), 1, 0)), "")</f>
        <v/>
      </c>
      <c r="CF121" s="87" t="str">
        <f>IFERROR(IF($F121="Historical", IF(O121&lt;&gt;INDEX('Historical BMP Records'!O:O, MATCH($C121, 'Historical BMP Records'!$C:$C, 0)), 1, 0), IF(O121&lt;&gt;INDEX('Planned and Progress BMPs'!O:O, MATCH($C121, 'Planned and Progress BMPs'!$C:$C, 0)), 1, 0)), "")</f>
        <v/>
      </c>
      <c r="CG121" s="87" t="str">
        <f>IFERROR(IF($F121="Historical", IF(P121&lt;&gt;INDEX('Historical BMP Records'!P:P, MATCH($C121, 'Historical BMP Records'!$C:$C, 0)), 1, 0), IF(P121&lt;&gt;INDEX('Planned and Progress BMPs'!P:P, MATCH($C121, 'Planned and Progress BMPs'!$C:$C, 0)), 1, 0)), "")</f>
        <v/>
      </c>
      <c r="CH121" s="87" t="str">
        <f>IFERROR(IF($F121="Historical", IF(Q121&lt;&gt;INDEX('Historical BMP Records'!Q:Q, MATCH($C121, 'Historical BMP Records'!$C:$C, 0)), 1, 0), IF(Q121&lt;&gt;INDEX('Planned and Progress BMPs'!Q:Q, MATCH($C121, 'Planned and Progress BMPs'!$C:$C, 0)), 1, 0)), "")</f>
        <v/>
      </c>
      <c r="CI121" s="87" t="str">
        <f>IFERROR(IF($F121="Historical", IF(R121&lt;&gt;INDEX('Historical BMP Records'!R:R, MATCH($C121, 'Historical BMP Records'!$C:$C, 0)), 1, 0), IF(R121&lt;&gt;INDEX('Planned and Progress BMPs'!R:R, MATCH($C121, 'Planned and Progress BMPs'!$C:$C, 0)), 1, 0)), "")</f>
        <v/>
      </c>
      <c r="CJ121" s="87" t="str">
        <f>IFERROR(IF($F121="Historical", IF(S121&lt;&gt;INDEX('Historical BMP Records'!S:S, MATCH($C121, 'Historical BMP Records'!$C:$C, 0)), 1, 0), IF(S121&lt;&gt;INDEX('Planned and Progress BMPs'!S:S, MATCH($C121, 'Planned and Progress BMPs'!$C:$C, 0)), 1, 0)), "")</f>
        <v/>
      </c>
      <c r="CK121" s="87" t="str">
        <f>IFERROR(IF($F121="Historical", IF(T121&lt;&gt;INDEX('Historical BMP Records'!T:T, MATCH($C121, 'Historical BMP Records'!$C:$C, 0)), 1, 0), IF(T121&lt;&gt;INDEX('Planned and Progress BMPs'!T:T, MATCH($C121, 'Planned and Progress BMPs'!$C:$C, 0)), 1, 0)), "")</f>
        <v/>
      </c>
      <c r="CL121" s="87" t="str">
        <f>IFERROR(IF($F121="Historical", IF(U121&lt;&gt;INDEX('Historical BMP Records'!U:U, MATCH($C121, 'Historical BMP Records'!$C:$C, 0)), 1, 0), IF(U121&lt;&gt;INDEX('Planned and Progress BMPs'!U:U, MATCH($C121, 'Planned and Progress BMPs'!$C:$C, 0)), 1, 0)), "")</f>
        <v/>
      </c>
      <c r="CM121" s="87" t="str">
        <f>IFERROR(IF($F121="Historical", IF(V121&lt;&gt;INDEX('Historical BMP Records'!V:V, MATCH($C121, 'Historical BMP Records'!$C:$C, 0)), 1, 0), IF(V121&lt;&gt;INDEX('Planned and Progress BMPs'!V:V, MATCH($C121, 'Planned and Progress BMPs'!$C:$C, 0)), 1, 0)), "")</f>
        <v/>
      </c>
      <c r="CN121" s="87" t="str">
        <f>IFERROR(IF($F121="Historical", IF(W121&lt;&gt;INDEX('Historical BMP Records'!W:W, MATCH($C121, 'Historical BMP Records'!$C:$C, 0)), 1, 0), IF(W121&lt;&gt;INDEX('Planned and Progress BMPs'!W:W, MATCH($C121, 'Planned and Progress BMPs'!$C:$C, 0)), 1, 0)), "")</f>
        <v/>
      </c>
      <c r="CO121" s="87" t="str">
        <f>IFERROR(IF($F121="Historical", IF(X121&lt;&gt;INDEX('Historical BMP Records'!X:X, MATCH($C121, 'Historical BMP Records'!$C:$C, 0)), 1, 0), IF(X121&lt;&gt;INDEX('Planned and Progress BMPs'!X:X, MATCH($C121, 'Planned and Progress BMPs'!$C:$C, 0)), 1, 0)), "")</f>
        <v/>
      </c>
      <c r="CP121" s="87" t="str">
        <f>IFERROR(IF($F121="Historical", IF(Y121&lt;&gt;INDEX('Historical BMP Records'!Y:Y, MATCH($C121, 'Historical BMP Records'!$C:$C, 0)), 1, 0), IF(Y121&lt;&gt;INDEX('Planned and Progress BMPs'!Y:Y, MATCH($C121, 'Planned and Progress BMPs'!$C:$C, 0)), 1, 0)), "")</f>
        <v/>
      </c>
      <c r="CQ121" s="87" t="str">
        <f>IFERROR(IF($F121="Historical", IF(Z121&lt;&gt;INDEX('Historical BMP Records'!Z:Z, MATCH($C121, 'Historical BMP Records'!$C:$C, 0)), 1, 0), IF(Z121&lt;&gt;INDEX('Planned and Progress BMPs'!Z:Z, MATCH($C121, 'Planned and Progress BMPs'!$C:$C, 0)), 1, 0)), "")</f>
        <v/>
      </c>
      <c r="CR121" s="87" t="str">
        <f>IFERROR(IF($F121="Historical", IF(AA121&lt;&gt;INDEX('Historical BMP Records'!AA:AA, MATCH($C121, 'Historical BMP Records'!$C:$C, 0)), 1, 0), IF(AA121&lt;&gt;INDEX('Planned and Progress BMPs'!AA:AA, MATCH($C121, 'Planned and Progress BMPs'!$C:$C, 0)), 1, 0)), "")</f>
        <v/>
      </c>
      <c r="CS121" s="87" t="str">
        <f>IFERROR(IF($F121="Historical", IF(AB121&lt;&gt;INDEX('Historical BMP Records'!AB:AB, MATCH($C121, 'Historical BMP Records'!$C:$C, 0)), 1, 0), IF(AB121&lt;&gt;INDEX('Planned and Progress BMPs'!AB:AB, MATCH($C121, 'Planned and Progress BMPs'!$C:$C, 0)), 1, 0)), "")</f>
        <v/>
      </c>
      <c r="CT121" s="87" t="str">
        <f>IFERROR(IF($F121="Historical", IF(AC121&lt;&gt;INDEX('Historical BMP Records'!AC:AC, MATCH($C121, 'Historical BMP Records'!$C:$C, 0)), 1, 0), IF(AC121&lt;&gt;INDEX('Planned and Progress BMPs'!AC:AC, MATCH($C121, 'Planned and Progress BMPs'!$C:$C, 0)), 1, 0)), "")</f>
        <v/>
      </c>
      <c r="CU121" s="87" t="str">
        <f>IFERROR(IF($F121="Historical", IF(AD121&lt;&gt;INDEX('Historical BMP Records'!AD:AD, MATCH($C121, 'Historical BMP Records'!$C:$C, 0)), 1, 0), IF(AD121&lt;&gt;INDEX('Planned and Progress BMPs'!AD:AD, MATCH($C121, 'Planned and Progress BMPs'!$C:$C, 0)), 1, 0)), "")</f>
        <v/>
      </c>
      <c r="CV121" s="87" t="str">
        <f>IFERROR(IF($F121="Historical", IF(AE121&lt;&gt;INDEX('Historical BMP Records'!AE:AE, MATCH($C121, 'Historical BMP Records'!$C:$C, 0)), 1, 0), IF(AE121&lt;&gt;INDEX('Planned and Progress BMPs'!AE:AE, MATCH($C121, 'Planned and Progress BMPs'!$C:$C, 0)), 1, 0)), "")</f>
        <v/>
      </c>
      <c r="CW121" s="87" t="str">
        <f>IFERROR(IF($F121="Historical", IF(AF121&lt;&gt;INDEX('Historical BMP Records'!AF:AF, MATCH($C121, 'Historical BMP Records'!$C:$C, 0)), 1, 0), IF(AF121&lt;&gt;INDEX('Planned and Progress BMPs'!AF:AF, MATCH($C121, 'Planned and Progress BMPs'!$C:$C, 0)), 1, 0)), "")</f>
        <v/>
      </c>
      <c r="CX121" s="87" t="str">
        <f>IFERROR(IF($F121="Historical", IF(AG121&lt;&gt;INDEX('Historical BMP Records'!AG:AG, MATCH($C121, 'Historical BMP Records'!$C:$C, 0)), 1, 0), IF(AG121&lt;&gt;INDEX('Planned and Progress BMPs'!AG:AG, MATCH($C121, 'Planned and Progress BMPs'!$C:$C, 0)), 1, 0)), "")</f>
        <v/>
      </c>
      <c r="CY121" s="87" t="str">
        <f>IFERROR(IF($F121="Historical", IF(AH121&lt;&gt;INDEX('Historical BMP Records'!AH:AH, MATCH($C121, 'Historical BMP Records'!$C:$C, 0)), 1, 0), IF(AH121&lt;&gt;INDEX('Planned and Progress BMPs'!AH:AH, MATCH($C121, 'Planned and Progress BMPs'!$C:$C, 0)), 1, 0)), "")</f>
        <v/>
      </c>
      <c r="CZ121" s="87" t="str">
        <f>IFERROR(IF($F121="Historical", IF(AI121&lt;&gt;INDEX('Historical BMP Records'!AI:AI, MATCH($C121, 'Historical BMP Records'!$C:$C, 0)), 1, 0), IF(AI121&lt;&gt;INDEX('Planned and Progress BMPs'!AI:AI, MATCH($C121, 'Planned and Progress BMPs'!$C:$C, 0)), 1, 0)), "")</f>
        <v/>
      </c>
      <c r="DA121" s="87" t="str">
        <f>IFERROR(IF($F121="Historical", IF(AJ121&lt;&gt;INDEX('Historical BMP Records'!AJ:AJ, MATCH($C121, 'Historical BMP Records'!$C:$C, 0)), 1, 0), IF(AJ121&lt;&gt;INDEX('Planned and Progress BMPs'!AJ:AJ, MATCH($C121, 'Planned and Progress BMPs'!$C:$C, 0)), 1, 0)), "")</f>
        <v/>
      </c>
      <c r="DB121" s="87" t="str">
        <f>IFERROR(IF($F121="Historical", IF(AK121&lt;&gt;INDEX('Historical BMP Records'!AK:AK, MATCH($C121, 'Historical BMP Records'!$C:$C, 0)), 1, 0), IF(AK121&lt;&gt;INDEX('Planned and Progress BMPs'!AK:AK, MATCH($C121, 'Planned and Progress BMPs'!$C:$C, 0)), 1, 0)), "")</f>
        <v/>
      </c>
      <c r="DC121" s="87" t="str">
        <f>IFERROR(IF($F121="Historical", IF(AL121&lt;&gt;INDEX('Historical BMP Records'!AL:AL, MATCH($C121, 'Historical BMP Records'!$C:$C, 0)), 1, 0), IF(AL121&lt;&gt;INDEX('Planned and Progress BMPs'!AL:AL, MATCH($C121, 'Planned and Progress BMPs'!$C:$C, 0)), 1, 0)), "")</f>
        <v/>
      </c>
      <c r="DD121" s="87" t="str">
        <f>IFERROR(IF($F121="Historical", IF(AM121&lt;&gt;INDEX('Historical BMP Records'!AM:AM, MATCH($C121, 'Historical BMP Records'!$C:$C, 0)), 1, 0), IF(AM121&lt;&gt;INDEX('Planned and Progress BMPs'!AM:AM, MATCH($C121, 'Planned and Progress BMPs'!$C:$C, 0)), 1, 0)), "")</f>
        <v/>
      </c>
      <c r="DE121" s="87" t="str">
        <f>IFERROR(IF($F121="Historical", IF(AN121&lt;&gt;INDEX('Historical BMP Records'!AN:AN, MATCH($C121, 'Historical BMP Records'!$C:$C, 0)), 1, 0), IF(AN121&lt;&gt;INDEX('Planned and Progress BMPs'!AN:AN, MATCH($C121, 'Planned and Progress BMPs'!$C:$C, 0)), 1, 0)), "")</f>
        <v/>
      </c>
      <c r="DF121" s="87" t="str">
        <f>IFERROR(IF($F121="Historical", IF(AO121&lt;&gt;INDEX('Historical BMP Records'!AO:AO, MATCH($C121, 'Historical BMP Records'!$C:$C, 0)), 1, 0), IF(AO121&lt;&gt;INDEX('Planned and Progress BMPs'!AO:AO, MATCH($C121, 'Planned and Progress BMPs'!$C:$C, 0)), 1, 0)), "")</f>
        <v/>
      </c>
      <c r="DG121" s="87" t="str">
        <f>IFERROR(IF($F121="Historical", IF(AP121&lt;&gt;INDEX('Historical BMP Records'!AP:AP, MATCH($C121, 'Historical BMP Records'!$C:$C, 0)), 1, 0), IF(AP121&lt;&gt;INDEX('Planned and Progress BMPs'!AP:AP, MATCH($C121, 'Planned and Progress BMPs'!$C:$C, 0)), 1, 0)), "")</f>
        <v/>
      </c>
      <c r="DH121" s="87" t="str">
        <f>IFERROR(IF($F121="Historical", IF(AQ121&lt;&gt;INDEX('Historical BMP Records'!AQ:AQ, MATCH($C121, 'Historical BMP Records'!$C:$C, 0)), 1, 0), IF(AQ121&lt;&gt;INDEX('Planned and Progress BMPs'!AQ:AQ, MATCH($C121, 'Planned and Progress BMPs'!$C:$C, 0)), 1, 0)), "")</f>
        <v/>
      </c>
      <c r="DI121" s="87" t="str">
        <f>IFERROR(IF($F121="Historical", IF(AR121&lt;&gt;INDEX('Historical BMP Records'!AR:AR, MATCH($C121, 'Historical BMP Records'!$C:$C, 0)), 1, 0), IF(AR121&lt;&gt;INDEX('Planned and Progress BMPs'!AR:AR, MATCH($C121, 'Planned and Progress BMPs'!$C:$C, 0)), 1, 0)), "")</f>
        <v/>
      </c>
      <c r="DJ121" s="87" t="str">
        <f>IFERROR(IF($F121="Historical", IF(AS121&lt;&gt;INDEX('Historical BMP Records'!AS:AS, MATCH($C121, 'Historical BMP Records'!$C:$C, 0)), 1, 0), IF(AS121&lt;&gt;INDEX('Planned and Progress BMPs'!AS:AS, MATCH($C121, 'Planned and Progress BMPs'!$C:$C, 0)), 1, 0)), "")</f>
        <v/>
      </c>
      <c r="DK121" s="87" t="str">
        <f>IFERROR(IF($F121="Historical", IF(AT121&lt;&gt;INDEX('Historical BMP Records'!AT:AT, MATCH($C121, 'Historical BMP Records'!$C:$C, 0)), 1, 0), IF(AT121&lt;&gt;INDEX('Planned and Progress BMPs'!AT:AT, MATCH($C121, 'Planned and Progress BMPs'!$C:$C, 0)), 1, 0)), "")</f>
        <v/>
      </c>
      <c r="DL121" s="87" t="str">
        <f>IFERROR(IF($F121="Historical", IF(AU121&lt;&gt;INDEX('Historical BMP Records'!AU:AU, MATCH($C121, 'Historical BMP Records'!$C:$C, 0)), 1, 0), IF(AU121&lt;&gt;INDEX('Planned and Progress BMPs'!AU:AU, MATCH($C121, 'Planned and Progress BMPs'!$C:$C, 0)), 1, 0)), "")</f>
        <v/>
      </c>
      <c r="DM121" s="87" t="str">
        <f>IFERROR(IF($F121="Historical", IF(AV121&lt;&gt;INDEX('Historical BMP Records'!AV:AV, MATCH($C121, 'Historical BMP Records'!$C:$C, 0)), 1, 0), IF(AV121&lt;&gt;INDEX('Planned and Progress BMPs'!AV:AV, MATCH($C121, 'Planned and Progress BMPs'!$C:$C, 0)), 1, 0)), "")</f>
        <v/>
      </c>
      <c r="DN121" s="87" t="str">
        <f>IFERROR(IF($F121="Historical", IF(AW121&lt;&gt;INDEX('Historical BMP Records'!AW:AW, MATCH($C121, 'Historical BMP Records'!$C:$C, 0)), 1, 0), IF(AW121&lt;&gt;INDEX('Planned and Progress BMPs'!AW:AW, MATCH($C121, 'Planned and Progress BMPs'!$C:$C, 0)), 1, 0)), "")</f>
        <v/>
      </c>
      <c r="DO121" s="87" t="str">
        <f>IFERROR(IF($F121="Historical", IF(AX121&lt;&gt;INDEX('Historical BMP Records'!AX:AX, MATCH($C121, 'Historical BMP Records'!$C:$C, 0)), 1, 0), IF(AX121&lt;&gt;INDEX('Planned and Progress BMPs'!AX:AX, MATCH($C121, 'Planned and Progress BMPs'!$C:$C, 0)), 1, 0)), "")</f>
        <v/>
      </c>
      <c r="DP121" s="87" t="str">
        <f>IFERROR(IF($F121="Historical", IF(AY121&lt;&gt;INDEX('Historical BMP Records'!AY:AY, MATCH($C121, 'Historical BMP Records'!$C:$C, 0)), 1, 0), IF(AY121&lt;&gt;INDEX('Planned and Progress BMPs'!AY:AY, MATCH($C121, 'Planned and Progress BMPs'!$C:$C, 0)), 1, 0)), "")</f>
        <v/>
      </c>
      <c r="DQ121" s="87" t="str">
        <f>IFERROR(IF($F121="Historical", IF(AZ121&lt;&gt;INDEX('Historical BMP Records'!AZ:AZ, MATCH($C121, 'Historical BMP Records'!$C:$C, 0)), 1, 0), IF(AZ121&lt;&gt;INDEX('Planned and Progress BMPs'!AZ:AZ, MATCH($C121, 'Planned and Progress BMPs'!$C:$C, 0)), 1, 0)), "")</f>
        <v/>
      </c>
      <c r="DR121" s="87" t="str">
        <f>IFERROR(IF($F121="Historical", IF(BA121&lt;&gt;INDEX('Historical BMP Records'!BA:BA, MATCH($C121, 'Historical BMP Records'!$C:$C, 0)), 1, 0), IF(BA121&lt;&gt;INDEX('Planned and Progress BMPs'!BA:BA, MATCH($C121, 'Planned and Progress BMPs'!$C:$C, 0)), 1, 0)), "")</f>
        <v/>
      </c>
      <c r="DS121" s="87" t="str">
        <f>IFERROR(IF($F121="Historical", IF(BB121&lt;&gt;INDEX('Historical BMP Records'!BB:BB, MATCH($C121, 'Historical BMP Records'!$C:$C, 0)), 1, 0), IF(BB121&lt;&gt;INDEX('Planned and Progress BMPs'!BB:BB, MATCH($C121, 'Planned and Progress BMPs'!$C:$C, 0)), 1, 0)), "")</f>
        <v/>
      </c>
      <c r="DT121" s="87" t="str">
        <f>IFERROR(IF($F121="Historical", IF(BC121&lt;&gt;INDEX('Historical BMP Records'!BC:BC, MATCH($C121, 'Historical BMP Records'!$C:$C, 0)), 1, 0), IF(BC121&lt;&gt;INDEX('Planned and Progress BMPs'!BC:BC, MATCH($C121, 'Planned and Progress BMPs'!$C:$C, 0)), 1, 0)), "")</f>
        <v/>
      </c>
      <c r="DU121" s="87" t="str">
        <f>IFERROR(IF($F121="Historical", IF(BD121&lt;&gt;INDEX('Historical BMP Records'!BD:BD, MATCH($C121, 'Historical BMP Records'!$C:$C, 0)), 1, 0), IF(BD121&lt;&gt;INDEX('Planned and Progress BMPs'!BD:BD, MATCH($C121, 'Planned and Progress BMPs'!$C:$C, 0)), 1, 0)), "")</f>
        <v/>
      </c>
      <c r="DV121" s="87" t="str">
        <f>IFERROR(IF($F121="Historical", IF(BE121&lt;&gt;INDEX('Historical BMP Records'!BE:BE, MATCH($C121, 'Historical BMP Records'!$C:$C, 0)), 1, 0), IF(BE121&lt;&gt;INDEX('Planned and Progress BMPs'!BE:BE, MATCH($C121, 'Planned and Progress BMPs'!$C:$C, 0)), 1, 0)), "")</f>
        <v/>
      </c>
      <c r="DW121" s="87" t="str">
        <f>IFERROR(IF($F121="Historical", IF(BF121&lt;&gt;INDEX('Historical BMP Records'!BF:BF, MATCH($C121, 'Historical BMP Records'!$C:$C, 0)), 1, 0), IF(BF121&lt;&gt;INDEX('Planned and Progress BMPs'!BF:BF, MATCH($C121, 'Planned and Progress BMPs'!$C:$C, 0)), 1, 0)), "")</f>
        <v/>
      </c>
      <c r="DX121" s="87" t="str">
        <f>IFERROR(IF($F121="Historical", IF(BG121&lt;&gt;INDEX('Historical BMP Records'!BG:BG, MATCH($C121, 'Historical BMP Records'!$C:$C, 0)), 1, 0), IF(BG121&lt;&gt;INDEX('Planned and Progress BMPs'!BG:BG, MATCH($C121, 'Planned and Progress BMPs'!$C:$C, 0)), 1, 0)), "")</f>
        <v/>
      </c>
      <c r="DY121" s="87" t="str">
        <f>IFERROR(IF($F121="Historical", IF(BH121&lt;&gt;INDEX('Historical BMP Records'!BH:BH, MATCH($C121, 'Historical BMP Records'!$C:$C, 0)), 1, 0), IF(BH121&lt;&gt;INDEX('Planned and Progress BMPs'!BH:BH, MATCH($C121, 'Planned and Progress BMPs'!$C:$C, 0)), 1, 0)), "")</f>
        <v/>
      </c>
      <c r="DZ121" s="87" t="str">
        <f>IFERROR(IF($F121="Historical", IF(BI121&lt;&gt;INDEX('Historical BMP Records'!BI:BI, MATCH($C121, 'Historical BMP Records'!$C:$C, 0)), 1, 0), IF(BI121&lt;&gt;INDEX('Planned and Progress BMPs'!BI:BI, MATCH($C121, 'Planned and Progress BMPs'!$C:$C, 0)), 1, 0)), "")</f>
        <v/>
      </c>
      <c r="EA121" s="87" t="str">
        <f>IFERROR(IF($F121="Historical", IF(BJ121&lt;&gt;INDEX('Historical BMP Records'!BJ:BJ, MATCH($C121, 'Historical BMP Records'!$C:$C, 0)), 1, 0), IF(BJ121&lt;&gt;INDEX('Planned and Progress BMPs'!BJ:BJ, MATCH($C121, 'Planned and Progress BMPs'!$C:$C, 0)), 1, 0)), "")</f>
        <v/>
      </c>
      <c r="EB121" s="87" t="str">
        <f>IFERROR(IF($F121="Historical", IF(BK121&lt;&gt;INDEX('Historical BMP Records'!BK:BK, MATCH($C121, 'Historical BMP Records'!$C:$C, 0)), 1, 0), IF(BK121&lt;&gt;INDEX('Planned and Progress BMPs'!BK:BK, MATCH($C121, 'Planned and Progress BMPs'!$C:$C, 0)), 1, 0)), "")</f>
        <v/>
      </c>
      <c r="EC121" s="87" t="str">
        <f>IFERROR(IF($F121="Historical", IF(BL121&lt;&gt;INDEX('Historical BMP Records'!BL:BL, MATCH($C121, 'Historical BMP Records'!$C:$C, 0)), 1, 0), IF(BL121&lt;&gt;INDEX('Planned and Progress BMPs'!BL:BL, MATCH($C121, 'Planned and Progress BMPs'!$C:$C, 0)), 1, 0)), "")</f>
        <v/>
      </c>
      <c r="ED121" s="87" t="str">
        <f>IFERROR(IF($F121="Historical", IF(BM121&lt;&gt;INDEX('Historical BMP Records'!BM:BM, MATCH($C121, 'Historical BMP Records'!$C:$C, 0)), 1, 0), IF(BM121&lt;&gt;INDEX('Planned and Progress BMPs'!BM:BM, MATCH($C121, 'Planned and Progress BMPs'!$C:$C, 0)), 1, 0)), "")</f>
        <v/>
      </c>
      <c r="EE121" s="87" t="str">
        <f>IFERROR(IF($F121="Historical", IF(BN121&lt;&gt;INDEX('Historical BMP Records'!BN:BN, MATCH($C121, 'Historical BMP Records'!$C:$C, 0)), 1, 0), IF(BN121&lt;&gt;INDEX('Planned and Progress BMPs'!BN:BN, MATCH($C121, 'Planned and Progress BMPs'!$C:$C, 0)), 1, 0)), "")</f>
        <v/>
      </c>
      <c r="EF121" s="87" t="str">
        <f>IFERROR(IF($F121="Historical", IF(BO121&lt;&gt;INDEX('Historical BMP Records'!BO:BO, MATCH($C121, 'Historical BMP Records'!$C:$C, 0)), 1, 0), IF(BO121&lt;&gt;INDEX('Planned and Progress BMPs'!BO:BO, MATCH($C121, 'Planned and Progress BMPs'!$C:$C, 0)), 1, 0)), "")</f>
        <v/>
      </c>
      <c r="EG121" s="87" t="str">
        <f>IFERROR(IF($F121="Historical", IF(BP121&lt;&gt;INDEX('Historical BMP Records'!BP:BP, MATCH($C121, 'Historical BMP Records'!$C:$C, 0)), 1, 0), IF(BP121&lt;&gt;INDEX('Planned and Progress BMPs'!BP:BP, MATCH($C121, 'Planned and Progress BMPs'!$C:$C, 0)), 1, 0)), "")</f>
        <v/>
      </c>
      <c r="EH121" s="87">
        <f>SUM(DC_SW152[[#This Row],[FY17 Status Change]:[GIS ID Change]])</f>
        <v>0</v>
      </c>
    </row>
    <row r="122" spans="1:138" x14ac:dyDescent="0.25">
      <c r="A122" s="5" t="s">
        <v>388</v>
      </c>
      <c r="B122" s="5" t="s">
        <v>389</v>
      </c>
      <c r="C122" s="15" t="s">
        <v>656</v>
      </c>
      <c r="D122" s="15" t="s">
        <v>509</v>
      </c>
      <c r="E122" s="15" t="s">
        <v>255</v>
      </c>
      <c r="F122" s="33" t="s">
        <v>49</v>
      </c>
      <c r="G122" s="42"/>
      <c r="H122" s="37"/>
      <c r="I122" s="22">
        <f>INDEX(Table3[Site ID], MATCH(DC_SW152[[#This Row],[Facility Name]], Table3[Site Name], 0))</f>
        <v>1</v>
      </c>
      <c r="J122" s="22" t="s">
        <v>372</v>
      </c>
      <c r="K122" s="22" t="str">
        <f>INDEX(Table3[Site Address], MATCH(DC_SW152[[#This Row],[Facility Name]], Table3[Site Name], 0))</f>
        <v>370 Brookley Avenue SW</v>
      </c>
      <c r="L122" s="22" t="str">
        <f>INDEX(Table3[Site X Coordinate], MATCH(DC_SW152[[#This Row],[Facility Name]], Table3[Site Name], 0))</f>
        <v>399319.85</v>
      </c>
      <c r="M122" s="22" t="str">
        <f>INDEX(Table3[Site Y Coordinate], MATCH(DC_SW152[[#This Row],[Facility Name]], Table3[Site Name], 0))</f>
        <v>131674.01</v>
      </c>
      <c r="N122" s="22" t="str">
        <f>INDEX(Table3[Owner/Manager], MATCH(DC_SW152[[#This Row],[Facility Name]], Table3[Site Name], 0))</f>
        <v>Department of Defense</v>
      </c>
      <c r="O122" s="22" t="s">
        <v>218</v>
      </c>
      <c r="P122" s="22" t="s">
        <v>115</v>
      </c>
      <c r="Q122" s="22" t="s">
        <v>219</v>
      </c>
      <c r="R122" s="22" t="s">
        <v>84</v>
      </c>
      <c r="S122" s="22">
        <v>20032</v>
      </c>
      <c r="T122" s="29">
        <v>2024048204</v>
      </c>
      <c r="U122" s="22" t="s">
        <v>220</v>
      </c>
      <c r="V122" s="77">
        <v>65</v>
      </c>
      <c r="W122" s="33">
        <v>38718</v>
      </c>
      <c r="X122" s="22" t="s">
        <v>255</v>
      </c>
      <c r="Y122" s="83" t="s">
        <v>659</v>
      </c>
      <c r="Z122" s="83" t="s">
        <v>777</v>
      </c>
      <c r="AA122" s="83" t="s">
        <v>778</v>
      </c>
      <c r="AB122" s="83" t="s">
        <v>779</v>
      </c>
      <c r="AC122" s="22" t="s">
        <v>93</v>
      </c>
      <c r="AD122" s="22" t="s">
        <v>26</v>
      </c>
      <c r="AE122" s="22">
        <v>398568.54664800002</v>
      </c>
      <c r="AF122" s="22">
        <v>131589.61199500001</v>
      </c>
      <c r="AG122" s="22">
        <v>38.852113000000003</v>
      </c>
      <c r="AH122" s="22">
        <v>-77.016491000000002</v>
      </c>
      <c r="AI122" s="22" t="s">
        <v>253</v>
      </c>
      <c r="AJ122" s="22" t="s">
        <v>84</v>
      </c>
      <c r="AK122" s="22">
        <v>20032</v>
      </c>
      <c r="AL122" s="17" t="s">
        <v>11</v>
      </c>
      <c r="AM122" s="22" t="s">
        <v>12</v>
      </c>
      <c r="AN122" s="22" t="s">
        <v>8</v>
      </c>
      <c r="AO122" s="64"/>
      <c r="AP122" s="64"/>
      <c r="AQ122" s="64"/>
      <c r="AR122" s="64">
        <f>IF(ISBLANK(DC_SW152[[#This Row],[Urban Acres]]), "", DC_SW152[[#This Row],[Urban Acres]]-DC_SW152[[#This Row],[Impervious Acres]]-DC_SW152[[#This Row],[Natural Acres]])</f>
        <v>0</v>
      </c>
      <c r="AS122" s="64">
        <v>0.8</v>
      </c>
      <c r="AT122" s="64">
        <v>0.8</v>
      </c>
      <c r="AU122" s="64" t="str">
        <f>IF(ISBLANK(DC_SW152[[#This Row],[Natural Acres]]), "", DC_SW152[[#This Row],[Natural Acres]]*43560)</f>
        <v/>
      </c>
      <c r="AV122" s="64">
        <f>IFERROR(IF(ISBLANK(DC_SW152[[#This Row],[Compacted Acres]]), "", DC_SW152[[#This Row],[Compacted Acres]]*43560),"")</f>
        <v>0</v>
      </c>
      <c r="AW122" s="64">
        <f>IF(ISBLANK(DC_SW152[[#This Row],[Impervious Acres]]), "", DC_SW152[[#This Row],[Impervious Acres]]*43560)</f>
        <v>34848</v>
      </c>
      <c r="AX122" s="64">
        <f>IF(ISBLANK(DC_SW152[[#This Row],[Urban Acres]]), "", DC_SW152[[#This Row],[Urban Acres]]*43560)</f>
        <v>34848</v>
      </c>
      <c r="AY122" s="67"/>
      <c r="AZ122" s="33">
        <v>42153</v>
      </c>
      <c r="BA122" s="19">
        <v>2015</v>
      </c>
      <c r="BB122" s="19"/>
      <c r="BC122" s="19"/>
      <c r="BD122" s="19"/>
      <c r="BE122" s="19"/>
      <c r="BF122" s="19"/>
      <c r="BG122" s="19"/>
      <c r="BH122" s="18" t="s">
        <v>9</v>
      </c>
      <c r="BI122" s="18">
        <v>41275</v>
      </c>
      <c r="BJ122" s="18"/>
      <c r="BK122" s="22" t="s">
        <v>8</v>
      </c>
      <c r="BL122" s="18"/>
      <c r="BM122" s="72"/>
      <c r="BN122" s="22"/>
      <c r="BO122" s="17" t="s">
        <v>13</v>
      </c>
      <c r="BP122" s="17"/>
      <c r="BQ122" s="15" t="s">
        <v>536</v>
      </c>
      <c r="BR122" s="87" t="str">
        <f>IFERROR(IF($F122="Historical", IF(A122&lt;&gt;INDEX('Historical BMP Records'!A:A, MATCH($C122, 'Historical BMP Records'!$C:$C, 0)), 1, 0), IF(A122&lt;&gt;INDEX('Planned and Progress BMPs'!A:A, MATCH($C122, 'Planned and Progress BMPs'!$C:$C, 0)), 1, 0)), "")</f>
        <v/>
      </c>
      <c r="BS122" s="87" t="str">
        <f>IFERROR(IF($F122="Historical", IF(B122&lt;&gt;INDEX('Historical BMP Records'!B:B, MATCH($C122, 'Historical BMP Records'!$C:$C, 0)), 1, 0), IF(B122&lt;&gt;INDEX('Planned and Progress BMPs'!B:B, MATCH($C122, 'Planned and Progress BMPs'!$C:$C, 0)), 1, 0)), "")</f>
        <v/>
      </c>
      <c r="BT122" s="87" t="str">
        <f>IFERROR(IF($F122="Historical", IF(C122&lt;&gt;INDEX('Historical BMP Records'!C:C, MATCH($C122, 'Historical BMP Records'!$C:$C, 0)), 1, 0), IF(C122&lt;&gt;INDEX('Planned and Progress BMPs'!C:C, MATCH($C122, 'Planned and Progress BMPs'!$C:$C, 0)), 1, 0)), "")</f>
        <v/>
      </c>
      <c r="BU122" s="87" t="str">
        <f>IFERROR(IF($F122="Historical", IF(D122&lt;&gt;INDEX('Historical BMP Records'!D:D, MATCH($C122, 'Historical BMP Records'!$C:$C, 0)), 1, 0), IF(D122&lt;&gt;INDEX('Planned and Progress BMPs'!D:D, MATCH($C122, 'Planned and Progress BMPs'!$C:$C, 0)), 1, 0)), "")</f>
        <v/>
      </c>
      <c r="BV122" s="87" t="str">
        <f>IFERROR(IF($F122="Historical", IF(E122&lt;&gt;INDEX('Historical BMP Records'!E:E, MATCH($C122, 'Historical BMP Records'!$C:$C, 0)), 1, 0), IF(E122&lt;&gt;INDEX('Planned and Progress BMPs'!E:E, MATCH($C122, 'Planned and Progress BMPs'!$C:$C, 0)), 1, 0)), "")</f>
        <v/>
      </c>
      <c r="BW122" s="87" t="str">
        <f>IFERROR(IF($F122="Historical", IF(F122&lt;&gt;INDEX('Historical BMP Records'!F:F, MATCH($C122, 'Historical BMP Records'!$C:$C, 0)), 1, 0), IF(F122&lt;&gt;INDEX('Planned and Progress BMPs'!F:F, MATCH($C122, 'Planned and Progress BMPs'!$C:$C, 0)), 1, 0)), "")</f>
        <v/>
      </c>
      <c r="BX122" s="87" t="str">
        <f>IFERROR(IF($F122="Historical", IF(G122&lt;&gt;INDEX('Historical BMP Records'!G:G, MATCH($C122, 'Historical BMP Records'!$C:$C, 0)), 1, 0), IF(G122&lt;&gt;INDEX('Planned and Progress BMPs'!G:G, MATCH($C122, 'Planned and Progress BMPs'!$C:$C, 0)), 1, 0)), "")</f>
        <v/>
      </c>
      <c r="BY122" s="87" t="str">
        <f>IFERROR(IF($F122="Historical", IF(H122&lt;&gt;INDEX('Historical BMP Records'!H:H, MATCH($C122, 'Historical BMP Records'!$C:$C, 0)), 1, 0), IF(H122&lt;&gt;INDEX('Planned and Progress BMPs'!H:H, MATCH($C122, 'Planned and Progress BMPs'!$C:$C, 0)), 1, 0)), "")</f>
        <v/>
      </c>
      <c r="BZ122" s="87" t="str">
        <f>IFERROR(IF($F122="Historical", IF(I122&lt;&gt;INDEX('Historical BMP Records'!I:I, MATCH($C122, 'Historical BMP Records'!$C:$C, 0)), 1, 0), IF(I122&lt;&gt;INDEX('Planned and Progress BMPs'!I:I, MATCH($C122, 'Planned and Progress BMPs'!$C:$C, 0)), 1, 0)), "")</f>
        <v/>
      </c>
      <c r="CA122" s="87" t="str">
        <f>IFERROR(IF($F122="Historical", IF(J122&lt;&gt;INDEX('Historical BMP Records'!J:J, MATCH($C122, 'Historical BMP Records'!$C:$C, 0)), 1, 0), IF(J122&lt;&gt;INDEX('Planned and Progress BMPs'!J:J, MATCH($C122, 'Planned and Progress BMPs'!$C:$C, 0)), 1, 0)), "")</f>
        <v/>
      </c>
      <c r="CB122" s="87" t="str">
        <f>IFERROR(IF($F122="Historical", IF(K122&lt;&gt;INDEX('Historical BMP Records'!K:K, MATCH($C122, 'Historical BMP Records'!$C:$C, 0)), 1, 0), IF(K122&lt;&gt;INDEX('Planned and Progress BMPs'!K:K, MATCH($C122, 'Planned and Progress BMPs'!$C:$C, 0)), 1, 0)), "")</f>
        <v/>
      </c>
      <c r="CC122" s="87" t="str">
        <f>IFERROR(IF($F122="Historical", IF(L122&lt;&gt;INDEX('Historical BMP Records'!L:L, MATCH($C122, 'Historical BMP Records'!$C:$C, 0)), 1, 0), IF(L122&lt;&gt;INDEX('Planned and Progress BMPs'!L:L, MATCH($C122, 'Planned and Progress BMPs'!$C:$C, 0)), 1, 0)), "")</f>
        <v/>
      </c>
      <c r="CD122" s="87" t="str">
        <f>IFERROR(IF($F122="Historical", IF(M122&lt;&gt;INDEX('Historical BMP Records'!M:M, MATCH($C122, 'Historical BMP Records'!$C:$C, 0)), 1, 0), IF(M122&lt;&gt;INDEX('Planned and Progress BMPs'!M:M, MATCH($C122, 'Planned and Progress BMPs'!$C:$C, 0)), 1, 0)), "")</f>
        <v/>
      </c>
      <c r="CE122" s="87" t="str">
        <f>IFERROR(IF($F122="Historical", IF(N122&lt;&gt;INDEX('Historical BMP Records'!N:N, MATCH($C122, 'Historical BMP Records'!$C:$C, 0)), 1, 0), IF(N122&lt;&gt;INDEX('Planned and Progress BMPs'!N:N, MATCH($C122, 'Planned and Progress BMPs'!$C:$C, 0)), 1, 0)), "")</f>
        <v/>
      </c>
      <c r="CF122" s="87" t="str">
        <f>IFERROR(IF($F122="Historical", IF(O122&lt;&gt;INDEX('Historical BMP Records'!O:O, MATCH($C122, 'Historical BMP Records'!$C:$C, 0)), 1, 0), IF(O122&lt;&gt;INDEX('Planned and Progress BMPs'!O:O, MATCH($C122, 'Planned and Progress BMPs'!$C:$C, 0)), 1, 0)), "")</f>
        <v/>
      </c>
      <c r="CG122" s="87" t="str">
        <f>IFERROR(IF($F122="Historical", IF(P122&lt;&gt;INDEX('Historical BMP Records'!P:P, MATCH($C122, 'Historical BMP Records'!$C:$C, 0)), 1, 0), IF(P122&lt;&gt;INDEX('Planned and Progress BMPs'!P:P, MATCH($C122, 'Planned and Progress BMPs'!$C:$C, 0)), 1, 0)), "")</f>
        <v/>
      </c>
      <c r="CH122" s="87" t="str">
        <f>IFERROR(IF($F122="Historical", IF(Q122&lt;&gt;INDEX('Historical BMP Records'!Q:Q, MATCH($C122, 'Historical BMP Records'!$C:$C, 0)), 1, 0), IF(Q122&lt;&gt;INDEX('Planned and Progress BMPs'!Q:Q, MATCH($C122, 'Planned and Progress BMPs'!$C:$C, 0)), 1, 0)), "")</f>
        <v/>
      </c>
      <c r="CI122" s="87" t="str">
        <f>IFERROR(IF($F122="Historical", IF(R122&lt;&gt;INDEX('Historical BMP Records'!R:R, MATCH($C122, 'Historical BMP Records'!$C:$C, 0)), 1, 0), IF(R122&lt;&gt;INDEX('Planned and Progress BMPs'!R:R, MATCH($C122, 'Planned and Progress BMPs'!$C:$C, 0)), 1, 0)), "")</f>
        <v/>
      </c>
      <c r="CJ122" s="87" t="str">
        <f>IFERROR(IF($F122="Historical", IF(S122&lt;&gt;INDEX('Historical BMP Records'!S:S, MATCH($C122, 'Historical BMP Records'!$C:$C, 0)), 1, 0), IF(S122&lt;&gt;INDEX('Planned and Progress BMPs'!S:S, MATCH($C122, 'Planned and Progress BMPs'!$C:$C, 0)), 1, 0)), "")</f>
        <v/>
      </c>
      <c r="CK122" s="87" t="str">
        <f>IFERROR(IF($F122="Historical", IF(T122&lt;&gt;INDEX('Historical BMP Records'!T:T, MATCH($C122, 'Historical BMP Records'!$C:$C, 0)), 1, 0), IF(T122&lt;&gt;INDEX('Planned and Progress BMPs'!T:T, MATCH($C122, 'Planned and Progress BMPs'!$C:$C, 0)), 1, 0)), "")</f>
        <v/>
      </c>
      <c r="CL122" s="87" t="str">
        <f>IFERROR(IF($F122="Historical", IF(U122&lt;&gt;INDEX('Historical BMP Records'!U:U, MATCH($C122, 'Historical BMP Records'!$C:$C, 0)), 1, 0), IF(U122&lt;&gt;INDEX('Planned and Progress BMPs'!U:U, MATCH($C122, 'Planned and Progress BMPs'!$C:$C, 0)), 1, 0)), "")</f>
        <v/>
      </c>
      <c r="CM122" s="87" t="str">
        <f>IFERROR(IF($F122="Historical", IF(V122&lt;&gt;INDEX('Historical BMP Records'!V:V, MATCH($C122, 'Historical BMP Records'!$C:$C, 0)), 1, 0), IF(V122&lt;&gt;INDEX('Planned and Progress BMPs'!V:V, MATCH($C122, 'Planned and Progress BMPs'!$C:$C, 0)), 1, 0)), "")</f>
        <v/>
      </c>
      <c r="CN122" s="87" t="str">
        <f>IFERROR(IF($F122="Historical", IF(W122&lt;&gt;INDEX('Historical BMP Records'!W:W, MATCH($C122, 'Historical BMP Records'!$C:$C, 0)), 1, 0), IF(W122&lt;&gt;INDEX('Planned and Progress BMPs'!W:W, MATCH($C122, 'Planned and Progress BMPs'!$C:$C, 0)), 1, 0)), "")</f>
        <v/>
      </c>
      <c r="CO122" s="87" t="str">
        <f>IFERROR(IF($F122="Historical", IF(X122&lt;&gt;INDEX('Historical BMP Records'!X:X, MATCH($C122, 'Historical BMP Records'!$C:$C, 0)), 1, 0), IF(X122&lt;&gt;INDEX('Planned and Progress BMPs'!X:X, MATCH($C122, 'Planned and Progress BMPs'!$C:$C, 0)), 1, 0)), "")</f>
        <v/>
      </c>
      <c r="CP122" s="87" t="str">
        <f>IFERROR(IF($F122="Historical", IF(Y122&lt;&gt;INDEX('Historical BMP Records'!Y:Y, MATCH($C122, 'Historical BMP Records'!$C:$C, 0)), 1, 0), IF(Y122&lt;&gt;INDEX('Planned and Progress BMPs'!Y:Y, MATCH($C122, 'Planned and Progress BMPs'!$C:$C, 0)), 1, 0)), "")</f>
        <v/>
      </c>
      <c r="CQ122" s="87" t="str">
        <f>IFERROR(IF($F122="Historical", IF(Z122&lt;&gt;INDEX('Historical BMP Records'!Z:Z, MATCH($C122, 'Historical BMP Records'!$C:$C, 0)), 1, 0), IF(Z122&lt;&gt;INDEX('Planned and Progress BMPs'!Z:Z, MATCH($C122, 'Planned and Progress BMPs'!$C:$C, 0)), 1, 0)), "")</f>
        <v/>
      </c>
      <c r="CR122" s="87" t="str">
        <f>IFERROR(IF($F122="Historical", IF(AA122&lt;&gt;INDEX('Historical BMP Records'!AA:AA, MATCH($C122, 'Historical BMP Records'!$C:$C, 0)), 1, 0), IF(AA122&lt;&gt;INDEX('Planned and Progress BMPs'!AA:AA, MATCH($C122, 'Planned and Progress BMPs'!$C:$C, 0)), 1, 0)), "")</f>
        <v/>
      </c>
      <c r="CS122" s="87" t="str">
        <f>IFERROR(IF($F122="Historical", IF(AB122&lt;&gt;INDEX('Historical BMP Records'!AB:AB, MATCH($C122, 'Historical BMP Records'!$C:$C, 0)), 1, 0), IF(AB122&lt;&gt;INDEX('Planned and Progress BMPs'!AB:AB, MATCH($C122, 'Planned and Progress BMPs'!$C:$C, 0)), 1, 0)), "")</f>
        <v/>
      </c>
      <c r="CT122" s="87" t="str">
        <f>IFERROR(IF($F122="Historical", IF(AC122&lt;&gt;INDEX('Historical BMP Records'!AC:AC, MATCH($C122, 'Historical BMP Records'!$C:$C, 0)), 1, 0), IF(AC122&lt;&gt;INDEX('Planned and Progress BMPs'!AC:AC, MATCH($C122, 'Planned and Progress BMPs'!$C:$C, 0)), 1, 0)), "")</f>
        <v/>
      </c>
      <c r="CU122" s="87" t="str">
        <f>IFERROR(IF($F122="Historical", IF(AD122&lt;&gt;INDEX('Historical BMP Records'!AD:AD, MATCH($C122, 'Historical BMP Records'!$C:$C, 0)), 1, 0), IF(AD122&lt;&gt;INDEX('Planned and Progress BMPs'!AD:AD, MATCH($C122, 'Planned and Progress BMPs'!$C:$C, 0)), 1, 0)), "")</f>
        <v/>
      </c>
      <c r="CV122" s="87" t="str">
        <f>IFERROR(IF($F122="Historical", IF(AE122&lt;&gt;INDEX('Historical BMP Records'!AE:AE, MATCH($C122, 'Historical BMP Records'!$C:$C, 0)), 1, 0), IF(AE122&lt;&gt;INDEX('Planned and Progress BMPs'!AE:AE, MATCH($C122, 'Planned and Progress BMPs'!$C:$C, 0)), 1, 0)), "")</f>
        <v/>
      </c>
      <c r="CW122" s="87" t="str">
        <f>IFERROR(IF($F122="Historical", IF(AF122&lt;&gt;INDEX('Historical BMP Records'!AF:AF, MATCH($C122, 'Historical BMP Records'!$C:$C, 0)), 1, 0), IF(AF122&lt;&gt;INDEX('Planned and Progress BMPs'!AF:AF, MATCH($C122, 'Planned and Progress BMPs'!$C:$C, 0)), 1, 0)), "")</f>
        <v/>
      </c>
      <c r="CX122" s="87" t="str">
        <f>IFERROR(IF($F122="Historical", IF(AG122&lt;&gt;INDEX('Historical BMP Records'!AG:AG, MATCH($C122, 'Historical BMP Records'!$C:$C, 0)), 1, 0), IF(AG122&lt;&gt;INDEX('Planned and Progress BMPs'!AG:AG, MATCH($C122, 'Planned and Progress BMPs'!$C:$C, 0)), 1, 0)), "")</f>
        <v/>
      </c>
      <c r="CY122" s="87" t="str">
        <f>IFERROR(IF($F122="Historical", IF(AH122&lt;&gt;INDEX('Historical BMP Records'!AH:AH, MATCH($C122, 'Historical BMP Records'!$C:$C, 0)), 1, 0), IF(AH122&lt;&gt;INDEX('Planned and Progress BMPs'!AH:AH, MATCH($C122, 'Planned and Progress BMPs'!$C:$C, 0)), 1, 0)), "")</f>
        <v/>
      </c>
      <c r="CZ122" s="87" t="str">
        <f>IFERROR(IF($F122="Historical", IF(AI122&lt;&gt;INDEX('Historical BMP Records'!AI:AI, MATCH($C122, 'Historical BMP Records'!$C:$C, 0)), 1, 0), IF(AI122&lt;&gt;INDEX('Planned and Progress BMPs'!AI:AI, MATCH($C122, 'Planned and Progress BMPs'!$C:$C, 0)), 1, 0)), "")</f>
        <v/>
      </c>
      <c r="DA122" s="87" t="str">
        <f>IFERROR(IF($F122="Historical", IF(AJ122&lt;&gt;INDEX('Historical BMP Records'!AJ:AJ, MATCH($C122, 'Historical BMP Records'!$C:$C, 0)), 1, 0), IF(AJ122&lt;&gt;INDEX('Planned and Progress BMPs'!AJ:AJ, MATCH($C122, 'Planned and Progress BMPs'!$C:$C, 0)), 1, 0)), "")</f>
        <v/>
      </c>
      <c r="DB122" s="87" t="str">
        <f>IFERROR(IF($F122="Historical", IF(AK122&lt;&gt;INDEX('Historical BMP Records'!AK:AK, MATCH($C122, 'Historical BMP Records'!$C:$C, 0)), 1, 0), IF(AK122&lt;&gt;INDEX('Planned and Progress BMPs'!AK:AK, MATCH($C122, 'Planned and Progress BMPs'!$C:$C, 0)), 1, 0)), "")</f>
        <v/>
      </c>
      <c r="DC122" s="87" t="str">
        <f>IFERROR(IF($F122="Historical", IF(AL122&lt;&gt;INDEX('Historical BMP Records'!AL:AL, MATCH($C122, 'Historical BMP Records'!$C:$C, 0)), 1, 0), IF(AL122&lt;&gt;INDEX('Planned and Progress BMPs'!AL:AL, MATCH($C122, 'Planned and Progress BMPs'!$C:$C, 0)), 1, 0)), "")</f>
        <v/>
      </c>
      <c r="DD122" s="87" t="str">
        <f>IFERROR(IF($F122="Historical", IF(AM122&lt;&gt;INDEX('Historical BMP Records'!AM:AM, MATCH($C122, 'Historical BMP Records'!$C:$C, 0)), 1, 0), IF(AM122&lt;&gt;INDEX('Planned and Progress BMPs'!AM:AM, MATCH($C122, 'Planned and Progress BMPs'!$C:$C, 0)), 1, 0)), "")</f>
        <v/>
      </c>
      <c r="DE122" s="87" t="str">
        <f>IFERROR(IF($F122="Historical", IF(AN122&lt;&gt;INDEX('Historical BMP Records'!AN:AN, MATCH($C122, 'Historical BMP Records'!$C:$C, 0)), 1, 0), IF(AN122&lt;&gt;INDEX('Planned and Progress BMPs'!AN:AN, MATCH($C122, 'Planned and Progress BMPs'!$C:$C, 0)), 1, 0)), "")</f>
        <v/>
      </c>
      <c r="DF122" s="87" t="str">
        <f>IFERROR(IF($F122="Historical", IF(AO122&lt;&gt;INDEX('Historical BMP Records'!AO:AO, MATCH($C122, 'Historical BMP Records'!$C:$C, 0)), 1, 0), IF(AO122&lt;&gt;INDEX('Planned and Progress BMPs'!AO:AO, MATCH($C122, 'Planned and Progress BMPs'!$C:$C, 0)), 1, 0)), "")</f>
        <v/>
      </c>
      <c r="DG122" s="87" t="str">
        <f>IFERROR(IF($F122="Historical", IF(AP122&lt;&gt;INDEX('Historical BMP Records'!AP:AP, MATCH($C122, 'Historical BMP Records'!$C:$C, 0)), 1, 0), IF(AP122&lt;&gt;INDEX('Planned and Progress BMPs'!AP:AP, MATCH($C122, 'Planned and Progress BMPs'!$C:$C, 0)), 1, 0)), "")</f>
        <v/>
      </c>
      <c r="DH122" s="87" t="str">
        <f>IFERROR(IF($F122="Historical", IF(AQ122&lt;&gt;INDEX('Historical BMP Records'!AQ:AQ, MATCH($C122, 'Historical BMP Records'!$C:$C, 0)), 1, 0), IF(AQ122&lt;&gt;INDEX('Planned and Progress BMPs'!AQ:AQ, MATCH($C122, 'Planned and Progress BMPs'!$C:$C, 0)), 1, 0)), "")</f>
        <v/>
      </c>
      <c r="DI122" s="87" t="str">
        <f>IFERROR(IF($F122="Historical", IF(AR122&lt;&gt;INDEX('Historical BMP Records'!AR:AR, MATCH($C122, 'Historical BMP Records'!$C:$C, 0)), 1, 0), IF(AR122&lt;&gt;INDEX('Planned and Progress BMPs'!AR:AR, MATCH($C122, 'Planned and Progress BMPs'!$C:$C, 0)), 1, 0)), "")</f>
        <v/>
      </c>
      <c r="DJ122" s="87" t="str">
        <f>IFERROR(IF($F122="Historical", IF(AS122&lt;&gt;INDEX('Historical BMP Records'!AS:AS, MATCH($C122, 'Historical BMP Records'!$C:$C, 0)), 1, 0), IF(AS122&lt;&gt;INDEX('Planned and Progress BMPs'!AS:AS, MATCH($C122, 'Planned and Progress BMPs'!$C:$C, 0)), 1, 0)), "")</f>
        <v/>
      </c>
      <c r="DK122" s="87" t="str">
        <f>IFERROR(IF($F122="Historical", IF(AT122&lt;&gt;INDEX('Historical BMP Records'!AT:AT, MATCH($C122, 'Historical BMP Records'!$C:$C, 0)), 1, 0), IF(AT122&lt;&gt;INDEX('Planned and Progress BMPs'!AT:AT, MATCH($C122, 'Planned and Progress BMPs'!$C:$C, 0)), 1, 0)), "")</f>
        <v/>
      </c>
      <c r="DL122" s="87" t="str">
        <f>IFERROR(IF($F122="Historical", IF(AU122&lt;&gt;INDEX('Historical BMP Records'!AU:AU, MATCH($C122, 'Historical BMP Records'!$C:$C, 0)), 1, 0), IF(AU122&lt;&gt;INDEX('Planned and Progress BMPs'!AU:AU, MATCH($C122, 'Planned and Progress BMPs'!$C:$C, 0)), 1, 0)), "")</f>
        <v/>
      </c>
      <c r="DM122" s="87" t="str">
        <f>IFERROR(IF($F122="Historical", IF(AV122&lt;&gt;INDEX('Historical BMP Records'!AV:AV, MATCH($C122, 'Historical BMP Records'!$C:$C, 0)), 1, 0), IF(AV122&lt;&gt;INDEX('Planned and Progress BMPs'!AV:AV, MATCH($C122, 'Planned and Progress BMPs'!$C:$C, 0)), 1, 0)), "")</f>
        <v/>
      </c>
      <c r="DN122" s="87" t="str">
        <f>IFERROR(IF($F122="Historical", IF(AW122&lt;&gt;INDEX('Historical BMP Records'!AW:AW, MATCH($C122, 'Historical BMP Records'!$C:$C, 0)), 1, 0), IF(AW122&lt;&gt;INDEX('Planned and Progress BMPs'!AW:AW, MATCH($C122, 'Planned and Progress BMPs'!$C:$C, 0)), 1, 0)), "")</f>
        <v/>
      </c>
      <c r="DO122" s="87" t="str">
        <f>IFERROR(IF($F122="Historical", IF(AX122&lt;&gt;INDEX('Historical BMP Records'!AX:AX, MATCH($C122, 'Historical BMP Records'!$C:$C, 0)), 1, 0), IF(AX122&lt;&gt;INDEX('Planned and Progress BMPs'!AX:AX, MATCH($C122, 'Planned and Progress BMPs'!$C:$C, 0)), 1, 0)), "")</f>
        <v/>
      </c>
      <c r="DP122" s="87" t="str">
        <f>IFERROR(IF($F122="Historical", IF(AY122&lt;&gt;INDEX('Historical BMP Records'!AY:AY, MATCH($C122, 'Historical BMP Records'!$C:$C, 0)), 1, 0), IF(AY122&lt;&gt;INDEX('Planned and Progress BMPs'!AY:AY, MATCH($C122, 'Planned and Progress BMPs'!$C:$C, 0)), 1, 0)), "")</f>
        <v/>
      </c>
      <c r="DQ122" s="87" t="str">
        <f>IFERROR(IF($F122="Historical", IF(AZ122&lt;&gt;INDEX('Historical BMP Records'!AZ:AZ, MATCH($C122, 'Historical BMP Records'!$C:$C, 0)), 1, 0), IF(AZ122&lt;&gt;INDEX('Planned and Progress BMPs'!AZ:AZ, MATCH($C122, 'Planned and Progress BMPs'!$C:$C, 0)), 1, 0)), "")</f>
        <v/>
      </c>
      <c r="DR122" s="87" t="str">
        <f>IFERROR(IF($F122="Historical", IF(BA122&lt;&gt;INDEX('Historical BMP Records'!BA:BA, MATCH($C122, 'Historical BMP Records'!$C:$C, 0)), 1, 0), IF(BA122&lt;&gt;INDEX('Planned and Progress BMPs'!BA:BA, MATCH($C122, 'Planned and Progress BMPs'!$C:$C, 0)), 1, 0)), "")</f>
        <v/>
      </c>
      <c r="DS122" s="87" t="str">
        <f>IFERROR(IF($F122="Historical", IF(BB122&lt;&gt;INDEX('Historical BMP Records'!BB:BB, MATCH($C122, 'Historical BMP Records'!$C:$C, 0)), 1, 0), IF(BB122&lt;&gt;INDEX('Planned and Progress BMPs'!BB:BB, MATCH($C122, 'Planned and Progress BMPs'!$C:$C, 0)), 1, 0)), "")</f>
        <v/>
      </c>
      <c r="DT122" s="87" t="str">
        <f>IFERROR(IF($F122="Historical", IF(BC122&lt;&gt;INDEX('Historical BMP Records'!BC:BC, MATCH($C122, 'Historical BMP Records'!$C:$C, 0)), 1, 0), IF(BC122&lt;&gt;INDEX('Planned and Progress BMPs'!BC:BC, MATCH($C122, 'Planned and Progress BMPs'!$C:$C, 0)), 1, 0)), "")</f>
        <v/>
      </c>
      <c r="DU122" s="87" t="str">
        <f>IFERROR(IF($F122="Historical", IF(BD122&lt;&gt;INDEX('Historical BMP Records'!BD:BD, MATCH($C122, 'Historical BMP Records'!$C:$C, 0)), 1, 0), IF(BD122&lt;&gt;INDEX('Planned and Progress BMPs'!BD:BD, MATCH($C122, 'Planned and Progress BMPs'!$C:$C, 0)), 1, 0)), "")</f>
        <v/>
      </c>
      <c r="DV122" s="87" t="str">
        <f>IFERROR(IF($F122="Historical", IF(BE122&lt;&gt;INDEX('Historical BMP Records'!BE:BE, MATCH($C122, 'Historical BMP Records'!$C:$C, 0)), 1, 0), IF(BE122&lt;&gt;INDEX('Planned and Progress BMPs'!BE:BE, MATCH($C122, 'Planned and Progress BMPs'!$C:$C, 0)), 1, 0)), "")</f>
        <v/>
      </c>
      <c r="DW122" s="87" t="str">
        <f>IFERROR(IF($F122="Historical", IF(BF122&lt;&gt;INDEX('Historical BMP Records'!BF:BF, MATCH($C122, 'Historical BMP Records'!$C:$C, 0)), 1, 0), IF(BF122&lt;&gt;INDEX('Planned and Progress BMPs'!BF:BF, MATCH($C122, 'Planned and Progress BMPs'!$C:$C, 0)), 1, 0)), "")</f>
        <v/>
      </c>
      <c r="DX122" s="87" t="str">
        <f>IFERROR(IF($F122="Historical", IF(BG122&lt;&gt;INDEX('Historical BMP Records'!BG:BG, MATCH($C122, 'Historical BMP Records'!$C:$C, 0)), 1, 0), IF(BG122&lt;&gt;INDEX('Planned and Progress BMPs'!BG:BG, MATCH($C122, 'Planned and Progress BMPs'!$C:$C, 0)), 1, 0)), "")</f>
        <v/>
      </c>
      <c r="DY122" s="87" t="str">
        <f>IFERROR(IF($F122="Historical", IF(BH122&lt;&gt;INDEX('Historical BMP Records'!BH:BH, MATCH($C122, 'Historical BMP Records'!$C:$C, 0)), 1, 0), IF(BH122&lt;&gt;INDEX('Planned and Progress BMPs'!BH:BH, MATCH($C122, 'Planned and Progress BMPs'!$C:$C, 0)), 1, 0)), "")</f>
        <v/>
      </c>
      <c r="DZ122" s="87" t="str">
        <f>IFERROR(IF($F122="Historical", IF(BI122&lt;&gt;INDEX('Historical BMP Records'!BI:BI, MATCH($C122, 'Historical BMP Records'!$C:$C, 0)), 1, 0), IF(BI122&lt;&gt;INDEX('Planned and Progress BMPs'!BI:BI, MATCH($C122, 'Planned and Progress BMPs'!$C:$C, 0)), 1, 0)), "")</f>
        <v/>
      </c>
      <c r="EA122" s="87" t="str">
        <f>IFERROR(IF($F122="Historical", IF(BJ122&lt;&gt;INDEX('Historical BMP Records'!BJ:BJ, MATCH($C122, 'Historical BMP Records'!$C:$C, 0)), 1, 0), IF(BJ122&lt;&gt;INDEX('Planned and Progress BMPs'!BJ:BJ, MATCH($C122, 'Planned and Progress BMPs'!$C:$C, 0)), 1, 0)), "")</f>
        <v/>
      </c>
      <c r="EB122" s="87" t="str">
        <f>IFERROR(IF($F122="Historical", IF(BK122&lt;&gt;INDEX('Historical BMP Records'!BK:BK, MATCH($C122, 'Historical BMP Records'!$C:$C, 0)), 1, 0), IF(BK122&lt;&gt;INDEX('Planned and Progress BMPs'!BK:BK, MATCH($C122, 'Planned and Progress BMPs'!$C:$C, 0)), 1, 0)), "")</f>
        <v/>
      </c>
      <c r="EC122" s="87" t="str">
        <f>IFERROR(IF($F122="Historical", IF(BL122&lt;&gt;INDEX('Historical BMP Records'!BL:BL, MATCH($C122, 'Historical BMP Records'!$C:$C, 0)), 1, 0), IF(BL122&lt;&gt;INDEX('Planned and Progress BMPs'!BL:BL, MATCH($C122, 'Planned and Progress BMPs'!$C:$C, 0)), 1, 0)), "")</f>
        <v/>
      </c>
      <c r="ED122" s="87" t="str">
        <f>IFERROR(IF($F122="Historical", IF(BM122&lt;&gt;INDEX('Historical BMP Records'!BM:BM, MATCH($C122, 'Historical BMP Records'!$C:$C, 0)), 1, 0), IF(BM122&lt;&gt;INDEX('Planned and Progress BMPs'!BM:BM, MATCH($C122, 'Planned and Progress BMPs'!$C:$C, 0)), 1, 0)), "")</f>
        <v/>
      </c>
      <c r="EE122" s="87" t="str">
        <f>IFERROR(IF($F122="Historical", IF(BN122&lt;&gt;INDEX('Historical BMP Records'!BN:BN, MATCH($C122, 'Historical BMP Records'!$C:$C, 0)), 1, 0), IF(BN122&lt;&gt;INDEX('Planned and Progress BMPs'!BN:BN, MATCH($C122, 'Planned and Progress BMPs'!$C:$C, 0)), 1, 0)), "")</f>
        <v/>
      </c>
      <c r="EF122" s="87" t="str">
        <f>IFERROR(IF($F122="Historical", IF(BO122&lt;&gt;INDEX('Historical BMP Records'!BO:BO, MATCH($C122, 'Historical BMP Records'!$C:$C, 0)), 1, 0), IF(BO122&lt;&gt;INDEX('Planned and Progress BMPs'!BO:BO, MATCH($C122, 'Planned and Progress BMPs'!$C:$C, 0)), 1, 0)), "")</f>
        <v/>
      </c>
      <c r="EG122" s="87" t="str">
        <f>IFERROR(IF($F122="Historical", IF(BP122&lt;&gt;INDEX('Historical BMP Records'!BP:BP, MATCH($C122, 'Historical BMP Records'!$C:$C, 0)), 1, 0), IF(BP122&lt;&gt;INDEX('Planned and Progress BMPs'!BP:BP, MATCH($C122, 'Planned and Progress BMPs'!$C:$C, 0)), 1, 0)), "")</f>
        <v/>
      </c>
      <c r="EH122" s="87">
        <f>SUM(DC_SW152[[#This Row],[FY17 Status Change]:[GIS ID Change]])</f>
        <v>0</v>
      </c>
    </row>
    <row r="123" spans="1:138" x14ac:dyDescent="0.25">
      <c r="A123" s="5" t="s">
        <v>388</v>
      </c>
      <c r="B123" s="5" t="s">
        <v>389</v>
      </c>
      <c r="C123" s="15" t="s">
        <v>658</v>
      </c>
      <c r="D123" s="15" t="s">
        <v>510</v>
      </c>
      <c r="E123" s="15" t="s">
        <v>256</v>
      </c>
      <c r="F123" s="33" t="s">
        <v>49</v>
      </c>
      <c r="G123" s="42"/>
      <c r="H123" s="37"/>
      <c r="I123" s="22">
        <f>INDEX(Table3[Site ID], MATCH(DC_SW152[[#This Row],[Facility Name]], Table3[Site Name], 0))</f>
        <v>1</v>
      </c>
      <c r="J123" s="22" t="s">
        <v>372</v>
      </c>
      <c r="K123" s="22" t="str">
        <f>INDEX(Table3[Site Address], MATCH(DC_SW152[[#This Row],[Facility Name]], Table3[Site Name], 0))</f>
        <v>370 Brookley Avenue SW</v>
      </c>
      <c r="L123" s="22" t="str">
        <f>INDEX(Table3[Site X Coordinate], MATCH(DC_SW152[[#This Row],[Facility Name]], Table3[Site Name], 0))</f>
        <v>399319.85</v>
      </c>
      <c r="M123" s="22" t="str">
        <f>INDEX(Table3[Site Y Coordinate], MATCH(DC_SW152[[#This Row],[Facility Name]], Table3[Site Name], 0))</f>
        <v>131674.01</v>
      </c>
      <c r="N123" s="22" t="str">
        <f>INDEX(Table3[Owner/Manager], MATCH(DC_SW152[[#This Row],[Facility Name]], Table3[Site Name], 0))</f>
        <v>Department of Defense</v>
      </c>
      <c r="O123" s="22" t="s">
        <v>218</v>
      </c>
      <c r="P123" s="22" t="s">
        <v>115</v>
      </c>
      <c r="Q123" s="22" t="s">
        <v>219</v>
      </c>
      <c r="R123" s="22" t="s">
        <v>84</v>
      </c>
      <c r="S123" s="22">
        <v>20032</v>
      </c>
      <c r="T123" s="29">
        <v>2024048204</v>
      </c>
      <c r="U123" s="22" t="s">
        <v>220</v>
      </c>
      <c r="V123" s="77">
        <v>66</v>
      </c>
      <c r="W123" s="33">
        <v>38718</v>
      </c>
      <c r="X123" s="22" t="s">
        <v>256</v>
      </c>
      <c r="Y123" s="83" t="s">
        <v>661</v>
      </c>
      <c r="Z123" s="83" t="s">
        <v>777</v>
      </c>
      <c r="AA123" s="83" t="s">
        <v>778</v>
      </c>
      <c r="AB123" s="83" t="s">
        <v>779</v>
      </c>
      <c r="AC123" s="22" t="s">
        <v>93</v>
      </c>
      <c r="AD123" s="22" t="s">
        <v>26</v>
      </c>
      <c r="AE123" s="22">
        <v>398568.54664800002</v>
      </c>
      <c r="AF123" s="22">
        <v>131589.61199500001</v>
      </c>
      <c r="AG123" s="22">
        <v>38.852113000000003</v>
      </c>
      <c r="AH123" s="22">
        <v>-77.016491000000002</v>
      </c>
      <c r="AI123" s="22" t="s">
        <v>253</v>
      </c>
      <c r="AJ123" s="22" t="s">
        <v>84</v>
      </c>
      <c r="AK123" s="22">
        <v>20032</v>
      </c>
      <c r="AL123" s="17" t="s">
        <v>11</v>
      </c>
      <c r="AM123" s="22" t="s">
        <v>12</v>
      </c>
      <c r="AN123" s="22" t="s">
        <v>8</v>
      </c>
      <c r="AO123" s="64"/>
      <c r="AP123" s="64"/>
      <c r="AQ123" s="64"/>
      <c r="AR123" s="64">
        <f>IF(ISBLANK(DC_SW152[[#This Row],[Urban Acres]]), "", DC_SW152[[#This Row],[Urban Acres]]-DC_SW152[[#This Row],[Impervious Acres]]-DC_SW152[[#This Row],[Natural Acres]])</f>
        <v>0</v>
      </c>
      <c r="AS123" s="64">
        <v>0.8</v>
      </c>
      <c r="AT123" s="64">
        <v>0.8</v>
      </c>
      <c r="AU123" s="64" t="str">
        <f>IF(ISBLANK(DC_SW152[[#This Row],[Natural Acres]]), "", DC_SW152[[#This Row],[Natural Acres]]*43560)</f>
        <v/>
      </c>
      <c r="AV123" s="64">
        <f>IFERROR(IF(ISBLANK(DC_SW152[[#This Row],[Compacted Acres]]), "", DC_SW152[[#This Row],[Compacted Acres]]*43560),"")</f>
        <v>0</v>
      </c>
      <c r="AW123" s="64">
        <f>IF(ISBLANK(DC_SW152[[#This Row],[Impervious Acres]]), "", DC_SW152[[#This Row],[Impervious Acres]]*43560)</f>
        <v>34848</v>
      </c>
      <c r="AX123" s="64">
        <f>IF(ISBLANK(DC_SW152[[#This Row],[Urban Acres]]), "", DC_SW152[[#This Row],[Urban Acres]]*43560)</f>
        <v>34848</v>
      </c>
      <c r="AY123" s="67"/>
      <c r="AZ123" s="33">
        <v>42153</v>
      </c>
      <c r="BA123" s="19">
        <v>2015</v>
      </c>
      <c r="BB123" s="19"/>
      <c r="BC123" s="19"/>
      <c r="BD123" s="19"/>
      <c r="BE123" s="19"/>
      <c r="BF123" s="19"/>
      <c r="BG123" s="19"/>
      <c r="BH123" s="18" t="s">
        <v>9</v>
      </c>
      <c r="BI123" s="18">
        <v>41275</v>
      </c>
      <c r="BJ123" s="18"/>
      <c r="BK123" s="22" t="s">
        <v>8</v>
      </c>
      <c r="BL123" s="18"/>
      <c r="BM123" s="72"/>
      <c r="BN123" s="22"/>
      <c r="BO123" s="17" t="s">
        <v>13</v>
      </c>
      <c r="BP123" s="17"/>
      <c r="BQ123" s="15" t="s">
        <v>536</v>
      </c>
      <c r="BR123" s="87" t="str">
        <f>IFERROR(IF($F123="Historical", IF(A123&lt;&gt;INDEX('Historical BMP Records'!A:A, MATCH($C123, 'Historical BMP Records'!$C:$C, 0)), 1, 0), IF(A123&lt;&gt;INDEX('Planned and Progress BMPs'!A:A, MATCH($C123, 'Planned and Progress BMPs'!$C:$C, 0)), 1, 0)), "")</f>
        <v/>
      </c>
      <c r="BS123" s="87" t="str">
        <f>IFERROR(IF($F123="Historical", IF(B123&lt;&gt;INDEX('Historical BMP Records'!B:B, MATCH($C123, 'Historical BMP Records'!$C:$C, 0)), 1, 0), IF(B123&lt;&gt;INDEX('Planned and Progress BMPs'!B:B, MATCH($C123, 'Planned and Progress BMPs'!$C:$C, 0)), 1, 0)), "")</f>
        <v/>
      </c>
      <c r="BT123" s="87" t="str">
        <f>IFERROR(IF($F123="Historical", IF(C123&lt;&gt;INDEX('Historical BMP Records'!C:C, MATCH($C123, 'Historical BMP Records'!$C:$C, 0)), 1, 0), IF(C123&lt;&gt;INDEX('Planned and Progress BMPs'!C:C, MATCH($C123, 'Planned and Progress BMPs'!$C:$C, 0)), 1, 0)), "")</f>
        <v/>
      </c>
      <c r="BU123" s="87" t="str">
        <f>IFERROR(IF($F123="Historical", IF(D123&lt;&gt;INDEX('Historical BMP Records'!D:D, MATCH($C123, 'Historical BMP Records'!$C:$C, 0)), 1, 0), IF(D123&lt;&gt;INDEX('Planned and Progress BMPs'!D:D, MATCH($C123, 'Planned and Progress BMPs'!$C:$C, 0)), 1, 0)), "")</f>
        <v/>
      </c>
      <c r="BV123" s="87" t="str">
        <f>IFERROR(IF($F123="Historical", IF(E123&lt;&gt;INDEX('Historical BMP Records'!E:E, MATCH($C123, 'Historical BMP Records'!$C:$C, 0)), 1, 0), IF(E123&lt;&gt;INDEX('Planned and Progress BMPs'!E:E, MATCH($C123, 'Planned and Progress BMPs'!$C:$C, 0)), 1, 0)), "")</f>
        <v/>
      </c>
      <c r="BW123" s="87" t="str">
        <f>IFERROR(IF($F123="Historical", IF(F123&lt;&gt;INDEX('Historical BMP Records'!F:F, MATCH($C123, 'Historical BMP Records'!$C:$C, 0)), 1, 0), IF(F123&lt;&gt;INDEX('Planned and Progress BMPs'!F:F, MATCH($C123, 'Planned and Progress BMPs'!$C:$C, 0)), 1, 0)), "")</f>
        <v/>
      </c>
      <c r="BX123" s="87" t="str">
        <f>IFERROR(IF($F123="Historical", IF(G123&lt;&gt;INDEX('Historical BMP Records'!G:G, MATCH($C123, 'Historical BMP Records'!$C:$C, 0)), 1, 0), IF(G123&lt;&gt;INDEX('Planned and Progress BMPs'!G:G, MATCH($C123, 'Planned and Progress BMPs'!$C:$C, 0)), 1, 0)), "")</f>
        <v/>
      </c>
      <c r="BY123" s="87" t="str">
        <f>IFERROR(IF($F123="Historical", IF(H123&lt;&gt;INDEX('Historical BMP Records'!H:H, MATCH($C123, 'Historical BMP Records'!$C:$C, 0)), 1, 0), IF(H123&lt;&gt;INDEX('Planned and Progress BMPs'!H:H, MATCH($C123, 'Planned and Progress BMPs'!$C:$C, 0)), 1, 0)), "")</f>
        <v/>
      </c>
      <c r="BZ123" s="87" t="str">
        <f>IFERROR(IF($F123="Historical", IF(I123&lt;&gt;INDEX('Historical BMP Records'!I:I, MATCH($C123, 'Historical BMP Records'!$C:$C, 0)), 1, 0), IF(I123&lt;&gt;INDEX('Planned and Progress BMPs'!I:I, MATCH($C123, 'Planned and Progress BMPs'!$C:$C, 0)), 1, 0)), "")</f>
        <v/>
      </c>
      <c r="CA123" s="87" t="str">
        <f>IFERROR(IF($F123="Historical", IF(J123&lt;&gt;INDEX('Historical BMP Records'!J:J, MATCH($C123, 'Historical BMP Records'!$C:$C, 0)), 1, 0), IF(J123&lt;&gt;INDEX('Planned and Progress BMPs'!J:J, MATCH($C123, 'Planned and Progress BMPs'!$C:$C, 0)), 1, 0)), "")</f>
        <v/>
      </c>
      <c r="CB123" s="87" t="str">
        <f>IFERROR(IF($F123="Historical", IF(K123&lt;&gt;INDEX('Historical BMP Records'!K:K, MATCH($C123, 'Historical BMP Records'!$C:$C, 0)), 1, 0), IF(K123&lt;&gt;INDEX('Planned and Progress BMPs'!K:K, MATCH($C123, 'Planned and Progress BMPs'!$C:$C, 0)), 1, 0)), "")</f>
        <v/>
      </c>
      <c r="CC123" s="87" t="str">
        <f>IFERROR(IF($F123="Historical", IF(L123&lt;&gt;INDEX('Historical BMP Records'!L:L, MATCH($C123, 'Historical BMP Records'!$C:$C, 0)), 1, 0), IF(L123&lt;&gt;INDEX('Planned and Progress BMPs'!L:L, MATCH($C123, 'Planned and Progress BMPs'!$C:$C, 0)), 1, 0)), "")</f>
        <v/>
      </c>
      <c r="CD123" s="87" t="str">
        <f>IFERROR(IF($F123="Historical", IF(M123&lt;&gt;INDEX('Historical BMP Records'!M:M, MATCH($C123, 'Historical BMP Records'!$C:$C, 0)), 1, 0), IF(M123&lt;&gt;INDEX('Planned and Progress BMPs'!M:M, MATCH($C123, 'Planned and Progress BMPs'!$C:$C, 0)), 1, 0)), "")</f>
        <v/>
      </c>
      <c r="CE123" s="87" t="str">
        <f>IFERROR(IF($F123="Historical", IF(N123&lt;&gt;INDEX('Historical BMP Records'!N:N, MATCH($C123, 'Historical BMP Records'!$C:$C, 0)), 1, 0), IF(N123&lt;&gt;INDEX('Planned and Progress BMPs'!N:N, MATCH($C123, 'Planned and Progress BMPs'!$C:$C, 0)), 1, 0)), "")</f>
        <v/>
      </c>
      <c r="CF123" s="87" t="str">
        <f>IFERROR(IF($F123="Historical", IF(O123&lt;&gt;INDEX('Historical BMP Records'!O:O, MATCH($C123, 'Historical BMP Records'!$C:$C, 0)), 1, 0), IF(O123&lt;&gt;INDEX('Planned and Progress BMPs'!O:O, MATCH($C123, 'Planned and Progress BMPs'!$C:$C, 0)), 1, 0)), "")</f>
        <v/>
      </c>
      <c r="CG123" s="87" t="str">
        <f>IFERROR(IF($F123="Historical", IF(P123&lt;&gt;INDEX('Historical BMP Records'!P:P, MATCH($C123, 'Historical BMP Records'!$C:$C, 0)), 1, 0), IF(P123&lt;&gt;INDEX('Planned and Progress BMPs'!P:P, MATCH($C123, 'Planned and Progress BMPs'!$C:$C, 0)), 1, 0)), "")</f>
        <v/>
      </c>
      <c r="CH123" s="87" t="str">
        <f>IFERROR(IF($F123="Historical", IF(Q123&lt;&gt;INDEX('Historical BMP Records'!Q:Q, MATCH($C123, 'Historical BMP Records'!$C:$C, 0)), 1, 0), IF(Q123&lt;&gt;INDEX('Planned and Progress BMPs'!Q:Q, MATCH($C123, 'Planned and Progress BMPs'!$C:$C, 0)), 1, 0)), "")</f>
        <v/>
      </c>
      <c r="CI123" s="87" t="str">
        <f>IFERROR(IF($F123="Historical", IF(R123&lt;&gt;INDEX('Historical BMP Records'!R:R, MATCH($C123, 'Historical BMP Records'!$C:$C, 0)), 1, 0), IF(R123&lt;&gt;INDEX('Planned and Progress BMPs'!R:R, MATCH($C123, 'Planned and Progress BMPs'!$C:$C, 0)), 1, 0)), "")</f>
        <v/>
      </c>
      <c r="CJ123" s="87" t="str">
        <f>IFERROR(IF($F123="Historical", IF(S123&lt;&gt;INDEX('Historical BMP Records'!S:S, MATCH($C123, 'Historical BMP Records'!$C:$C, 0)), 1, 0), IF(S123&lt;&gt;INDEX('Planned and Progress BMPs'!S:S, MATCH($C123, 'Planned and Progress BMPs'!$C:$C, 0)), 1, 0)), "")</f>
        <v/>
      </c>
      <c r="CK123" s="87" t="str">
        <f>IFERROR(IF($F123="Historical", IF(T123&lt;&gt;INDEX('Historical BMP Records'!T:T, MATCH($C123, 'Historical BMP Records'!$C:$C, 0)), 1, 0), IF(T123&lt;&gt;INDEX('Planned and Progress BMPs'!T:T, MATCH($C123, 'Planned and Progress BMPs'!$C:$C, 0)), 1, 0)), "")</f>
        <v/>
      </c>
      <c r="CL123" s="87" t="str">
        <f>IFERROR(IF($F123="Historical", IF(U123&lt;&gt;INDEX('Historical BMP Records'!U:U, MATCH($C123, 'Historical BMP Records'!$C:$C, 0)), 1, 0), IF(U123&lt;&gt;INDEX('Planned and Progress BMPs'!U:U, MATCH($C123, 'Planned and Progress BMPs'!$C:$C, 0)), 1, 0)), "")</f>
        <v/>
      </c>
      <c r="CM123" s="87" t="str">
        <f>IFERROR(IF($F123="Historical", IF(V123&lt;&gt;INDEX('Historical BMP Records'!V:V, MATCH($C123, 'Historical BMP Records'!$C:$C, 0)), 1, 0), IF(V123&lt;&gt;INDEX('Planned and Progress BMPs'!V:V, MATCH($C123, 'Planned and Progress BMPs'!$C:$C, 0)), 1, 0)), "")</f>
        <v/>
      </c>
      <c r="CN123" s="87" t="str">
        <f>IFERROR(IF($F123="Historical", IF(W123&lt;&gt;INDEX('Historical BMP Records'!W:W, MATCH($C123, 'Historical BMP Records'!$C:$C, 0)), 1, 0), IF(W123&lt;&gt;INDEX('Planned and Progress BMPs'!W:W, MATCH($C123, 'Planned and Progress BMPs'!$C:$C, 0)), 1, 0)), "")</f>
        <v/>
      </c>
      <c r="CO123" s="87" t="str">
        <f>IFERROR(IF($F123="Historical", IF(X123&lt;&gt;INDEX('Historical BMP Records'!X:X, MATCH($C123, 'Historical BMP Records'!$C:$C, 0)), 1, 0), IF(X123&lt;&gt;INDEX('Planned and Progress BMPs'!X:X, MATCH($C123, 'Planned and Progress BMPs'!$C:$C, 0)), 1, 0)), "")</f>
        <v/>
      </c>
      <c r="CP123" s="87" t="str">
        <f>IFERROR(IF($F123="Historical", IF(Y123&lt;&gt;INDEX('Historical BMP Records'!Y:Y, MATCH($C123, 'Historical BMP Records'!$C:$C, 0)), 1, 0), IF(Y123&lt;&gt;INDEX('Planned and Progress BMPs'!Y:Y, MATCH($C123, 'Planned and Progress BMPs'!$C:$C, 0)), 1, 0)), "")</f>
        <v/>
      </c>
      <c r="CQ123" s="87" t="str">
        <f>IFERROR(IF($F123="Historical", IF(Z123&lt;&gt;INDEX('Historical BMP Records'!Z:Z, MATCH($C123, 'Historical BMP Records'!$C:$C, 0)), 1, 0), IF(Z123&lt;&gt;INDEX('Planned and Progress BMPs'!Z:Z, MATCH($C123, 'Planned and Progress BMPs'!$C:$C, 0)), 1, 0)), "")</f>
        <v/>
      </c>
      <c r="CR123" s="87" t="str">
        <f>IFERROR(IF($F123="Historical", IF(AA123&lt;&gt;INDEX('Historical BMP Records'!AA:AA, MATCH($C123, 'Historical BMP Records'!$C:$C, 0)), 1, 0), IF(AA123&lt;&gt;INDEX('Planned and Progress BMPs'!AA:AA, MATCH($C123, 'Planned and Progress BMPs'!$C:$C, 0)), 1, 0)), "")</f>
        <v/>
      </c>
      <c r="CS123" s="87" t="str">
        <f>IFERROR(IF($F123="Historical", IF(AB123&lt;&gt;INDEX('Historical BMP Records'!AB:AB, MATCH($C123, 'Historical BMP Records'!$C:$C, 0)), 1, 0), IF(AB123&lt;&gt;INDEX('Planned and Progress BMPs'!AB:AB, MATCH($C123, 'Planned and Progress BMPs'!$C:$C, 0)), 1, 0)), "")</f>
        <v/>
      </c>
      <c r="CT123" s="87" t="str">
        <f>IFERROR(IF($F123="Historical", IF(AC123&lt;&gt;INDEX('Historical BMP Records'!AC:AC, MATCH($C123, 'Historical BMP Records'!$C:$C, 0)), 1, 0), IF(AC123&lt;&gt;INDEX('Planned and Progress BMPs'!AC:AC, MATCH($C123, 'Planned and Progress BMPs'!$C:$C, 0)), 1, 0)), "")</f>
        <v/>
      </c>
      <c r="CU123" s="87" t="str">
        <f>IFERROR(IF($F123="Historical", IF(AD123&lt;&gt;INDEX('Historical BMP Records'!AD:AD, MATCH($C123, 'Historical BMP Records'!$C:$C, 0)), 1, 0), IF(AD123&lt;&gt;INDEX('Planned and Progress BMPs'!AD:AD, MATCH($C123, 'Planned and Progress BMPs'!$C:$C, 0)), 1, 0)), "")</f>
        <v/>
      </c>
      <c r="CV123" s="87" t="str">
        <f>IFERROR(IF($F123="Historical", IF(AE123&lt;&gt;INDEX('Historical BMP Records'!AE:AE, MATCH($C123, 'Historical BMP Records'!$C:$C, 0)), 1, 0), IF(AE123&lt;&gt;INDEX('Planned and Progress BMPs'!AE:AE, MATCH($C123, 'Planned and Progress BMPs'!$C:$C, 0)), 1, 0)), "")</f>
        <v/>
      </c>
      <c r="CW123" s="87" t="str">
        <f>IFERROR(IF($F123="Historical", IF(AF123&lt;&gt;INDEX('Historical BMP Records'!AF:AF, MATCH($C123, 'Historical BMP Records'!$C:$C, 0)), 1, 0), IF(AF123&lt;&gt;INDEX('Planned and Progress BMPs'!AF:AF, MATCH($C123, 'Planned and Progress BMPs'!$C:$C, 0)), 1, 0)), "")</f>
        <v/>
      </c>
      <c r="CX123" s="87" t="str">
        <f>IFERROR(IF($F123="Historical", IF(AG123&lt;&gt;INDEX('Historical BMP Records'!AG:AG, MATCH($C123, 'Historical BMP Records'!$C:$C, 0)), 1, 0), IF(AG123&lt;&gt;INDEX('Planned and Progress BMPs'!AG:AG, MATCH($C123, 'Planned and Progress BMPs'!$C:$C, 0)), 1, 0)), "")</f>
        <v/>
      </c>
      <c r="CY123" s="87" t="str">
        <f>IFERROR(IF($F123="Historical", IF(AH123&lt;&gt;INDEX('Historical BMP Records'!AH:AH, MATCH($C123, 'Historical BMP Records'!$C:$C, 0)), 1, 0), IF(AH123&lt;&gt;INDEX('Planned and Progress BMPs'!AH:AH, MATCH($C123, 'Planned and Progress BMPs'!$C:$C, 0)), 1, 0)), "")</f>
        <v/>
      </c>
      <c r="CZ123" s="87" t="str">
        <f>IFERROR(IF($F123="Historical", IF(AI123&lt;&gt;INDEX('Historical BMP Records'!AI:AI, MATCH($C123, 'Historical BMP Records'!$C:$C, 0)), 1, 0), IF(AI123&lt;&gt;INDEX('Planned and Progress BMPs'!AI:AI, MATCH($C123, 'Planned and Progress BMPs'!$C:$C, 0)), 1, 0)), "")</f>
        <v/>
      </c>
      <c r="DA123" s="87" t="str">
        <f>IFERROR(IF($F123="Historical", IF(AJ123&lt;&gt;INDEX('Historical BMP Records'!AJ:AJ, MATCH($C123, 'Historical BMP Records'!$C:$C, 0)), 1, 0), IF(AJ123&lt;&gt;INDEX('Planned and Progress BMPs'!AJ:AJ, MATCH($C123, 'Planned and Progress BMPs'!$C:$C, 0)), 1, 0)), "")</f>
        <v/>
      </c>
      <c r="DB123" s="87" t="str">
        <f>IFERROR(IF($F123="Historical", IF(AK123&lt;&gt;INDEX('Historical BMP Records'!AK:AK, MATCH($C123, 'Historical BMP Records'!$C:$C, 0)), 1, 0), IF(AK123&lt;&gt;INDEX('Planned and Progress BMPs'!AK:AK, MATCH($C123, 'Planned and Progress BMPs'!$C:$C, 0)), 1, 0)), "")</f>
        <v/>
      </c>
      <c r="DC123" s="87" t="str">
        <f>IFERROR(IF($F123="Historical", IF(AL123&lt;&gt;INDEX('Historical BMP Records'!AL:AL, MATCH($C123, 'Historical BMP Records'!$C:$C, 0)), 1, 0), IF(AL123&lt;&gt;INDEX('Planned and Progress BMPs'!AL:AL, MATCH($C123, 'Planned and Progress BMPs'!$C:$C, 0)), 1, 0)), "")</f>
        <v/>
      </c>
      <c r="DD123" s="87" t="str">
        <f>IFERROR(IF($F123="Historical", IF(AM123&lt;&gt;INDEX('Historical BMP Records'!AM:AM, MATCH($C123, 'Historical BMP Records'!$C:$C, 0)), 1, 0), IF(AM123&lt;&gt;INDEX('Planned and Progress BMPs'!AM:AM, MATCH($C123, 'Planned and Progress BMPs'!$C:$C, 0)), 1, 0)), "")</f>
        <v/>
      </c>
      <c r="DE123" s="87" t="str">
        <f>IFERROR(IF($F123="Historical", IF(AN123&lt;&gt;INDEX('Historical BMP Records'!AN:AN, MATCH($C123, 'Historical BMP Records'!$C:$C, 0)), 1, 0), IF(AN123&lt;&gt;INDEX('Planned and Progress BMPs'!AN:AN, MATCH($C123, 'Planned and Progress BMPs'!$C:$C, 0)), 1, 0)), "")</f>
        <v/>
      </c>
      <c r="DF123" s="87" t="str">
        <f>IFERROR(IF($F123="Historical", IF(AO123&lt;&gt;INDEX('Historical BMP Records'!AO:AO, MATCH($C123, 'Historical BMP Records'!$C:$C, 0)), 1, 0), IF(AO123&lt;&gt;INDEX('Planned and Progress BMPs'!AO:AO, MATCH($C123, 'Planned and Progress BMPs'!$C:$C, 0)), 1, 0)), "")</f>
        <v/>
      </c>
      <c r="DG123" s="87" t="str">
        <f>IFERROR(IF($F123="Historical", IF(AP123&lt;&gt;INDEX('Historical BMP Records'!AP:AP, MATCH($C123, 'Historical BMP Records'!$C:$C, 0)), 1, 0), IF(AP123&lt;&gt;INDEX('Planned and Progress BMPs'!AP:AP, MATCH($C123, 'Planned and Progress BMPs'!$C:$C, 0)), 1, 0)), "")</f>
        <v/>
      </c>
      <c r="DH123" s="87" t="str">
        <f>IFERROR(IF($F123="Historical", IF(AQ123&lt;&gt;INDEX('Historical BMP Records'!AQ:AQ, MATCH($C123, 'Historical BMP Records'!$C:$C, 0)), 1, 0), IF(AQ123&lt;&gt;INDEX('Planned and Progress BMPs'!AQ:AQ, MATCH($C123, 'Planned and Progress BMPs'!$C:$C, 0)), 1, 0)), "")</f>
        <v/>
      </c>
      <c r="DI123" s="87" t="str">
        <f>IFERROR(IF($F123="Historical", IF(AR123&lt;&gt;INDEX('Historical BMP Records'!AR:AR, MATCH($C123, 'Historical BMP Records'!$C:$C, 0)), 1, 0), IF(AR123&lt;&gt;INDEX('Planned and Progress BMPs'!AR:AR, MATCH($C123, 'Planned and Progress BMPs'!$C:$C, 0)), 1, 0)), "")</f>
        <v/>
      </c>
      <c r="DJ123" s="87" t="str">
        <f>IFERROR(IF($F123="Historical", IF(AS123&lt;&gt;INDEX('Historical BMP Records'!AS:AS, MATCH($C123, 'Historical BMP Records'!$C:$C, 0)), 1, 0), IF(AS123&lt;&gt;INDEX('Planned and Progress BMPs'!AS:AS, MATCH($C123, 'Planned and Progress BMPs'!$C:$C, 0)), 1, 0)), "")</f>
        <v/>
      </c>
      <c r="DK123" s="87" t="str">
        <f>IFERROR(IF($F123="Historical", IF(AT123&lt;&gt;INDEX('Historical BMP Records'!AT:AT, MATCH($C123, 'Historical BMP Records'!$C:$C, 0)), 1, 0), IF(AT123&lt;&gt;INDEX('Planned and Progress BMPs'!AT:AT, MATCH($C123, 'Planned and Progress BMPs'!$C:$C, 0)), 1, 0)), "")</f>
        <v/>
      </c>
      <c r="DL123" s="87" t="str">
        <f>IFERROR(IF($F123="Historical", IF(AU123&lt;&gt;INDEX('Historical BMP Records'!AU:AU, MATCH($C123, 'Historical BMP Records'!$C:$C, 0)), 1, 0), IF(AU123&lt;&gt;INDEX('Planned and Progress BMPs'!AU:AU, MATCH($C123, 'Planned and Progress BMPs'!$C:$C, 0)), 1, 0)), "")</f>
        <v/>
      </c>
      <c r="DM123" s="87" t="str">
        <f>IFERROR(IF($F123="Historical", IF(AV123&lt;&gt;INDEX('Historical BMP Records'!AV:AV, MATCH($C123, 'Historical BMP Records'!$C:$C, 0)), 1, 0), IF(AV123&lt;&gt;INDEX('Planned and Progress BMPs'!AV:AV, MATCH($C123, 'Planned and Progress BMPs'!$C:$C, 0)), 1, 0)), "")</f>
        <v/>
      </c>
      <c r="DN123" s="87" t="str">
        <f>IFERROR(IF($F123="Historical", IF(AW123&lt;&gt;INDEX('Historical BMP Records'!AW:AW, MATCH($C123, 'Historical BMP Records'!$C:$C, 0)), 1, 0), IF(AW123&lt;&gt;INDEX('Planned and Progress BMPs'!AW:AW, MATCH($C123, 'Planned and Progress BMPs'!$C:$C, 0)), 1, 0)), "")</f>
        <v/>
      </c>
      <c r="DO123" s="87" t="str">
        <f>IFERROR(IF($F123="Historical", IF(AX123&lt;&gt;INDEX('Historical BMP Records'!AX:AX, MATCH($C123, 'Historical BMP Records'!$C:$C, 0)), 1, 0), IF(AX123&lt;&gt;INDEX('Planned and Progress BMPs'!AX:AX, MATCH($C123, 'Planned and Progress BMPs'!$C:$C, 0)), 1, 0)), "")</f>
        <v/>
      </c>
      <c r="DP123" s="87" t="str">
        <f>IFERROR(IF($F123="Historical", IF(AY123&lt;&gt;INDEX('Historical BMP Records'!AY:AY, MATCH($C123, 'Historical BMP Records'!$C:$C, 0)), 1, 0), IF(AY123&lt;&gt;INDEX('Planned and Progress BMPs'!AY:AY, MATCH($C123, 'Planned and Progress BMPs'!$C:$C, 0)), 1, 0)), "")</f>
        <v/>
      </c>
      <c r="DQ123" s="87" t="str">
        <f>IFERROR(IF($F123="Historical", IF(AZ123&lt;&gt;INDEX('Historical BMP Records'!AZ:AZ, MATCH($C123, 'Historical BMP Records'!$C:$C, 0)), 1, 0), IF(AZ123&lt;&gt;INDEX('Planned and Progress BMPs'!AZ:AZ, MATCH($C123, 'Planned and Progress BMPs'!$C:$C, 0)), 1, 0)), "")</f>
        <v/>
      </c>
      <c r="DR123" s="87" t="str">
        <f>IFERROR(IF($F123="Historical", IF(BA123&lt;&gt;INDEX('Historical BMP Records'!BA:BA, MATCH($C123, 'Historical BMP Records'!$C:$C, 0)), 1, 0), IF(BA123&lt;&gt;INDEX('Planned and Progress BMPs'!BA:BA, MATCH($C123, 'Planned and Progress BMPs'!$C:$C, 0)), 1, 0)), "")</f>
        <v/>
      </c>
      <c r="DS123" s="87" t="str">
        <f>IFERROR(IF($F123="Historical", IF(BB123&lt;&gt;INDEX('Historical BMP Records'!BB:BB, MATCH($C123, 'Historical BMP Records'!$C:$C, 0)), 1, 0), IF(BB123&lt;&gt;INDEX('Planned and Progress BMPs'!BB:BB, MATCH($C123, 'Planned and Progress BMPs'!$C:$C, 0)), 1, 0)), "")</f>
        <v/>
      </c>
      <c r="DT123" s="87" t="str">
        <f>IFERROR(IF($F123="Historical", IF(BC123&lt;&gt;INDEX('Historical BMP Records'!BC:BC, MATCH($C123, 'Historical BMP Records'!$C:$C, 0)), 1, 0), IF(BC123&lt;&gt;INDEX('Planned and Progress BMPs'!BC:BC, MATCH($C123, 'Planned and Progress BMPs'!$C:$C, 0)), 1, 0)), "")</f>
        <v/>
      </c>
      <c r="DU123" s="87" t="str">
        <f>IFERROR(IF($F123="Historical", IF(BD123&lt;&gt;INDEX('Historical BMP Records'!BD:BD, MATCH($C123, 'Historical BMP Records'!$C:$C, 0)), 1, 0), IF(BD123&lt;&gt;INDEX('Planned and Progress BMPs'!BD:BD, MATCH($C123, 'Planned and Progress BMPs'!$C:$C, 0)), 1, 0)), "")</f>
        <v/>
      </c>
      <c r="DV123" s="87" t="str">
        <f>IFERROR(IF($F123="Historical", IF(BE123&lt;&gt;INDEX('Historical BMP Records'!BE:BE, MATCH($C123, 'Historical BMP Records'!$C:$C, 0)), 1, 0), IF(BE123&lt;&gt;INDEX('Planned and Progress BMPs'!BE:BE, MATCH($C123, 'Planned and Progress BMPs'!$C:$C, 0)), 1, 0)), "")</f>
        <v/>
      </c>
      <c r="DW123" s="87" t="str">
        <f>IFERROR(IF($F123="Historical", IF(BF123&lt;&gt;INDEX('Historical BMP Records'!BF:BF, MATCH($C123, 'Historical BMP Records'!$C:$C, 0)), 1, 0), IF(BF123&lt;&gt;INDEX('Planned and Progress BMPs'!BF:BF, MATCH($C123, 'Planned and Progress BMPs'!$C:$C, 0)), 1, 0)), "")</f>
        <v/>
      </c>
      <c r="DX123" s="87" t="str">
        <f>IFERROR(IF($F123="Historical", IF(BG123&lt;&gt;INDEX('Historical BMP Records'!BG:BG, MATCH($C123, 'Historical BMP Records'!$C:$C, 0)), 1, 0), IF(BG123&lt;&gt;INDEX('Planned and Progress BMPs'!BG:BG, MATCH($C123, 'Planned and Progress BMPs'!$C:$C, 0)), 1, 0)), "")</f>
        <v/>
      </c>
      <c r="DY123" s="87" t="str">
        <f>IFERROR(IF($F123="Historical", IF(BH123&lt;&gt;INDEX('Historical BMP Records'!BH:BH, MATCH($C123, 'Historical BMP Records'!$C:$C, 0)), 1, 0), IF(BH123&lt;&gt;INDEX('Planned and Progress BMPs'!BH:BH, MATCH($C123, 'Planned and Progress BMPs'!$C:$C, 0)), 1, 0)), "")</f>
        <v/>
      </c>
      <c r="DZ123" s="87" t="str">
        <f>IFERROR(IF($F123="Historical", IF(BI123&lt;&gt;INDEX('Historical BMP Records'!BI:BI, MATCH($C123, 'Historical BMP Records'!$C:$C, 0)), 1, 0), IF(BI123&lt;&gt;INDEX('Planned and Progress BMPs'!BI:BI, MATCH($C123, 'Planned and Progress BMPs'!$C:$C, 0)), 1, 0)), "")</f>
        <v/>
      </c>
      <c r="EA123" s="87" t="str">
        <f>IFERROR(IF($F123="Historical", IF(BJ123&lt;&gt;INDEX('Historical BMP Records'!BJ:BJ, MATCH($C123, 'Historical BMP Records'!$C:$C, 0)), 1, 0), IF(BJ123&lt;&gt;INDEX('Planned and Progress BMPs'!BJ:BJ, MATCH($C123, 'Planned and Progress BMPs'!$C:$C, 0)), 1, 0)), "")</f>
        <v/>
      </c>
      <c r="EB123" s="87" t="str">
        <f>IFERROR(IF($F123="Historical", IF(BK123&lt;&gt;INDEX('Historical BMP Records'!BK:BK, MATCH($C123, 'Historical BMP Records'!$C:$C, 0)), 1, 0), IF(BK123&lt;&gt;INDEX('Planned and Progress BMPs'!BK:BK, MATCH($C123, 'Planned and Progress BMPs'!$C:$C, 0)), 1, 0)), "")</f>
        <v/>
      </c>
      <c r="EC123" s="87" t="str">
        <f>IFERROR(IF($F123="Historical", IF(BL123&lt;&gt;INDEX('Historical BMP Records'!BL:BL, MATCH($C123, 'Historical BMP Records'!$C:$C, 0)), 1, 0), IF(BL123&lt;&gt;INDEX('Planned and Progress BMPs'!BL:BL, MATCH($C123, 'Planned and Progress BMPs'!$C:$C, 0)), 1, 0)), "")</f>
        <v/>
      </c>
      <c r="ED123" s="87" t="str">
        <f>IFERROR(IF($F123="Historical", IF(BM123&lt;&gt;INDEX('Historical BMP Records'!BM:BM, MATCH($C123, 'Historical BMP Records'!$C:$C, 0)), 1, 0), IF(BM123&lt;&gt;INDEX('Planned and Progress BMPs'!BM:BM, MATCH($C123, 'Planned and Progress BMPs'!$C:$C, 0)), 1, 0)), "")</f>
        <v/>
      </c>
      <c r="EE123" s="87" t="str">
        <f>IFERROR(IF($F123="Historical", IF(BN123&lt;&gt;INDEX('Historical BMP Records'!BN:BN, MATCH($C123, 'Historical BMP Records'!$C:$C, 0)), 1, 0), IF(BN123&lt;&gt;INDEX('Planned and Progress BMPs'!BN:BN, MATCH($C123, 'Planned and Progress BMPs'!$C:$C, 0)), 1, 0)), "")</f>
        <v/>
      </c>
      <c r="EF123" s="87" t="str">
        <f>IFERROR(IF($F123="Historical", IF(BO123&lt;&gt;INDEX('Historical BMP Records'!BO:BO, MATCH($C123, 'Historical BMP Records'!$C:$C, 0)), 1, 0), IF(BO123&lt;&gt;INDEX('Planned and Progress BMPs'!BO:BO, MATCH($C123, 'Planned and Progress BMPs'!$C:$C, 0)), 1, 0)), "")</f>
        <v/>
      </c>
      <c r="EG123" s="87" t="str">
        <f>IFERROR(IF($F123="Historical", IF(BP123&lt;&gt;INDEX('Historical BMP Records'!BP:BP, MATCH($C123, 'Historical BMP Records'!$C:$C, 0)), 1, 0), IF(BP123&lt;&gt;INDEX('Planned and Progress BMPs'!BP:BP, MATCH($C123, 'Planned and Progress BMPs'!$C:$C, 0)), 1, 0)), "")</f>
        <v/>
      </c>
      <c r="EH123" s="87">
        <f>SUM(DC_SW152[[#This Row],[FY17 Status Change]:[GIS ID Change]])</f>
        <v>0</v>
      </c>
    </row>
    <row r="124" spans="1:138" x14ac:dyDescent="0.25">
      <c r="A124" s="5" t="s">
        <v>388</v>
      </c>
      <c r="B124" s="5" t="s">
        <v>389</v>
      </c>
      <c r="C124" s="15" t="s">
        <v>660</v>
      </c>
      <c r="D124" s="15" t="s">
        <v>511</v>
      </c>
      <c r="E124" s="15" t="s">
        <v>257</v>
      </c>
      <c r="F124" s="33" t="s">
        <v>49</v>
      </c>
      <c r="G124" s="42"/>
      <c r="H124" s="37"/>
      <c r="I124" s="22">
        <f>INDEX(Table3[Site ID], MATCH(DC_SW152[[#This Row],[Facility Name]], Table3[Site Name], 0))</f>
        <v>1</v>
      </c>
      <c r="J124" s="22" t="s">
        <v>372</v>
      </c>
      <c r="K124" s="22" t="str">
        <f>INDEX(Table3[Site Address], MATCH(DC_SW152[[#This Row],[Facility Name]], Table3[Site Name], 0))</f>
        <v>370 Brookley Avenue SW</v>
      </c>
      <c r="L124" s="22" t="str">
        <f>INDEX(Table3[Site X Coordinate], MATCH(DC_SW152[[#This Row],[Facility Name]], Table3[Site Name], 0))</f>
        <v>399319.85</v>
      </c>
      <c r="M124" s="22" t="str">
        <f>INDEX(Table3[Site Y Coordinate], MATCH(DC_SW152[[#This Row],[Facility Name]], Table3[Site Name], 0))</f>
        <v>131674.01</v>
      </c>
      <c r="N124" s="22" t="str">
        <f>INDEX(Table3[Owner/Manager], MATCH(DC_SW152[[#This Row],[Facility Name]], Table3[Site Name], 0))</f>
        <v>Department of Defense</v>
      </c>
      <c r="O124" s="22" t="s">
        <v>218</v>
      </c>
      <c r="P124" s="22" t="s">
        <v>115</v>
      </c>
      <c r="Q124" s="22" t="s">
        <v>219</v>
      </c>
      <c r="R124" s="22" t="s">
        <v>84</v>
      </c>
      <c r="S124" s="22">
        <v>20032</v>
      </c>
      <c r="T124" s="29">
        <v>2024048204</v>
      </c>
      <c r="U124" s="22" t="s">
        <v>220</v>
      </c>
      <c r="V124" s="77">
        <v>67</v>
      </c>
      <c r="W124" s="33">
        <v>39814</v>
      </c>
      <c r="X124" s="22" t="s">
        <v>257</v>
      </c>
      <c r="Y124" s="83" t="s">
        <v>681</v>
      </c>
      <c r="Z124" s="83" t="s">
        <v>777</v>
      </c>
      <c r="AA124" s="83" t="s">
        <v>778</v>
      </c>
      <c r="AB124" s="83" t="s">
        <v>779</v>
      </c>
      <c r="AC124" s="22" t="s">
        <v>93</v>
      </c>
      <c r="AD124" s="22" t="s">
        <v>26</v>
      </c>
      <c r="AE124" s="22">
        <v>398568.54664800002</v>
      </c>
      <c r="AF124" s="22">
        <v>131589.61199500001</v>
      </c>
      <c r="AG124" s="22">
        <v>38.848343999999997</v>
      </c>
      <c r="AH124" s="22">
        <v>-77.014517999999995</v>
      </c>
      <c r="AI124" s="22" t="s">
        <v>261</v>
      </c>
      <c r="AJ124" s="22" t="s">
        <v>84</v>
      </c>
      <c r="AK124" s="22">
        <v>20032</v>
      </c>
      <c r="AL124" s="17" t="s">
        <v>11</v>
      </c>
      <c r="AM124" s="22" t="s">
        <v>18</v>
      </c>
      <c r="AN124" s="22" t="s">
        <v>8</v>
      </c>
      <c r="AO124" s="64"/>
      <c r="AP124" s="64"/>
      <c r="AQ124" s="64"/>
      <c r="AR124" s="64">
        <f>IF(ISBLANK(DC_SW152[[#This Row],[Urban Acres]]), "", DC_SW152[[#This Row],[Urban Acres]]-DC_SW152[[#This Row],[Impervious Acres]]-DC_SW152[[#This Row],[Natural Acres]])</f>
        <v>0</v>
      </c>
      <c r="AS124" s="64">
        <v>0.92</v>
      </c>
      <c r="AT124" s="64">
        <v>0.92</v>
      </c>
      <c r="AU124" s="64" t="str">
        <f>IF(ISBLANK(DC_SW152[[#This Row],[Natural Acres]]), "", DC_SW152[[#This Row],[Natural Acres]]*43560)</f>
        <v/>
      </c>
      <c r="AV124" s="64">
        <f>IFERROR(IF(ISBLANK(DC_SW152[[#This Row],[Compacted Acres]]), "", DC_SW152[[#This Row],[Compacted Acres]]*43560),"")</f>
        <v>0</v>
      </c>
      <c r="AW124" s="64">
        <f>IF(ISBLANK(DC_SW152[[#This Row],[Impervious Acres]]), "", DC_SW152[[#This Row],[Impervious Acres]]*43560)</f>
        <v>40075.200000000004</v>
      </c>
      <c r="AX124" s="64">
        <f>IF(ISBLANK(DC_SW152[[#This Row],[Urban Acres]]), "", DC_SW152[[#This Row],[Urban Acres]]*43560)</f>
        <v>40075.200000000004</v>
      </c>
      <c r="AY124" s="67"/>
      <c r="AZ124" s="33">
        <v>42153</v>
      </c>
      <c r="BA124" s="19">
        <v>2015</v>
      </c>
      <c r="BB124" s="19"/>
      <c r="BC124" s="19"/>
      <c r="BD124" s="19"/>
      <c r="BE124" s="19"/>
      <c r="BF124" s="19"/>
      <c r="BG124" s="19"/>
      <c r="BH124" s="18" t="s">
        <v>9</v>
      </c>
      <c r="BI124" s="18">
        <v>41275</v>
      </c>
      <c r="BJ124" s="18"/>
      <c r="BK124" s="22" t="s">
        <v>8</v>
      </c>
      <c r="BL124" s="18"/>
      <c r="BM124" s="72"/>
      <c r="BN124" s="22"/>
      <c r="BO124" s="17" t="s">
        <v>13</v>
      </c>
      <c r="BP124" s="17"/>
      <c r="BQ124" s="15" t="s">
        <v>536</v>
      </c>
      <c r="BR124" s="87" t="str">
        <f>IFERROR(IF($F124="Historical", IF(A124&lt;&gt;INDEX('Historical BMP Records'!A:A, MATCH($C124, 'Historical BMP Records'!$C:$C, 0)), 1, 0), IF(A124&lt;&gt;INDEX('Planned and Progress BMPs'!A:A, MATCH($C124, 'Planned and Progress BMPs'!$C:$C, 0)), 1, 0)), "")</f>
        <v/>
      </c>
      <c r="BS124" s="87" t="str">
        <f>IFERROR(IF($F124="Historical", IF(B124&lt;&gt;INDEX('Historical BMP Records'!B:B, MATCH($C124, 'Historical BMP Records'!$C:$C, 0)), 1, 0), IF(B124&lt;&gt;INDEX('Planned and Progress BMPs'!B:B, MATCH($C124, 'Planned and Progress BMPs'!$C:$C, 0)), 1, 0)), "")</f>
        <v/>
      </c>
      <c r="BT124" s="87" t="str">
        <f>IFERROR(IF($F124="Historical", IF(C124&lt;&gt;INDEX('Historical BMP Records'!C:C, MATCH($C124, 'Historical BMP Records'!$C:$C, 0)), 1, 0), IF(C124&lt;&gt;INDEX('Planned and Progress BMPs'!C:C, MATCH($C124, 'Planned and Progress BMPs'!$C:$C, 0)), 1, 0)), "")</f>
        <v/>
      </c>
      <c r="BU124" s="87" t="str">
        <f>IFERROR(IF($F124="Historical", IF(D124&lt;&gt;INDEX('Historical BMP Records'!D:D, MATCH($C124, 'Historical BMP Records'!$C:$C, 0)), 1, 0), IF(D124&lt;&gt;INDEX('Planned and Progress BMPs'!D:D, MATCH($C124, 'Planned and Progress BMPs'!$C:$C, 0)), 1, 0)), "")</f>
        <v/>
      </c>
      <c r="BV124" s="87" t="str">
        <f>IFERROR(IF($F124="Historical", IF(E124&lt;&gt;INDEX('Historical BMP Records'!E:E, MATCH($C124, 'Historical BMP Records'!$C:$C, 0)), 1, 0), IF(E124&lt;&gt;INDEX('Planned and Progress BMPs'!E:E, MATCH($C124, 'Planned and Progress BMPs'!$C:$C, 0)), 1, 0)), "")</f>
        <v/>
      </c>
      <c r="BW124" s="87" t="str">
        <f>IFERROR(IF($F124="Historical", IF(F124&lt;&gt;INDEX('Historical BMP Records'!F:F, MATCH($C124, 'Historical BMP Records'!$C:$C, 0)), 1, 0), IF(F124&lt;&gt;INDEX('Planned and Progress BMPs'!F:F, MATCH($C124, 'Planned and Progress BMPs'!$C:$C, 0)), 1, 0)), "")</f>
        <v/>
      </c>
      <c r="BX124" s="87" t="str">
        <f>IFERROR(IF($F124="Historical", IF(G124&lt;&gt;INDEX('Historical BMP Records'!G:G, MATCH($C124, 'Historical BMP Records'!$C:$C, 0)), 1, 0), IF(G124&lt;&gt;INDEX('Planned and Progress BMPs'!G:G, MATCH($C124, 'Planned and Progress BMPs'!$C:$C, 0)), 1, 0)), "")</f>
        <v/>
      </c>
      <c r="BY124" s="87" t="str">
        <f>IFERROR(IF($F124="Historical", IF(H124&lt;&gt;INDEX('Historical BMP Records'!H:H, MATCH($C124, 'Historical BMP Records'!$C:$C, 0)), 1, 0), IF(H124&lt;&gt;INDEX('Planned and Progress BMPs'!H:H, MATCH($C124, 'Planned and Progress BMPs'!$C:$C, 0)), 1, 0)), "")</f>
        <v/>
      </c>
      <c r="BZ124" s="87" t="str">
        <f>IFERROR(IF($F124="Historical", IF(I124&lt;&gt;INDEX('Historical BMP Records'!I:I, MATCH($C124, 'Historical BMP Records'!$C:$C, 0)), 1, 0), IF(I124&lt;&gt;INDEX('Planned and Progress BMPs'!I:I, MATCH($C124, 'Planned and Progress BMPs'!$C:$C, 0)), 1, 0)), "")</f>
        <v/>
      </c>
      <c r="CA124" s="87" t="str">
        <f>IFERROR(IF($F124="Historical", IF(J124&lt;&gt;INDEX('Historical BMP Records'!J:J, MATCH($C124, 'Historical BMP Records'!$C:$C, 0)), 1, 0), IF(J124&lt;&gt;INDEX('Planned and Progress BMPs'!J:J, MATCH($C124, 'Planned and Progress BMPs'!$C:$C, 0)), 1, 0)), "")</f>
        <v/>
      </c>
      <c r="CB124" s="87" t="str">
        <f>IFERROR(IF($F124="Historical", IF(K124&lt;&gt;INDEX('Historical BMP Records'!K:K, MATCH($C124, 'Historical BMP Records'!$C:$C, 0)), 1, 0), IF(K124&lt;&gt;INDEX('Planned and Progress BMPs'!K:K, MATCH($C124, 'Planned and Progress BMPs'!$C:$C, 0)), 1, 0)), "")</f>
        <v/>
      </c>
      <c r="CC124" s="87" t="str">
        <f>IFERROR(IF($F124="Historical", IF(L124&lt;&gt;INDEX('Historical BMP Records'!L:L, MATCH($C124, 'Historical BMP Records'!$C:$C, 0)), 1, 0), IF(L124&lt;&gt;INDEX('Planned and Progress BMPs'!L:L, MATCH($C124, 'Planned and Progress BMPs'!$C:$C, 0)), 1, 0)), "")</f>
        <v/>
      </c>
      <c r="CD124" s="87" t="str">
        <f>IFERROR(IF($F124="Historical", IF(M124&lt;&gt;INDEX('Historical BMP Records'!M:M, MATCH($C124, 'Historical BMP Records'!$C:$C, 0)), 1, 0), IF(M124&lt;&gt;INDEX('Planned and Progress BMPs'!M:M, MATCH($C124, 'Planned and Progress BMPs'!$C:$C, 0)), 1, 0)), "")</f>
        <v/>
      </c>
      <c r="CE124" s="87" t="str">
        <f>IFERROR(IF($F124="Historical", IF(N124&lt;&gt;INDEX('Historical BMP Records'!N:N, MATCH($C124, 'Historical BMP Records'!$C:$C, 0)), 1, 0), IF(N124&lt;&gt;INDEX('Planned and Progress BMPs'!N:N, MATCH($C124, 'Planned and Progress BMPs'!$C:$C, 0)), 1, 0)), "")</f>
        <v/>
      </c>
      <c r="CF124" s="87" t="str">
        <f>IFERROR(IF($F124="Historical", IF(O124&lt;&gt;INDEX('Historical BMP Records'!O:O, MATCH($C124, 'Historical BMP Records'!$C:$C, 0)), 1, 0), IF(O124&lt;&gt;INDEX('Planned and Progress BMPs'!O:O, MATCH($C124, 'Planned and Progress BMPs'!$C:$C, 0)), 1, 0)), "")</f>
        <v/>
      </c>
      <c r="CG124" s="87" t="str">
        <f>IFERROR(IF($F124="Historical", IF(P124&lt;&gt;INDEX('Historical BMP Records'!P:P, MATCH($C124, 'Historical BMP Records'!$C:$C, 0)), 1, 0), IF(P124&lt;&gt;INDEX('Planned and Progress BMPs'!P:P, MATCH($C124, 'Planned and Progress BMPs'!$C:$C, 0)), 1, 0)), "")</f>
        <v/>
      </c>
      <c r="CH124" s="87" t="str">
        <f>IFERROR(IF($F124="Historical", IF(Q124&lt;&gt;INDEX('Historical BMP Records'!Q:Q, MATCH($C124, 'Historical BMP Records'!$C:$C, 0)), 1, 0), IF(Q124&lt;&gt;INDEX('Planned and Progress BMPs'!Q:Q, MATCH($C124, 'Planned and Progress BMPs'!$C:$C, 0)), 1, 0)), "")</f>
        <v/>
      </c>
      <c r="CI124" s="87" t="str">
        <f>IFERROR(IF($F124="Historical", IF(R124&lt;&gt;INDEX('Historical BMP Records'!R:R, MATCH($C124, 'Historical BMP Records'!$C:$C, 0)), 1, 0), IF(R124&lt;&gt;INDEX('Planned and Progress BMPs'!R:R, MATCH($C124, 'Planned and Progress BMPs'!$C:$C, 0)), 1, 0)), "")</f>
        <v/>
      </c>
      <c r="CJ124" s="87" t="str">
        <f>IFERROR(IF($F124="Historical", IF(S124&lt;&gt;INDEX('Historical BMP Records'!S:S, MATCH($C124, 'Historical BMP Records'!$C:$C, 0)), 1, 0), IF(S124&lt;&gt;INDEX('Planned and Progress BMPs'!S:S, MATCH($C124, 'Planned and Progress BMPs'!$C:$C, 0)), 1, 0)), "")</f>
        <v/>
      </c>
      <c r="CK124" s="87" t="str">
        <f>IFERROR(IF($F124="Historical", IF(T124&lt;&gt;INDEX('Historical BMP Records'!T:T, MATCH($C124, 'Historical BMP Records'!$C:$C, 0)), 1, 0), IF(T124&lt;&gt;INDEX('Planned and Progress BMPs'!T:T, MATCH($C124, 'Planned and Progress BMPs'!$C:$C, 0)), 1, 0)), "")</f>
        <v/>
      </c>
      <c r="CL124" s="87" t="str">
        <f>IFERROR(IF($F124="Historical", IF(U124&lt;&gt;INDEX('Historical BMP Records'!U:U, MATCH($C124, 'Historical BMP Records'!$C:$C, 0)), 1, 0), IF(U124&lt;&gt;INDEX('Planned and Progress BMPs'!U:U, MATCH($C124, 'Planned and Progress BMPs'!$C:$C, 0)), 1, 0)), "")</f>
        <v/>
      </c>
      <c r="CM124" s="87" t="str">
        <f>IFERROR(IF($F124="Historical", IF(V124&lt;&gt;INDEX('Historical BMP Records'!V:V, MATCH($C124, 'Historical BMP Records'!$C:$C, 0)), 1, 0), IF(V124&lt;&gt;INDEX('Planned and Progress BMPs'!V:V, MATCH($C124, 'Planned and Progress BMPs'!$C:$C, 0)), 1, 0)), "")</f>
        <v/>
      </c>
      <c r="CN124" s="87" t="str">
        <f>IFERROR(IF($F124="Historical", IF(W124&lt;&gt;INDEX('Historical BMP Records'!W:W, MATCH($C124, 'Historical BMP Records'!$C:$C, 0)), 1, 0), IF(W124&lt;&gt;INDEX('Planned and Progress BMPs'!W:W, MATCH($C124, 'Planned and Progress BMPs'!$C:$C, 0)), 1, 0)), "")</f>
        <v/>
      </c>
      <c r="CO124" s="87" t="str">
        <f>IFERROR(IF($F124="Historical", IF(X124&lt;&gt;INDEX('Historical BMP Records'!X:X, MATCH($C124, 'Historical BMP Records'!$C:$C, 0)), 1, 0), IF(X124&lt;&gt;INDEX('Planned and Progress BMPs'!X:X, MATCH($C124, 'Planned and Progress BMPs'!$C:$C, 0)), 1, 0)), "")</f>
        <v/>
      </c>
      <c r="CP124" s="87" t="str">
        <f>IFERROR(IF($F124="Historical", IF(Y124&lt;&gt;INDEX('Historical BMP Records'!Y:Y, MATCH($C124, 'Historical BMP Records'!$C:$C, 0)), 1, 0), IF(Y124&lt;&gt;INDEX('Planned and Progress BMPs'!Y:Y, MATCH($C124, 'Planned and Progress BMPs'!$C:$C, 0)), 1, 0)), "")</f>
        <v/>
      </c>
      <c r="CQ124" s="87" t="str">
        <f>IFERROR(IF($F124="Historical", IF(Z124&lt;&gt;INDEX('Historical BMP Records'!Z:Z, MATCH($C124, 'Historical BMP Records'!$C:$C, 0)), 1, 0), IF(Z124&lt;&gt;INDEX('Planned and Progress BMPs'!Z:Z, MATCH($C124, 'Planned and Progress BMPs'!$C:$C, 0)), 1, 0)), "")</f>
        <v/>
      </c>
      <c r="CR124" s="87" t="str">
        <f>IFERROR(IF($F124="Historical", IF(AA124&lt;&gt;INDEX('Historical BMP Records'!AA:AA, MATCH($C124, 'Historical BMP Records'!$C:$C, 0)), 1, 0), IF(AA124&lt;&gt;INDEX('Planned and Progress BMPs'!AA:AA, MATCH($C124, 'Planned and Progress BMPs'!$C:$C, 0)), 1, 0)), "")</f>
        <v/>
      </c>
      <c r="CS124" s="87" t="str">
        <f>IFERROR(IF($F124="Historical", IF(AB124&lt;&gt;INDEX('Historical BMP Records'!AB:AB, MATCH($C124, 'Historical BMP Records'!$C:$C, 0)), 1, 0), IF(AB124&lt;&gt;INDEX('Planned and Progress BMPs'!AB:AB, MATCH($C124, 'Planned and Progress BMPs'!$C:$C, 0)), 1, 0)), "")</f>
        <v/>
      </c>
      <c r="CT124" s="87" t="str">
        <f>IFERROR(IF($F124="Historical", IF(AC124&lt;&gt;INDEX('Historical BMP Records'!AC:AC, MATCH($C124, 'Historical BMP Records'!$C:$C, 0)), 1, 0), IF(AC124&lt;&gt;INDEX('Planned and Progress BMPs'!AC:AC, MATCH($C124, 'Planned and Progress BMPs'!$C:$C, 0)), 1, 0)), "")</f>
        <v/>
      </c>
      <c r="CU124" s="87" t="str">
        <f>IFERROR(IF($F124="Historical", IF(AD124&lt;&gt;INDEX('Historical BMP Records'!AD:AD, MATCH($C124, 'Historical BMP Records'!$C:$C, 0)), 1, 0), IF(AD124&lt;&gt;INDEX('Planned and Progress BMPs'!AD:AD, MATCH($C124, 'Planned and Progress BMPs'!$C:$C, 0)), 1, 0)), "")</f>
        <v/>
      </c>
      <c r="CV124" s="87" t="str">
        <f>IFERROR(IF($F124="Historical", IF(AE124&lt;&gt;INDEX('Historical BMP Records'!AE:AE, MATCH($C124, 'Historical BMP Records'!$C:$C, 0)), 1, 0), IF(AE124&lt;&gt;INDEX('Planned and Progress BMPs'!AE:AE, MATCH($C124, 'Planned and Progress BMPs'!$C:$C, 0)), 1, 0)), "")</f>
        <v/>
      </c>
      <c r="CW124" s="87" t="str">
        <f>IFERROR(IF($F124="Historical", IF(AF124&lt;&gt;INDEX('Historical BMP Records'!AF:AF, MATCH($C124, 'Historical BMP Records'!$C:$C, 0)), 1, 0), IF(AF124&lt;&gt;INDEX('Planned and Progress BMPs'!AF:AF, MATCH($C124, 'Planned and Progress BMPs'!$C:$C, 0)), 1, 0)), "")</f>
        <v/>
      </c>
      <c r="CX124" s="87" t="str">
        <f>IFERROR(IF($F124="Historical", IF(AG124&lt;&gt;INDEX('Historical BMP Records'!AG:AG, MATCH($C124, 'Historical BMP Records'!$C:$C, 0)), 1, 0), IF(AG124&lt;&gt;INDEX('Planned and Progress BMPs'!AG:AG, MATCH($C124, 'Planned and Progress BMPs'!$C:$C, 0)), 1, 0)), "")</f>
        <v/>
      </c>
      <c r="CY124" s="87" t="str">
        <f>IFERROR(IF($F124="Historical", IF(AH124&lt;&gt;INDEX('Historical BMP Records'!AH:AH, MATCH($C124, 'Historical BMP Records'!$C:$C, 0)), 1, 0), IF(AH124&lt;&gt;INDEX('Planned and Progress BMPs'!AH:AH, MATCH($C124, 'Planned and Progress BMPs'!$C:$C, 0)), 1, 0)), "")</f>
        <v/>
      </c>
      <c r="CZ124" s="87" t="str">
        <f>IFERROR(IF($F124="Historical", IF(AI124&lt;&gt;INDEX('Historical BMP Records'!AI:AI, MATCH($C124, 'Historical BMP Records'!$C:$C, 0)), 1, 0), IF(AI124&lt;&gt;INDEX('Planned and Progress BMPs'!AI:AI, MATCH($C124, 'Planned and Progress BMPs'!$C:$C, 0)), 1, 0)), "")</f>
        <v/>
      </c>
      <c r="DA124" s="87" t="str">
        <f>IFERROR(IF($F124="Historical", IF(AJ124&lt;&gt;INDEX('Historical BMP Records'!AJ:AJ, MATCH($C124, 'Historical BMP Records'!$C:$C, 0)), 1, 0), IF(AJ124&lt;&gt;INDEX('Planned and Progress BMPs'!AJ:AJ, MATCH($C124, 'Planned and Progress BMPs'!$C:$C, 0)), 1, 0)), "")</f>
        <v/>
      </c>
      <c r="DB124" s="87" t="str">
        <f>IFERROR(IF($F124="Historical", IF(AK124&lt;&gt;INDEX('Historical BMP Records'!AK:AK, MATCH($C124, 'Historical BMP Records'!$C:$C, 0)), 1, 0), IF(AK124&lt;&gt;INDEX('Planned and Progress BMPs'!AK:AK, MATCH($C124, 'Planned and Progress BMPs'!$C:$C, 0)), 1, 0)), "")</f>
        <v/>
      </c>
      <c r="DC124" s="87" t="str">
        <f>IFERROR(IF($F124="Historical", IF(AL124&lt;&gt;INDEX('Historical BMP Records'!AL:AL, MATCH($C124, 'Historical BMP Records'!$C:$C, 0)), 1, 0), IF(AL124&lt;&gt;INDEX('Planned and Progress BMPs'!AL:AL, MATCH($C124, 'Planned and Progress BMPs'!$C:$C, 0)), 1, 0)), "")</f>
        <v/>
      </c>
      <c r="DD124" s="87" t="str">
        <f>IFERROR(IF($F124="Historical", IF(AM124&lt;&gt;INDEX('Historical BMP Records'!AM:AM, MATCH($C124, 'Historical BMP Records'!$C:$C, 0)), 1, 0), IF(AM124&lt;&gt;INDEX('Planned and Progress BMPs'!AM:AM, MATCH($C124, 'Planned and Progress BMPs'!$C:$C, 0)), 1, 0)), "")</f>
        <v/>
      </c>
      <c r="DE124" s="87" t="str">
        <f>IFERROR(IF($F124="Historical", IF(AN124&lt;&gt;INDEX('Historical BMP Records'!AN:AN, MATCH($C124, 'Historical BMP Records'!$C:$C, 0)), 1, 0), IF(AN124&lt;&gt;INDEX('Planned and Progress BMPs'!AN:AN, MATCH($C124, 'Planned and Progress BMPs'!$C:$C, 0)), 1, 0)), "")</f>
        <v/>
      </c>
      <c r="DF124" s="87" t="str">
        <f>IFERROR(IF($F124="Historical", IF(AO124&lt;&gt;INDEX('Historical BMP Records'!AO:AO, MATCH($C124, 'Historical BMP Records'!$C:$C, 0)), 1, 0), IF(AO124&lt;&gt;INDEX('Planned and Progress BMPs'!AO:AO, MATCH($C124, 'Planned and Progress BMPs'!$C:$C, 0)), 1, 0)), "")</f>
        <v/>
      </c>
      <c r="DG124" s="87" t="str">
        <f>IFERROR(IF($F124="Historical", IF(AP124&lt;&gt;INDEX('Historical BMP Records'!AP:AP, MATCH($C124, 'Historical BMP Records'!$C:$C, 0)), 1, 0), IF(AP124&lt;&gt;INDEX('Planned and Progress BMPs'!AP:AP, MATCH($C124, 'Planned and Progress BMPs'!$C:$C, 0)), 1, 0)), "")</f>
        <v/>
      </c>
      <c r="DH124" s="87" t="str">
        <f>IFERROR(IF($F124="Historical", IF(AQ124&lt;&gt;INDEX('Historical BMP Records'!AQ:AQ, MATCH($C124, 'Historical BMP Records'!$C:$C, 0)), 1, 0), IF(AQ124&lt;&gt;INDEX('Planned and Progress BMPs'!AQ:AQ, MATCH($C124, 'Planned and Progress BMPs'!$C:$C, 0)), 1, 0)), "")</f>
        <v/>
      </c>
      <c r="DI124" s="87" t="str">
        <f>IFERROR(IF($F124="Historical", IF(AR124&lt;&gt;INDEX('Historical BMP Records'!AR:AR, MATCH($C124, 'Historical BMP Records'!$C:$C, 0)), 1, 0), IF(AR124&lt;&gt;INDEX('Planned and Progress BMPs'!AR:AR, MATCH($C124, 'Planned and Progress BMPs'!$C:$C, 0)), 1, 0)), "")</f>
        <v/>
      </c>
      <c r="DJ124" s="87" t="str">
        <f>IFERROR(IF($F124="Historical", IF(AS124&lt;&gt;INDEX('Historical BMP Records'!AS:AS, MATCH($C124, 'Historical BMP Records'!$C:$C, 0)), 1, 0), IF(AS124&lt;&gt;INDEX('Planned and Progress BMPs'!AS:AS, MATCH($C124, 'Planned and Progress BMPs'!$C:$C, 0)), 1, 0)), "")</f>
        <v/>
      </c>
      <c r="DK124" s="87" t="str">
        <f>IFERROR(IF($F124="Historical", IF(AT124&lt;&gt;INDEX('Historical BMP Records'!AT:AT, MATCH($C124, 'Historical BMP Records'!$C:$C, 0)), 1, 0), IF(AT124&lt;&gt;INDEX('Planned and Progress BMPs'!AT:AT, MATCH($C124, 'Planned and Progress BMPs'!$C:$C, 0)), 1, 0)), "")</f>
        <v/>
      </c>
      <c r="DL124" s="87" t="str">
        <f>IFERROR(IF($F124="Historical", IF(AU124&lt;&gt;INDEX('Historical BMP Records'!AU:AU, MATCH($C124, 'Historical BMP Records'!$C:$C, 0)), 1, 0), IF(AU124&lt;&gt;INDEX('Planned and Progress BMPs'!AU:AU, MATCH($C124, 'Planned and Progress BMPs'!$C:$C, 0)), 1, 0)), "")</f>
        <v/>
      </c>
      <c r="DM124" s="87" t="str">
        <f>IFERROR(IF($F124="Historical", IF(AV124&lt;&gt;INDEX('Historical BMP Records'!AV:AV, MATCH($C124, 'Historical BMP Records'!$C:$C, 0)), 1, 0), IF(AV124&lt;&gt;INDEX('Planned and Progress BMPs'!AV:AV, MATCH($C124, 'Planned and Progress BMPs'!$C:$C, 0)), 1, 0)), "")</f>
        <v/>
      </c>
      <c r="DN124" s="87" t="str">
        <f>IFERROR(IF($F124="Historical", IF(AW124&lt;&gt;INDEX('Historical BMP Records'!AW:AW, MATCH($C124, 'Historical BMP Records'!$C:$C, 0)), 1, 0), IF(AW124&lt;&gt;INDEX('Planned and Progress BMPs'!AW:AW, MATCH($C124, 'Planned and Progress BMPs'!$C:$C, 0)), 1, 0)), "")</f>
        <v/>
      </c>
      <c r="DO124" s="87" t="str">
        <f>IFERROR(IF($F124="Historical", IF(AX124&lt;&gt;INDEX('Historical BMP Records'!AX:AX, MATCH($C124, 'Historical BMP Records'!$C:$C, 0)), 1, 0), IF(AX124&lt;&gt;INDEX('Planned and Progress BMPs'!AX:AX, MATCH($C124, 'Planned and Progress BMPs'!$C:$C, 0)), 1, 0)), "")</f>
        <v/>
      </c>
      <c r="DP124" s="87" t="str">
        <f>IFERROR(IF($F124="Historical", IF(AY124&lt;&gt;INDEX('Historical BMP Records'!AY:AY, MATCH($C124, 'Historical BMP Records'!$C:$C, 0)), 1, 0), IF(AY124&lt;&gt;INDEX('Planned and Progress BMPs'!AY:AY, MATCH($C124, 'Planned and Progress BMPs'!$C:$C, 0)), 1, 0)), "")</f>
        <v/>
      </c>
      <c r="DQ124" s="87" t="str">
        <f>IFERROR(IF($F124="Historical", IF(AZ124&lt;&gt;INDEX('Historical BMP Records'!AZ:AZ, MATCH($C124, 'Historical BMP Records'!$C:$C, 0)), 1, 0), IF(AZ124&lt;&gt;INDEX('Planned and Progress BMPs'!AZ:AZ, MATCH($C124, 'Planned and Progress BMPs'!$C:$C, 0)), 1, 0)), "")</f>
        <v/>
      </c>
      <c r="DR124" s="87" t="str">
        <f>IFERROR(IF($F124="Historical", IF(BA124&lt;&gt;INDEX('Historical BMP Records'!BA:BA, MATCH($C124, 'Historical BMP Records'!$C:$C, 0)), 1, 0), IF(BA124&lt;&gt;INDEX('Planned and Progress BMPs'!BA:BA, MATCH($C124, 'Planned and Progress BMPs'!$C:$C, 0)), 1, 0)), "")</f>
        <v/>
      </c>
      <c r="DS124" s="87" t="str">
        <f>IFERROR(IF($F124="Historical", IF(BB124&lt;&gt;INDEX('Historical BMP Records'!BB:BB, MATCH($C124, 'Historical BMP Records'!$C:$C, 0)), 1, 0), IF(BB124&lt;&gt;INDEX('Planned and Progress BMPs'!BB:BB, MATCH($C124, 'Planned and Progress BMPs'!$C:$C, 0)), 1, 0)), "")</f>
        <v/>
      </c>
      <c r="DT124" s="87" t="str">
        <f>IFERROR(IF($F124="Historical", IF(BC124&lt;&gt;INDEX('Historical BMP Records'!BC:BC, MATCH($C124, 'Historical BMP Records'!$C:$C, 0)), 1, 0), IF(BC124&lt;&gt;INDEX('Planned and Progress BMPs'!BC:BC, MATCH($C124, 'Planned and Progress BMPs'!$C:$C, 0)), 1, 0)), "")</f>
        <v/>
      </c>
      <c r="DU124" s="87" t="str">
        <f>IFERROR(IF($F124="Historical", IF(BD124&lt;&gt;INDEX('Historical BMP Records'!BD:BD, MATCH($C124, 'Historical BMP Records'!$C:$C, 0)), 1, 0), IF(BD124&lt;&gt;INDEX('Planned and Progress BMPs'!BD:BD, MATCH($C124, 'Planned and Progress BMPs'!$C:$C, 0)), 1, 0)), "")</f>
        <v/>
      </c>
      <c r="DV124" s="87" t="str">
        <f>IFERROR(IF($F124="Historical", IF(BE124&lt;&gt;INDEX('Historical BMP Records'!BE:BE, MATCH($C124, 'Historical BMP Records'!$C:$C, 0)), 1, 0), IF(BE124&lt;&gt;INDEX('Planned and Progress BMPs'!BE:BE, MATCH($C124, 'Planned and Progress BMPs'!$C:$C, 0)), 1, 0)), "")</f>
        <v/>
      </c>
      <c r="DW124" s="87" t="str">
        <f>IFERROR(IF($F124="Historical", IF(BF124&lt;&gt;INDEX('Historical BMP Records'!BF:BF, MATCH($C124, 'Historical BMP Records'!$C:$C, 0)), 1, 0), IF(BF124&lt;&gt;INDEX('Planned and Progress BMPs'!BF:BF, MATCH($C124, 'Planned and Progress BMPs'!$C:$C, 0)), 1, 0)), "")</f>
        <v/>
      </c>
      <c r="DX124" s="87" t="str">
        <f>IFERROR(IF($F124="Historical", IF(BG124&lt;&gt;INDEX('Historical BMP Records'!BG:BG, MATCH($C124, 'Historical BMP Records'!$C:$C, 0)), 1, 0), IF(BG124&lt;&gt;INDEX('Planned and Progress BMPs'!BG:BG, MATCH($C124, 'Planned and Progress BMPs'!$C:$C, 0)), 1, 0)), "")</f>
        <v/>
      </c>
      <c r="DY124" s="87" t="str">
        <f>IFERROR(IF($F124="Historical", IF(BH124&lt;&gt;INDEX('Historical BMP Records'!BH:BH, MATCH($C124, 'Historical BMP Records'!$C:$C, 0)), 1, 0), IF(BH124&lt;&gt;INDEX('Planned and Progress BMPs'!BH:BH, MATCH($C124, 'Planned and Progress BMPs'!$C:$C, 0)), 1, 0)), "")</f>
        <v/>
      </c>
      <c r="DZ124" s="87" t="str">
        <f>IFERROR(IF($F124="Historical", IF(BI124&lt;&gt;INDEX('Historical BMP Records'!BI:BI, MATCH($C124, 'Historical BMP Records'!$C:$C, 0)), 1, 0), IF(BI124&lt;&gt;INDEX('Planned and Progress BMPs'!BI:BI, MATCH($C124, 'Planned and Progress BMPs'!$C:$C, 0)), 1, 0)), "")</f>
        <v/>
      </c>
      <c r="EA124" s="87" t="str">
        <f>IFERROR(IF($F124="Historical", IF(BJ124&lt;&gt;INDEX('Historical BMP Records'!BJ:BJ, MATCH($C124, 'Historical BMP Records'!$C:$C, 0)), 1, 0), IF(BJ124&lt;&gt;INDEX('Planned and Progress BMPs'!BJ:BJ, MATCH($C124, 'Planned and Progress BMPs'!$C:$C, 0)), 1, 0)), "")</f>
        <v/>
      </c>
      <c r="EB124" s="87" t="str">
        <f>IFERROR(IF($F124="Historical", IF(BK124&lt;&gt;INDEX('Historical BMP Records'!BK:BK, MATCH($C124, 'Historical BMP Records'!$C:$C, 0)), 1, 0), IF(BK124&lt;&gt;INDEX('Planned and Progress BMPs'!BK:BK, MATCH($C124, 'Planned and Progress BMPs'!$C:$C, 0)), 1, 0)), "")</f>
        <v/>
      </c>
      <c r="EC124" s="87" t="str">
        <f>IFERROR(IF($F124="Historical", IF(BL124&lt;&gt;INDEX('Historical BMP Records'!BL:BL, MATCH($C124, 'Historical BMP Records'!$C:$C, 0)), 1, 0), IF(BL124&lt;&gt;INDEX('Planned and Progress BMPs'!BL:BL, MATCH($C124, 'Planned and Progress BMPs'!$C:$C, 0)), 1, 0)), "")</f>
        <v/>
      </c>
      <c r="ED124" s="87" t="str">
        <f>IFERROR(IF($F124="Historical", IF(BM124&lt;&gt;INDEX('Historical BMP Records'!BM:BM, MATCH($C124, 'Historical BMP Records'!$C:$C, 0)), 1, 0), IF(BM124&lt;&gt;INDEX('Planned and Progress BMPs'!BM:BM, MATCH($C124, 'Planned and Progress BMPs'!$C:$C, 0)), 1, 0)), "")</f>
        <v/>
      </c>
      <c r="EE124" s="87" t="str">
        <f>IFERROR(IF($F124="Historical", IF(BN124&lt;&gt;INDEX('Historical BMP Records'!BN:BN, MATCH($C124, 'Historical BMP Records'!$C:$C, 0)), 1, 0), IF(BN124&lt;&gt;INDEX('Planned and Progress BMPs'!BN:BN, MATCH($C124, 'Planned and Progress BMPs'!$C:$C, 0)), 1, 0)), "")</f>
        <v/>
      </c>
      <c r="EF124" s="87" t="str">
        <f>IFERROR(IF($F124="Historical", IF(BO124&lt;&gt;INDEX('Historical BMP Records'!BO:BO, MATCH($C124, 'Historical BMP Records'!$C:$C, 0)), 1, 0), IF(BO124&lt;&gt;INDEX('Planned and Progress BMPs'!BO:BO, MATCH($C124, 'Planned and Progress BMPs'!$C:$C, 0)), 1, 0)), "")</f>
        <v/>
      </c>
      <c r="EG124" s="87" t="str">
        <f>IFERROR(IF($F124="Historical", IF(BP124&lt;&gt;INDEX('Historical BMP Records'!BP:BP, MATCH($C124, 'Historical BMP Records'!$C:$C, 0)), 1, 0), IF(BP124&lt;&gt;INDEX('Planned and Progress BMPs'!BP:BP, MATCH($C124, 'Planned and Progress BMPs'!$C:$C, 0)), 1, 0)), "")</f>
        <v/>
      </c>
      <c r="EH124" s="87">
        <f>SUM(DC_SW152[[#This Row],[FY17 Status Change]:[GIS ID Change]])</f>
        <v>0</v>
      </c>
    </row>
    <row r="125" spans="1:138" x14ac:dyDescent="0.25">
      <c r="A125" s="5" t="s">
        <v>388</v>
      </c>
      <c r="B125" s="5" t="s">
        <v>389</v>
      </c>
      <c r="C125" s="15" t="s">
        <v>680</v>
      </c>
      <c r="D125" s="15" t="s">
        <v>512</v>
      </c>
      <c r="E125" s="15" t="s">
        <v>526</v>
      </c>
      <c r="F125" s="33" t="s">
        <v>49</v>
      </c>
      <c r="G125" s="42"/>
      <c r="H125" s="37"/>
      <c r="I125" s="22">
        <f>INDEX(Table3[Site ID], MATCH(DC_SW152[[#This Row],[Facility Name]], Table3[Site Name], 0))</f>
        <v>1</v>
      </c>
      <c r="J125" s="22" t="s">
        <v>372</v>
      </c>
      <c r="K125" s="22" t="str">
        <f>INDEX(Table3[Site Address], MATCH(DC_SW152[[#This Row],[Facility Name]], Table3[Site Name], 0))</f>
        <v>370 Brookley Avenue SW</v>
      </c>
      <c r="L125" s="22" t="str">
        <f>INDEX(Table3[Site X Coordinate], MATCH(DC_SW152[[#This Row],[Facility Name]], Table3[Site Name], 0))</f>
        <v>399319.85</v>
      </c>
      <c r="M125" s="22" t="str">
        <f>INDEX(Table3[Site Y Coordinate], MATCH(DC_SW152[[#This Row],[Facility Name]], Table3[Site Name], 0))</f>
        <v>131674.01</v>
      </c>
      <c r="N125" s="22" t="str">
        <f>INDEX(Table3[Owner/Manager], MATCH(DC_SW152[[#This Row],[Facility Name]], Table3[Site Name], 0))</f>
        <v>Department of Defense</v>
      </c>
      <c r="O125" s="22" t="s">
        <v>218</v>
      </c>
      <c r="P125" s="22" t="s">
        <v>115</v>
      </c>
      <c r="Q125" s="22" t="s">
        <v>219</v>
      </c>
      <c r="R125" s="22" t="s">
        <v>84</v>
      </c>
      <c r="S125" s="22">
        <v>20032</v>
      </c>
      <c r="T125" s="29">
        <v>2024048204</v>
      </c>
      <c r="U125" s="22" t="s">
        <v>220</v>
      </c>
      <c r="V125" s="77">
        <v>68</v>
      </c>
      <c r="W125" s="33">
        <v>39814</v>
      </c>
      <c r="X125" s="22" t="s">
        <v>526</v>
      </c>
      <c r="Y125" s="83" t="s">
        <v>683</v>
      </c>
      <c r="Z125" s="83" t="s">
        <v>777</v>
      </c>
      <c r="AA125" s="83" t="s">
        <v>778</v>
      </c>
      <c r="AB125" s="83" t="s">
        <v>779</v>
      </c>
      <c r="AC125" s="22" t="s">
        <v>95</v>
      </c>
      <c r="AD125" s="22" t="s">
        <v>33</v>
      </c>
      <c r="AE125" s="22">
        <v>398739.740641999</v>
      </c>
      <c r="AF125" s="22">
        <v>131171.197273</v>
      </c>
      <c r="AG125" s="22">
        <v>38.850386999999998</v>
      </c>
      <c r="AH125" s="22">
        <v>-77.012027000000003</v>
      </c>
      <c r="AI125" s="22" t="s">
        <v>262</v>
      </c>
      <c r="AJ125" s="22" t="s">
        <v>84</v>
      </c>
      <c r="AK125" s="22">
        <v>20032</v>
      </c>
      <c r="AL125" s="17" t="s">
        <v>11</v>
      </c>
      <c r="AM125" s="22" t="s">
        <v>18</v>
      </c>
      <c r="AN125" s="22" t="s">
        <v>8</v>
      </c>
      <c r="AO125" s="64"/>
      <c r="AP125" s="64"/>
      <c r="AQ125" s="64"/>
      <c r="AR125" s="64">
        <f>IF(ISBLANK(DC_SW152[[#This Row],[Urban Acres]]), "", DC_SW152[[#This Row],[Urban Acres]]-DC_SW152[[#This Row],[Impervious Acres]]-DC_SW152[[#This Row],[Natural Acres]])</f>
        <v>0</v>
      </c>
      <c r="AS125" s="64">
        <v>3.28</v>
      </c>
      <c r="AT125" s="64">
        <v>3.28</v>
      </c>
      <c r="AU125" s="64" t="str">
        <f>IF(ISBLANK(DC_SW152[[#This Row],[Natural Acres]]), "", DC_SW152[[#This Row],[Natural Acres]]*43560)</f>
        <v/>
      </c>
      <c r="AV125" s="64">
        <f>IFERROR(IF(ISBLANK(DC_SW152[[#This Row],[Compacted Acres]]), "", DC_SW152[[#This Row],[Compacted Acres]]*43560),"")</f>
        <v>0</v>
      </c>
      <c r="AW125" s="64">
        <f>IF(ISBLANK(DC_SW152[[#This Row],[Impervious Acres]]), "", DC_SW152[[#This Row],[Impervious Acres]]*43560)</f>
        <v>142876.79999999999</v>
      </c>
      <c r="AX125" s="64">
        <f>IF(ISBLANK(DC_SW152[[#This Row],[Urban Acres]]), "", DC_SW152[[#This Row],[Urban Acres]]*43560)</f>
        <v>142876.79999999999</v>
      </c>
      <c r="AY125" s="67"/>
      <c r="AZ125" s="33">
        <v>42153</v>
      </c>
      <c r="BA125" s="19">
        <v>2015</v>
      </c>
      <c r="BB125" s="19"/>
      <c r="BC125" s="19"/>
      <c r="BD125" s="19"/>
      <c r="BE125" s="19"/>
      <c r="BF125" s="19"/>
      <c r="BG125" s="19"/>
      <c r="BH125" s="18" t="s">
        <v>9</v>
      </c>
      <c r="BI125" s="18">
        <v>41275</v>
      </c>
      <c r="BJ125" s="18"/>
      <c r="BK125" s="22" t="s">
        <v>8</v>
      </c>
      <c r="BL125" s="18"/>
      <c r="BM125" s="72"/>
      <c r="BN125" s="22"/>
      <c r="BO125" s="17" t="s">
        <v>13</v>
      </c>
      <c r="BP125" s="17"/>
      <c r="BQ125" s="15" t="s">
        <v>536</v>
      </c>
      <c r="BR125" s="87" t="str">
        <f>IFERROR(IF($F125="Historical", IF(A125&lt;&gt;INDEX('Historical BMP Records'!A:A, MATCH($C125, 'Historical BMP Records'!$C:$C, 0)), 1, 0), IF(A125&lt;&gt;INDEX('Planned and Progress BMPs'!A:A, MATCH($C125, 'Planned and Progress BMPs'!$C:$C, 0)), 1, 0)), "")</f>
        <v/>
      </c>
      <c r="BS125" s="87" t="str">
        <f>IFERROR(IF($F125="Historical", IF(B125&lt;&gt;INDEX('Historical BMP Records'!B:B, MATCH($C125, 'Historical BMP Records'!$C:$C, 0)), 1, 0), IF(B125&lt;&gt;INDEX('Planned and Progress BMPs'!B:B, MATCH($C125, 'Planned and Progress BMPs'!$C:$C, 0)), 1, 0)), "")</f>
        <v/>
      </c>
      <c r="BT125" s="87" t="str">
        <f>IFERROR(IF($F125="Historical", IF(C125&lt;&gt;INDEX('Historical BMP Records'!C:C, MATCH($C125, 'Historical BMP Records'!$C:$C, 0)), 1, 0), IF(C125&lt;&gt;INDEX('Planned and Progress BMPs'!C:C, MATCH($C125, 'Planned and Progress BMPs'!$C:$C, 0)), 1, 0)), "")</f>
        <v/>
      </c>
      <c r="BU125" s="87" t="str">
        <f>IFERROR(IF($F125="Historical", IF(D125&lt;&gt;INDEX('Historical BMP Records'!D:D, MATCH($C125, 'Historical BMP Records'!$C:$C, 0)), 1, 0), IF(D125&lt;&gt;INDEX('Planned and Progress BMPs'!D:D, MATCH($C125, 'Planned and Progress BMPs'!$C:$C, 0)), 1, 0)), "")</f>
        <v/>
      </c>
      <c r="BV125" s="87" t="str">
        <f>IFERROR(IF($F125="Historical", IF(E125&lt;&gt;INDEX('Historical BMP Records'!E:E, MATCH($C125, 'Historical BMP Records'!$C:$C, 0)), 1, 0), IF(E125&lt;&gt;INDEX('Planned and Progress BMPs'!E:E, MATCH($C125, 'Planned and Progress BMPs'!$C:$C, 0)), 1, 0)), "")</f>
        <v/>
      </c>
      <c r="BW125" s="87" t="str">
        <f>IFERROR(IF($F125="Historical", IF(F125&lt;&gt;INDEX('Historical BMP Records'!F:F, MATCH($C125, 'Historical BMP Records'!$C:$C, 0)), 1, 0), IF(F125&lt;&gt;INDEX('Planned and Progress BMPs'!F:F, MATCH($C125, 'Planned and Progress BMPs'!$C:$C, 0)), 1, 0)), "")</f>
        <v/>
      </c>
      <c r="BX125" s="87" t="str">
        <f>IFERROR(IF($F125="Historical", IF(G125&lt;&gt;INDEX('Historical BMP Records'!G:G, MATCH($C125, 'Historical BMP Records'!$C:$C, 0)), 1, 0), IF(G125&lt;&gt;INDEX('Planned and Progress BMPs'!G:G, MATCH($C125, 'Planned and Progress BMPs'!$C:$C, 0)), 1, 0)), "")</f>
        <v/>
      </c>
      <c r="BY125" s="87" t="str">
        <f>IFERROR(IF($F125="Historical", IF(H125&lt;&gt;INDEX('Historical BMP Records'!H:H, MATCH($C125, 'Historical BMP Records'!$C:$C, 0)), 1, 0), IF(H125&lt;&gt;INDEX('Planned and Progress BMPs'!H:H, MATCH($C125, 'Planned and Progress BMPs'!$C:$C, 0)), 1, 0)), "")</f>
        <v/>
      </c>
      <c r="BZ125" s="87" t="str">
        <f>IFERROR(IF($F125="Historical", IF(I125&lt;&gt;INDEX('Historical BMP Records'!I:I, MATCH($C125, 'Historical BMP Records'!$C:$C, 0)), 1, 0), IF(I125&lt;&gt;INDEX('Planned and Progress BMPs'!I:I, MATCH($C125, 'Planned and Progress BMPs'!$C:$C, 0)), 1, 0)), "")</f>
        <v/>
      </c>
      <c r="CA125" s="87" t="str">
        <f>IFERROR(IF($F125="Historical", IF(J125&lt;&gt;INDEX('Historical BMP Records'!J:J, MATCH($C125, 'Historical BMP Records'!$C:$C, 0)), 1, 0), IF(J125&lt;&gt;INDEX('Planned and Progress BMPs'!J:J, MATCH($C125, 'Planned and Progress BMPs'!$C:$C, 0)), 1, 0)), "")</f>
        <v/>
      </c>
      <c r="CB125" s="87" t="str">
        <f>IFERROR(IF($F125="Historical", IF(K125&lt;&gt;INDEX('Historical BMP Records'!K:K, MATCH($C125, 'Historical BMP Records'!$C:$C, 0)), 1, 0), IF(K125&lt;&gt;INDEX('Planned and Progress BMPs'!K:K, MATCH($C125, 'Planned and Progress BMPs'!$C:$C, 0)), 1, 0)), "")</f>
        <v/>
      </c>
      <c r="CC125" s="87" t="str">
        <f>IFERROR(IF($F125="Historical", IF(L125&lt;&gt;INDEX('Historical BMP Records'!L:L, MATCH($C125, 'Historical BMP Records'!$C:$C, 0)), 1, 0), IF(L125&lt;&gt;INDEX('Planned and Progress BMPs'!L:L, MATCH($C125, 'Planned and Progress BMPs'!$C:$C, 0)), 1, 0)), "")</f>
        <v/>
      </c>
      <c r="CD125" s="87" t="str">
        <f>IFERROR(IF($F125="Historical", IF(M125&lt;&gt;INDEX('Historical BMP Records'!M:M, MATCH($C125, 'Historical BMP Records'!$C:$C, 0)), 1, 0), IF(M125&lt;&gt;INDEX('Planned and Progress BMPs'!M:M, MATCH($C125, 'Planned and Progress BMPs'!$C:$C, 0)), 1, 0)), "")</f>
        <v/>
      </c>
      <c r="CE125" s="87" t="str">
        <f>IFERROR(IF($F125="Historical", IF(N125&lt;&gt;INDEX('Historical BMP Records'!N:N, MATCH($C125, 'Historical BMP Records'!$C:$C, 0)), 1, 0), IF(N125&lt;&gt;INDEX('Planned and Progress BMPs'!N:N, MATCH($C125, 'Planned and Progress BMPs'!$C:$C, 0)), 1, 0)), "")</f>
        <v/>
      </c>
      <c r="CF125" s="87" t="str">
        <f>IFERROR(IF($F125="Historical", IF(O125&lt;&gt;INDEX('Historical BMP Records'!O:O, MATCH($C125, 'Historical BMP Records'!$C:$C, 0)), 1, 0), IF(O125&lt;&gt;INDEX('Planned and Progress BMPs'!O:O, MATCH($C125, 'Planned and Progress BMPs'!$C:$C, 0)), 1, 0)), "")</f>
        <v/>
      </c>
      <c r="CG125" s="87" t="str">
        <f>IFERROR(IF($F125="Historical", IF(P125&lt;&gt;INDEX('Historical BMP Records'!P:P, MATCH($C125, 'Historical BMP Records'!$C:$C, 0)), 1, 0), IF(P125&lt;&gt;INDEX('Planned and Progress BMPs'!P:P, MATCH($C125, 'Planned and Progress BMPs'!$C:$C, 0)), 1, 0)), "")</f>
        <v/>
      </c>
      <c r="CH125" s="87" t="str">
        <f>IFERROR(IF($F125="Historical", IF(Q125&lt;&gt;INDEX('Historical BMP Records'!Q:Q, MATCH($C125, 'Historical BMP Records'!$C:$C, 0)), 1, 0), IF(Q125&lt;&gt;INDEX('Planned and Progress BMPs'!Q:Q, MATCH($C125, 'Planned and Progress BMPs'!$C:$C, 0)), 1, 0)), "")</f>
        <v/>
      </c>
      <c r="CI125" s="87" t="str">
        <f>IFERROR(IF($F125="Historical", IF(R125&lt;&gt;INDEX('Historical BMP Records'!R:R, MATCH($C125, 'Historical BMP Records'!$C:$C, 0)), 1, 0), IF(R125&lt;&gt;INDEX('Planned and Progress BMPs'!R:R, MATCH($C125, 'Planned and Progress BMPs'!$C:$C, 0)), 1, 0)), "")</f>
        <v/>
      </c>
      <c r="CJ125" s="87" t="str">
        <f>IFERROR(IF($F125="Historical", IF(S125&lt;&gt;INDEX('Historical BMP Records'!S:S, MATCH($C125, 'Historical BMP Records'!$C:$C, 0)), 1, 0), IF(S125&lt;&gt;INDEX('Planned and Progress BMPs'!S:S, MATCH($C125, 'Planned and Progress BMPs'!$C:$C, 0)), 1, 0)), "")</f>
        <v/>
      </c>
      <c r="CK125" s="87" t="str">
        <f>IFERROR(IF($F125="Historical", IF(T125&lt;&gt;INDEX('Historical BMP Records'!T:T, MATCH($C125, 'Historical BMP Records'!$C:$C, 0)), 1, 0), IF(T125&lt;&gt;INDEX('Planned and Progress BMPs'!T:T, MATCH($C125, 'Planned and Progress BMPs'!$C:$C, 0)), 1, 0)), "")</f>
        <v/>
      </c>
      <c r="CL125" s="87" t="str">
        <f>IFERROR(IF($F125="Historical", IF(U125&lt;&gt;INDEX('Historical BMP Records'!U:U, MATCH($C125, 'Historical BMP Records'!$C:$C, 0)), 1, 0), IF(U125&lt;&gt;INDEX('Planned and Progress BMPs'!U:U, MATCH($C125, 'Planned and Progress BMPs'!$C:$C, 0)), 1, 0)), "")</f>
        <v/>
      </c>
      <c r="CM125" s="87" t="str">
        <f>IFERROR(IF($F125="Historical", IF(V125&lt;&gt;INDEX('Historical BMP Records'!V:V, MATCH($C125, 'Historical BMP Records'!$C:$C, 0)), 1, 0), IF(V125&lt;&gt;INDEX('Planned and Progress BMPs'!V:V, MATCH($C125, 'Planned and Progress BMPs'!$C:$C, 0)), 1, 0)), "")</f>
        <v/>
      </c>
      <c r="CN125" s="87" t="str">
        <f>IFERROR(IF($F125="Historical", IF(W125&lt;&gt;INDEX('Historical BMP Records'!W:W, MATCH($C125, 'Historical BMP Records'!$C:$C, 0)), 1, 0), IF(W125&lt;&gt;INDEX('Planned and Progress BMPs'!W:W, MATCH($C125, 'Planned and Progress BMPs'!$C:$C, 0)), 1, 0)), "")</f>
        <v/>
      </c>
      <c r="CO125" s="87" t="str">
        <f>IFERROR(IF($F125="Historical", IF(X125&lt;&gt;INDEX('Historical BMP Records'!X:X, MATCH($C125, 'Historical BMP Records'!$C:$C, 0)), 1, 0), IF(X125&lt;&gt;INDEX('Planned and Progress BMPs'!X:X, MATCH($C125, 'Planned and Progress BMPs'!$C:$C, 0)), 1, 0)), "")</f>
        <v/>
      </c>
      <c r="CP125" s="87" t="str">
        <f>IFERROR(IF($F125="Historical", IF(Y125&lt;&gt;INDEX('Historical BMP Records'!Y:Y, MATCH($C125, 'Historical BMP Records'!$C:$C, 0)), 1, 0), IF(Y125&lt;&gt;INDEX('Planned and Progress BMPs'!Y:Y, MATCH($C125, 'Planned and Progress BMPs'!$C:$C, 0)), 1, 0)), "")</f>
        <v/>
      </c>
      <c r="CQ125" s="87" t="str">
        <f>IFERROR(IF($F125="Historical", IF(Z125&lt;&gt;INDEX('Historical BMP Records'!Z:Z, MATCH($C125, 'Historical BMP Records'!$C:$C, 0)), 1, 0), IF(Z125&lt;&gt;INDEX('Planned and Progress BMPs'!Z:Z, MATCH($C125, 'Planned and Progress BMPs'!$C:$C, 0)), 1, 0)), "")</f>
        <v/>
      </c>
      <c r="CR125" s="87" t="str">
        <f>IFERROR(IF($F125="Historical", IF(AA125&lt;&gt;INDEX('Historical BMP Records'!AA:AA, MATCH($C125, 'Historical BMP Records'!$C:$C, 0)), 1, 0), IF(AA125&lt;&gt;INDEX('Planned and Progress BMPs'!AA:AA, MATCH($C125, 'Planned and Progress BMPs'!$C:$C, 0)), 1, 0)), "")</f>
        <v/>
      </c>
      <c r="CS125" s="87" t="str">
        <f>IFERROR(IF($F125="Historical", IF(AB125&lt;&gt;INDEX('Historical BMP Records'!AB:AB, MATCH($C125, 'Historical BMP Records'!$C:$C, 0)), 1, 0), IF(AB125&lt;&gt;INDEX('Planned and Progress BMPs'!AB:AB, MATCH($C125, 'Planned and Progress BMPs'!$C:$C, 0)), 1, 0)), "")</f>
        <v/>
      </c>
      <c r="CT125" s="87" t="str">
        <f>IFERROR(IF($F125="Historical", IF(AC125&lt;&gt;INDEX('Historical BMP Records'!AC:AC, MATCH($C125, 'Historical BMP Records'!$C:$C, 0)), 1, 0), IF(AC125&lt;&gt;INDEX('Planned and Progress BMPs'!AC:AC, MATCH($C125, 'Planned and Progress BMPs'!$C:$C, 0)), 1, 0)), "")</f>
        <v/>
      </c>
      <c r="CU125" s="87" t="str">
        <f>IFERROR(IF($F125="Historical", IF(AD125&lt;&gt;INDEX('Historical BMP Records'!AD:AD, MATCH($C125, 'Historical BMP Records'!$C:$C, 0)), 1, 0), IF(AD125&lt;&gt;INDEX('Planned and Progress BMPs'!AD:AD, MATCH($C125, 'Planned and Progress BMPs'!$C:$C, 0)), 1, 0)), "")</f>
        <v/>
      </c>
      <c r="CV125" s="87" t="str">
        <f>IFERROR(IF($F125="Historical", IF(AE125&lt;&gt;INDEX('Historical BMP Records'!AE:AE, MATCH($C125, 'Historical BMP Records'!$C:$C, 0)), 1, 0), IF(AE125&lt;&gt;INDEX('Planned and Progress BMPs'!AE:AE, MATCH($C125, 'Planned and Progress BMPs'!$C:$C, 0)), 1, 0)), "")</f>
        <v/>
      </c>
      <c r="CW125" s="87" t="str">
        <f>IFERROR(IF($F125="Historical", IF(AF125&lt;&gt;INDEX('Historical BMP Records'!AF:AF, MATCH($C125, 'Historical BMP Records'!$C:$C, 0)), 1, 0), IF(AF125&lt;&gt;INDEX('Planned and Progress BMPs'!AF:AF, MATCH($C125, 'Planned and Progress BMPs'!$C:$C, 0)), 1, 0)), "")</f>
        <v/>
      </c>
      <c r="CX125" s="87" t="str">
        <f>IFERROR(IF($F125="Historical", IF(AG125&lt;&gt;INDEX('Historical BMP Records'!AG:AG, MATCH($C125, 'Historical BMP Records'!$C:$C, 0)), 1, 0), IF(AG125&lt;&gt;INDEX('Planned and Progress BMPs'!AG:AG, MATCH($C125, 'Planned and Progress BMPs'!$C:$C, 0)), 1, 0)), "")</f>
        <v/>
      </c>
      <c r="CY125" s="87" t="str">
        <f>IFERROR(IF($F125="Historical", IF(AH125&lt;&gt;INDEX('Historical BMP Records'!AH:AH, MATCH($C125, 'Historical BMP Records'!$C:$C, 0)), 1, 0), IF(AH125&lt;&gt;INDEX('Planned and Progress BMPs'!AH:AH, MATCH($C125, 'Planned and Progress BMPs'!$C:$C, 0)), 1, 0)), "")</f>
        <v/>
      </c>
      <c r="CZ125" s="87" t="str">
        <f>IFERROR(IF($F125="Historical", IF(AI125&lt;&gt;INDEX('Historical BMP Records'!AI:AI, MATCH($C125, 'Historical BMP Records'!$C:$C, 0)), 1, 0), IF(AI125&lt;&gt;INDEX('Planned and Progress BMPs'!AI:AI, MATCH($C125, 'Planned and Progress BMPs'!$C:$C, 0)), 1, 0)), "")</f>
        <v/>
      </c>
      <c r="DA125" s="87" t="str">
        <f>IFERROR(IF($F125="Historical", IF(AJ125&lt;&gt;INDEX('Historical BMP Records'!AJ:AJ, MATCH($C125, 'Historical BMP Records'!$C:$C, 0)), 1, 0), IF(AJ125&lt;&gt;INDEX('Planned and Progress BMPs'!AJ:AJ, MATCH($C125, 'Planned and Progress BMPs'!$C:$C, 0)), 1, 0)), "")</f>
        <v/>
      </c>
      <c r="DB125" s="87" t="str">
        <f>IFERROR(IF($F125="Historical", IF(AK125&lt;&gt;INDEX('Historical BMP Records'!AK:AK, MATCH($C125, 'Historical BMP Records'!$C:$C, 0)), 1, 0), IF(AK125&lt;&gt;INDEX('Planned and Progress BMPs'!AK:AK, MATCH($C125, 'Planned and Progress BMPs'!$C:$C, 0)), 1, 0)), "")</f>
        <v/>
      </c>
      <c r="DC125" s="87" t="str">
        <f>IFERROR(IF($F125="Historical", IF(AL125&lt;&gt;INDEX('Historical BMP Records'!AL:AL, MATCH($C125, 'Historical BMP Records'!$C:$C, 0)), 1, 0), IF(AL125&lt;&gt;INDEX('Planned and Progress BMPs'!AL:AL, MATCH($C125, 'Planned and Progress BMPs'!$C:$C, 0)), 1, 0)), "")</f>
        <v/>
      </c>
      <c r="DD125" s="87" t="str">
        <f>IFERROR(IF($F125="Historical", IF(AM125&lt;&gt;INDEX('Historical BMP Records'!AM:AM, MATCH($C125, 'Historical BMP Records'!$C:$C, 0)), 1, 0), IF(AM125&lt;&gt;INDEX('Planned and Progress BMPs'!AM:AM, MATCH($C125, 'Planned and Progress BMPs'!$C:$C, 0)), 1, 0)), "")</f>
        <v/>
      </c>
      <c r="DE125" s="87" t="str">
        <f>IFERROR(IF($F125="Historical", IF(AN125&lt;&gt;INDEX('Historical BMP Records'!AN:AN, MATCH($C125, 'Historical BMP Records'!$C:$C, 0)), 1, 0), IF(AN125&lt;&gt;INDEX('Planned and Progress BMPs'!AN:AN, MATCH($C125, 'Planned and Progress BMPs'!$C:$C, 0)), 1, 0)), "")</f>
        <v/>
      </c>
      <c r="DF125" s="87" t="str">
        <f>IFERROR(IF($F125="Historical", IF(AO125&lt;&gt;INDEX('Historical BMP Records'!AO:AO, MATCH($C125, 'Historical BMP Records'!$C:$C, 0)), 1, 0), IF(AO125&lt;&gt;INDEX('Planned and Progress BMPs'!AO:AO, MATCH($C125, 'Planned and Progress BMPs'!$C:$C, 0)), 1, 0)), "")</f>
        <v/>
      </c>
      <c r="DG125" s="87" t="str">
        <f>IFERROR(IF($F125="Historical", IF(AP125&lt;&gt;INDEX('Historical BMP Records'!AP:AP, MATCH($C125, 'Historical BMP Records'!$C:$C, 0)), 1, 0), IF(AP125&lt;&gt;INDEX('Planned and Progress BMPs'!AP:AP, MATCH($C125, 'Planned and Progress BMPs'!$C:$C, 0)), 1, 0)), "")</f>
        <v/>
      </c>
      <c r="DH125" s="87" t="str">
        <f>IFERROR(IF($F125="Historical", IF(AQ125&lt;&gt;INDEX('Historical BMP Records'!AQ:AQ, MATCH($C125, 'Historical BMP Records'!$C:$C, 0)), 1, 0), IF(AQ125&lt;&gt;INDEX('Planned and Progress BMPs'!AQ:AQ, MATCH($C125, 'Planned and Progress BMPs'!$C:$C, 0)), 1, 0)), "")</f>
        <v/>
      </c>
      <c r="DI125" s="87" t="str">
        <f>IFERROR(IF($F125="Historical", IF(AR125&lt;&gt;INDEX('Historical BMP Records'!AR:AR, MATCH($C125, 'Historical BMP Records'!$C:$C, 0)), 1, 0), IF(AR125&lt;&gt;INDEX('Planned and Progress BMPs'!AR:AR, MATCH($C125, 'Planned and Progress BMPs'!$C:$C, 0)), 1, 0)), "")</f>
        <v/>
      </c>
      <c r="DJ125" s="87" t="str">
        <f>IFERROR(IF($F125="Historical", IF(AS125&lt;&gt;INDEX('Historical BMP Records'!AS:AS, MATCH($C125, 'Historical BMP Records'!$C:$C, 0)), 1, 0), IF(AS125&lt;&gt;INDEX('Planned and Progress BMPs'!AS:AS, MATCH($C125, 'Planned and Progress BMPs'!$C:$C, 0)), 1, 0)), "")</f>
        <v/>
      </c>
      <c r="DK125" s="87" t="str">
        <f>IFERROR(IF($F125="Historical", IF(AT125&lt;&gt;INDEX('Historical BMP Records'!AT:AT, MATCH($C125, 'Historical BMP Records'!$C:$C, 0)), 1, 0), IF(AT125&lt;&gt;INDEX('Planned and Progress BMPs'!AT:AT, MATCH($C125, 'Planned and Progress BMPs'!$C:$C, 0)), 1, 0)), "")</f>
        <v/>
      </c>
      <c r="DL125" s="87" t="str">
        <f>IFERROR(IF($F125="Historical", IF(AU125&lt;&gt;INDEX('Historical BMP Records'!AU:AU, MATCH($C125, 'Historical BMP Records'!$C:$C, 0)), 1, 0), IF(AU125&lt;&gt;INDEX('Planned and Progress BMPs'!AU:AU, MATCH($C125, 'Planned and Progress BMPs'!$C:$C, 0)), 1, 0)), "")</f>
        <v/>
      </c>
      <c r="DM125" s="87" t="str">
        <f>IFERROR(IF($F125="Historical", IF(AV125&lt;&gt;INDEX('Historical BMP Records'!AV:AV, MATCH($C125, 'Historical BMP Records'!$C:$C, 0)), 1, 0), IF(AV125&lt;&gt;INDEX('Planned and Progress BMPs'!AV:AV, MATCH($C125, 'Planned and Progress BMPs'!$C:$C, 0)), 1, 0)), "")</f>
        <v/>
      </c>
      <c r="DN125" s="87" t="str">
        <f>IFERROR(IF($F125="Historical", IF(AW125&lt;&gt;INDEX('Historical BMP Records'!AW:AW, MATCH($C125, 'Historical BMP Records'!$C:$C, 0)), 1, 0), IF(AW125&lt;&gt;INDEX('Planned and Progress BMPs'!AW:AW, MATCH($C125, 'Planned and Progress BMPs'!$C:$C, 0)), 1, 0)), "")</f>
        <v/>
      </c>
      <c r="DO125" s="87" t="str">
        <f>IFERROR(IF($F125="Historical", IF(AX125&lt;&gt;INDEX('Historical BMP Records'!AX:AX, MATCH($C125, 'Historical BMP Records'!$C:$C, 0)), 1, 0), IF(AX125&lt;&gt;INDEX('Planned and Progress BMPs'!AX:AX, MATCH($C125, 'Planned and Progress BMPs'!$C:$C, 0)), 1, 0)), "")</f>
        <v/>
      </c>
      <c r="DP125" s="87" t="str">
        <f>IFERROR(IF($F125="Historical", IF(AY125&lt;&gt;INDEX('Historical BMP Records'!AY:AY, MATCH($C125, 'Historical BMP Records'!$C:$C, 0)), 1, 0), IF(AY125&lt;&gt;INDEX('Planned and Progress BMPs'!AY:AY, MATCH($C125, 'Planned and Progress BMPs'!$C:$C, 0)), 1, 0)), "")</f>
        <v/>
      </c>
      <c r="DQ125" s="87" t="str">
        <f>IFERROR(IF($F125="Historical", IF(AZ125&lt;&gt;INDEX('Historical BMP Records'!AZ:AZ, MATCH($C125, 'Historical BMP Records'!$C:$C, 0)), 1, 0), IF(AZ125&lt;&gt;INDEX('Planned and Progress BMPs'!AZ:AZ, MATCH($C125, 'Planned and Progress BMPs'!$C:$C, 0)), 1, 0)), "")</f>
        <v/>
      </c>
      <c r="DR125" s="87" t="str">
        <f>IFERROR(IF($F125="Historical", IF(BA125&lt;&gt;INDEX('Historical BMP Records'!BA:BA, MATCH($C125, 'Historical BMP Records'!$C:$C, 0)), 1, 0), IF(BA125&lt;&gt;INDEX('Planned and Progress BMPs'!BA:BA, MATCH($C125, 'Planned and Progress BMPs'!$C:$C, 0)), 1, 0)), "")</f>
        <v/>
      </c>
      <c r="DS125" s="87" t="str">
        <f>IFERROR(IF($F125="Historical", IF(BB125&lt;&gt;INDEX('Historical BMP Records'!BB:BB, MATCH($C125, 'Historical BMP Records'!$C:$C, 0)), 1, 0), IF(BB125&lt;&gt;INDEX('Planned and Progress BMPs'!BB:BB, MATCH($C125, 'Planned and Progress BMPs'!$C:$C, 0)), 1, 0)), "")</f>
        <v/>
      </c>
      <c r="DT125" s="87" t="str">
        <f>IFERROR(IF($F125="Historical", IF(BC125&lt;&gt;INDEX('Historical BMP Records'!BC:BC, MATCH($C125, 'Historical BMP Records'!$C:$C, 0)), 1, 0), IF(BC125&lt;&gt;INDEX('Planned and Progress BMPs'!BC:BC, MATCH($C125, 'Planned and Progress BMPs'!$C:$C, 0)), 1, 0)), "")</f>
        <v/>
      </c>
      <c r="DU125" s="87" t="str">
        <f>IFERROR(IF($F125="Historical", IF(BD125&lt;&gt;INDEX('Historical BMP Records'!BD:BD, MATCH($C125, 'Historical BMP Records'!$C:$C, 0)), 1, 0), IF(BD125&lt;&gt;INDEX('Planned and Progress BMPs'!BD:BD, MATCH($C125, 'Planned and Progress BMPs'!$C:$C, 0)), 1, 0)), "")</f>
        <v/>
      </c>
      <c r="DV125" s="87" t="str">
        <f>IFERROR(IF($F125="Historical", IF(BE125&lt;&gt;INDEX('Historical BMP Records'!BE:BE, MATCH($C125, 'Historical BMP Records'!$C:$C, 0)), 1, 0), IF(BE125&lt;&gt;INDEX('Planned and Progress BMPs'!BE:BE, MATCH($C125, 'Planned and Progress BMPs'!$C:$C, 0)), 1, 0)), "")</f>
        <v/>
      </c>
      <c r="DW125" s="87" t="str">
        <f>IFERROR(IF($F125="Historical", IF(BF125&lt;&gt;INDEX('Historical BMP Records'!BF:BF, MATCH($C125, 'Historical BMP Records'!$C:$C, 0)), 1, 0), IF(BF125&lt;&gt;INDEX('Planned and Progress BMPs'!BF:BF, MATCH($C125, 'Planned and Progress BMPs'!$C:$C, 0)), 1, 0)), "")</f>
        <v/>
      </c>
      <c r="DX125" s="87" t="str">
        <f>IFERROR(IF($F125="Historical", IF(BG125&lt;&gt;INDEX('Historical BMP Records'!BG:BG, MATCH($C125, 'Historical BMP Records'!$C:$C, 0)), 1, 0), IF(BG125&lt;&gt;INDEX('Planned and Progress BMPs'!BG:BG, MATCH($C125, 'Planned and Progress BMPs'!$C:$C, 0)), 1, 0)), "")</f>
        <v/>
      </c>
      <c r="DY125" s="87" t="str">
        <f>IFERROR(IF($F125="Historical", IF(BH125&lt;&gt;INDEX('Historical BMP Records'!BH:BH, MATCH($C125, 'Historical BMP Records'!$C:$C, 0)), 1, 0), IF(BH125&lt;&gt;INDEX('Planned and Progress BMPs'!BH:BH, MATCH($C125, 'Planned and Progress BMPs'!$C:$C, 0)), 1, 0)), "")</f>
        <v/>
      </c>
      <c r="DZ125" s="87" t="str">
        <f>IFERROR(IF($F125="Historical", IF(BI125&lt;&gt;INDEX('Historical BMP Records'!BI:BI, MATCH($C125, 'Historical BMP Records'!$C:$C, 0)), 1, 0), IF(BI125&lt;&gt;INDEX('Planned and Progress BMPs'!BI:BI, MATCH($C125, 'Planned and Progress BMPs'!$C:$C, 0)), 1, 0)), "")</f>
        <v/>
      </c>
      <c r="EA125" s="87" t="str">
        <f>IFERROR(IF($F125="Historical", IF(BJ125&lt;&gt;INDEX('Historical BMP Records'!BJ:BJ, MATCH($C125, 'Historical BMP Records'!$C:$C, 0)), 1, 0), IF(BJ125&lt;&gt;INDEX('Planned and Progress BMPs'!BJ:BJ, MATCH($C125, 'Planned and Progress BMPs'!$C:$C, 0)), 1, 0)), "")</f>
        <v/>
      </c>
      <c r="EB125" s="87" t="str">
        <f>IFERROR(IF($F125="Historical", IF(BK125&lt;&gt;INDEX('Historical BMP Records'!BK:BK, MATCH($C125, 'Historical BMP Records'!$C:$C, 0)), 1, 0), IF(BK125&lt;&gt;INDEX('Planned and Progress BMPs'!BK:BK, MATCH($C125, 'Planned and Progress BMPs'!$C:$C, 0)), 1, 0)), "")</f>
        <v/>
      </c>
      <c r="EC125" s="87" t="str">
        <f>IFERROR(IF($F125="Historical", IF(BL125&lt;&gt;INDEX('Historical BMP Records'!BL:BL, MATCH($C125, 'Historical BMP Records'!$C:$C, 0)), 1, 0), IF(BL125&lt;&gt;INDEX('Planned and Progress BMPs'!BL:BL, MATCH($C125, 'Planned and Progress BMPs'!$C:$C, 0)), 1, 0)), "")</f>
        <v/>
      </c>
      <c r="ED125" s="87" t="str">
        <f>IFERROR(IF($F125="Historical", IF(BM125&lt;&gt;INDEX('Historical BMP Records'!BM:BM, MATCH($C125, 'Historical BMP Records'!$C:$C, 0)), 1, 0), IF(BM125&lt;&gt;INDEX('Planned and Progress BMPs'!BM:BM, MATCH($C125, 'Planned and Progress BMPs'!$C:$C, 0)), 1, 0)), "")</f>
        <v/>
      </c>
      <c r="EE125" s="87" t="str">
        <f>IFERROR(IF($F125="Historical", IF(BN125&lt;&gt;INDEX('Historical BMP Records'!BN:BN, MATCH($C125, 'Historical BMP Records'!$C:$C, 0)), 1, 0), IF(BN125&lt;&gt;INDEX('Planned and Progress BMPs'!BN:BN, MATCH($C125, 'Planned and Progress BMPs'!$C:$C, 0)), 1, 0)), "")</f>
        <v/>
      </c>
      <c r="EF125" s="87" t="str">
        <f>IFERROR(IF($F125="Historical", IF(BO125&lt;&gt;INDEX('Historical BMP Records'!BO:BO, MATCH($C125, 'Historical BMP Records'!$C:$C, 0)), 1, 0), IF(BO125&lt;&gt;INDEX('Planned and Progress BMPs'!BO:BO, MATCH($C125, 'Planned and Progress BMPs'!$C:$C, 0)), 1, 0)), "")</f>
        <v/>
      </c>
      <c r="EG125" s="87" t="str">
        <f>IFERROR(IF($F125="Historical", IF(BP125&lt;&gt;INDEX('Historical BMP Records'!BP:BP, MATCH($C125, 'Historical BMP Records'!$C:$C, 0)), 1, 0), IF(BP125&lt;&gt;INDEX('Planned and Progress BMPs'!BP:BP, MATCH($C125, 'Planned and Progress BMPs'!$C:$C, 0)), 1, 0)), "")</f>
        <v/>
      </c>
      <c r="EH125" s="87">
        <f>SUM(DC_SW152[[#This Row],[FY17 Status Change]:[GIS ID Change]])</f>
        <v>0</v>
      </c>
    </row>
    <row r="126" spans="1:138" x14ac:dyDescent="0.25">
      <c r="A126" s="5" t="s">
        <v>388</v>
      </c>
      <c r="B126" s="5" t="s">
        <v>389</v>
      </c>
      <c r="C126" s="15" t="s">
        <v>682</v>
      </c>
      <c r="D126" s="15" t="s">
        <v>513</v>
      </c>
      <c r="E126" s="15" t="s">
        <v>527</v>
      </c>
      <c r="F126" s="18" t="s">
        <v>49</v>
      </c>
      <c r="G126" s="40"/>
      <c r="H126" s="20"/>
      <c r="I126" s="19">
        <f>INDEX(Table3[Site ID], MATCH(DC_SW152[[#This Row],[Facility Name]], Table3[Site Name], 0))</f>
        <v>1</v>
      </c>
      <c r="J126" s="17" t="s">
        <v>372</v>
      </c>
      <c r="K126" s="17" t="str">
        <f>INDEX(Table3[Site Address], MATCH(DC_SW152[[#This Row],[Facility Name]], Table3[Site Name], 0))</f>
        <v>370 Brookley Avenue SW</v>
      </c>
      <c r="L126" s="17" t="str">
        <f>INDEX(Table3[Site X Coordinate], MATCH(DC_SW152[[#This Row],[Facility Name]], Table3[Site Name], 0))</f>
        <v>399319.85</v>
      </c>
      <c r="M126" s="17" t="str">
        <f>INDEX(Table3[Site Y Coordinate], MATCH(DC_SW152[[#This Row],[Facility Name]], Table3[Site Name], 0))</f>
        <v>131674.01</v>
      </c>
      <c r="N126" s="19" t="str">
        <f>INDEX(Table3[Owner/Manager], MATCH(DC_SW152[[#This Row],[Facility Name]], Table3[Site Name], 0))</f>
        <v>Department of Defense</v>
      </c>
      <c r="O126" s="17" t="s">
        <v>218</v>
      </c>
      <c r="P126" s="17" t="s">
        <v>115</v>
      </c>
      <c r="Q126" s="17" t="s">
        <v>219</v>
      </c>
      <c r="R126" s="17" t="s">
        <v>84</v>
      </c>
      <c r="S126" s="17">
        <v>20032</v>
      </c>
      <c r="T126" s="27">
        <v>2024048204</v>
      </c>
      <c r="U126" s="17" t="s">
        <v>220</v>
      </c>
      <c r="V126" s="77">
        <v>69</v>
      </c>
      <c r="W126" s="18">
        <v>39814</v>
      </c>
      <c r="X126" s="17" t="s">
        <v>527</v>
      </c>
      <c r="Y126" s="83" t="s">
        <v>685</v>
      </c>
      <c r="Z126" s="83" t="s">
        <v>763</v>
      </c>
      <c r="AA126" s="83" t="s">
        <v>764</v>
      </c>
      <c r="AB126" s="83"/>
      <c r="AC126" s="19" t="s">
        <v>95</v>
      </c>
      <c r="AD126" s="17" t="s">
        <v>33</v>
      </c>
      <c r="AE126" s="17">
        <v>398956.00595600001</v>
      </c>
      <c r="AF126" s="17">
        <v>131397.95324100001</v>
      </c>
      <c r="AG126" s="17">
        <v>38.849812999999997</v>
      </c>
      <c r="AH126" s="17">
        <v>-77.010891999999998</v>
      </c>
      <c r="AI126" s="17" t="s">
        <v>263</v>
      </c>
      <c r="AJ126" s="17" t="s">
        <v>84</v>
      </c>
      <c r="AK126" s="17">
        <v>20032</v>
      </c>
      <c r="AL126" s="17" t="s">
        <v>11</v>
      </c>
      <c r="AM126" s="17" t="s">
        <v>18</v>
      </c>
      <c r="AN126" s="17" t="s">
        <v>8</v>
      </c>
      <c r="AO126" s="62"/>
      <c r="AP126" s="62"/>
      <c r="AQ126" s="62"/>
      <c r="AR126" s="62">
        <f>IF(ISBLANK(DC_SW152[[#This Row],[Urban Acres]]), "", DC_SW152[[#This Row],[Urban Acres]]-DC_SW152[[#This Row],[Impervious Acres]]-DC_SW152[[#This Row],[Natural Acres]])</f>
        <v>0</v>
      </c>
      <c r="AS126" s="62">
        <v>2.02</v>
      </c>
      <c r="AT126" s="62">
        <v>2.02</v>
      </c>
      <c r="AU126" s="62" t="str">
        <f>IF(ISBLANK(DC_SW152[[#This Row],[Natural Acres]]), "", DC_SW152[[#This Row],[Natural Acres]]*43560)</f>
        <v/>
      </c>
      <c r="AV126" s="62">
        <f>IFERROR(IF(ISBLANK(DC_SW152[[#This Row],[Compacted Acres]]), "", DC_SW152[[#This Row],[Compacted Acres]]*43560),"")</f>
        <v>0</v>
      </c>
      <c r="AW126" s="62">
        <f>IF(ISBLANK(DC_SW152[[#This Row],[Impervious Acres]]), "", DC_SW152[[#This Row],[Impervious Acres]]*43560)</f>
        <v>87991.2</v>
      </c>
      <c r="AX126" s="62">
        <f>IF(ISBLANK(DC_SW152[[#This Row],[Urban Acres]]), "", DC_SW152[[#This Row],[Urban Acres]]*43560)</f>
        <v>87991.2</v>
      </c>
      <c r="AY126" s="67"/>
      <c r="AZ126" s="18">
        <v>42153</v>
      </c>
      <c r="BA126" s="19">
        <v>2015</v>
      </c>
      <c r="BB126" s="19"/>
      <c r="BC126" s="19"/>
      <c r="BD126" s="19"/>
      <c r="BE126" s="19" t="s">
        <v>789</v>
      </c>
      <c r="BF126" s="19"/>
      <c r="BG126" s="19"/>
      <c r="BH126" s="18" t="s">
        <v>9</v>
      </c>
      <c r="BI126" s="18">
        <v>41275</v>
      </c>
      <c r="BJ126" s="18"/>
      <c r="BK126" s="17" t="s">
        <v>8</v>
      </c>
      <c r="BL126" s="18"/>
      <c r="BM126" s="72"/>
      <c r="BN126" s="17"/>
      <c r="BO126" s="17" t="s">
        <v>13</v>
      </c>
      <c r="BP126" s="17"/>
      <c r="BQ126" s="15" t="s">
        <v>536</v>
      </c>
      <c r="BR126" s="87" t="str">
        <f>IFERROR(IF($F126="Historical", IF(A126&lt;&gt;INDEX('Historical BMP Records'!A:A, MATCH($C126, 'Historical BMP Records'!$C:$C, 0)), 1, 0), IF(A126&lt;&gt;INDEX('Planned and Progress BMPs'!A:A, MATCH($C126, 'Planned and Progress BMPs'!$C:$C, 0)), 1, 0)), "")</f>
        <v/>
      </c>
      <c r="BS126" s="87" t="str">
        <f>IFERROR(IF($F126="Historical", IF(B126&lt;&gt;INDEX('Historical BMP Records'!B:B, MATCH($C126, 'Historical BMP Records'!$C:$C, 0)), 1, 0), IF(B126&lt;&gt;INDEX('Planned and Progress BMPs'!B:B, MATCH($C126, 'Planned and Progress BMPs'!$C:$C, 0)), 1, 0)), "")</f>
        <v/>
      </c>
      <c r="BT126" s="87" t="str">
        <f>IFERROR(IF($F126="Historical", IF(C126&lt;&gt;INDEX('Historical BMP Records'!C:C, MATCH($C126, 'Historical BMP Records'!$C:$C, 0)), 1, 0), IF(C126&lt;&gt;INDEX('Planned and Progress BMPs'!C:C, MATCH($C126, 'Planned and Progress BMPs'!$C:$C, 0)), 1, 0)), "")</f>
        <v/>
      </c>
      <c r="BU126" s="87" t="str">
        <f>IFERROR(IF($F126="Historical", IF(D126&lt;&gt;INDEX('Historical BMP Records'!D:D, MATCH($C126, 'Historical BMP Records'!$C:$C, 0)), 1, 0), IF(D126&lt;&gt;INDEX('Planned and Progress BMPs'!D:D, MATCH($C126, 'Planned and Progress BMPs'!$C:$C, 0)), 1, 0)), "")</f>
        <v/>
      </c>
      <c r="BV126" s="87" t="str">
        <f>IFERROR(IF($F126="Historical", IF(E126&lt;&gt;INDEX('Historical BMP Records'!E:E, MATCH($C126, 'Historical BMP Records'!$C:$C, 0)), 1, 0), IF(E126&lt;&gt;INDEX('Planned and Progress BMPs'!E:E, MATCH($C126, 'Planned and Progress BMPs'!$C:$C, 0)), 1, 0)), "")</f>
        <v/>
      </c>
      <c r="BW126" s="87" t="str">
        <f>IFERROR(IF($F126="Historical", IF(F126&lt;&gt;INDEX('Historical BMP Records'!F:F, MATCH($C126, 'Historical BMP Records'!$C:$C, 0)), 1, 0), IF(F126&lt;&gt;INDEX('Planned and Progress BMPs'!F:F, MATCH($C126, 'Planned and Progress BMPs'!$C:$C, 0)), 1, 0)), "")</f>
        <v/>
      </c>
      <c r="BX126" s="87" t="str">
        <f>IFERROR(IF($F126="Historical", IF(G126&lt;&gt;INDEX('Historical BMP Records'!G:G, MATCH($C126, 'Historical BMP Records'!$C:$C, 0)), 1, 0), IF(G126&lt;&gt;INDEX('Planned and Progress BMPs'!G:G, MATCH($C126, 'Planned and Progress BMPs'!$C:$C, 0)), 1, 0)), "")</f>
        <v/>
      </c>
      <c r="BY126" s="87" t="str">
        <f>IFERROR(IF($F126="Historical", IF(H126&lt;&gt;INDEX('Historical BMP Records'!H:H, MATCH($C126, 'Historical BMP Records'!$C:$C, 0)), 1, 0), IF(H126&lt;&gt;INDEX('Planned and Progress BMPs'!H:H, MATCH($C126, 'Planned and Progress BMPs'!$C:$C, 0)), 1, 0)), "")</f>
        <v/>
      </c>
      <c r="BZ126" s="87" t="str">
        <f>IFERROR(IF($F126="Historical", IF(I126&lt;&gt;INDEX('Historical BMP Records'!I:I, MATCH($C126, 'Historical BMP Records'!$C:$C, 0)), 1, 0), IF(I126&lt;&gt;INDEX('Planned and Progress BMPs'!I:I, MATCH($C126, 'Planned and Progress BMPs'!$C:$C, 0)), 1, 0)), "")</f>
        <v/>
      </c>
      <c r="CA126" s="87" t="str">
        <f>IFERROR(IF($F126="Historical", IF(J126&lt;&gt;INDEX('Historical BMP Records'!J:J, MATCH($C126, 'Historical BMP Records'!$C:$C, 0)), 1, 0), IF(J126&lt;&gt;INDEX('Planned and Progress BMPs'!J:J, MATCH($C126, 'Planned and Progress BMPs'!$C:$C, 0)), 1, 0)), "")</f>
        <v/>
      </c>
      <c r="CB126" s="87" t="str">
        <f>IFERROR(IF($F126="Historical", IF(K126&lt;&gt;INDEX('Historical BMP Records'!K:K, MATCH($C126, 'Historical BMP Records'!$C:$C, 0)), 1, 0), IF(K126&lt;&gt;INDEX('Planned and Progress BMPs'!K:K, MATCH($C126, 'Planned and Progress BMPs'!$C:$C, 0)), 1, 0)), "")</f>
        <v/>
      </c>
      <c r="CC126" s="87" t="str">
        <f>IFERROR(IF($F126="Historical", IF(L126&lt;&gt;INDEX('Historical BMP Records'!L:L, MATCH($C126, 'Historical BMP Records'!$C:$C, 0)), 1, 0), IF(L126&lt;&gt;INDEX('Planned and Progress BMPs'!L:L, MATCH($C126, 'Planned and Progress BMPs'!$C:$C, 0)), 1, 0)), "")</f>
        <v/>
      </c>
      <c r="CD126" s="87" t="str">
        <f>IFERROR(IF($F126="Historical", IF(M126&lt;&gt;INDEX('Historical BMP Records'!M:M, MATCH($C126, 'Historical BMP Records'!$C:$C, 0)), 1, 0), IF(M126&lt;&gt;INDEX('Planned and Progress BMPs'!M:M, MATCH($C126, 'Planned and Progress BMPs'!$C:$C, 0)), 1, 0)), "")</f>
        <v/>
      </c>
      <c r="CE126" s="87" t="str">
        <f>IFERROR(IF($F126="Historical", IF(N126&lt;&gt;INDEX('Historical BMP Records'!N:N, MATCH($C126, 'Historical BMP Records'!$C:$C, 0)), 1, 0), IF(N126&lt;&gt;INDEX('Planned and Progress BMPs'!N:N, MATCH($C126, 'Planned and Progress BMPs'!$C:$C, 0)), 1, 0)), "")</f>
        <v/>
      </c>
      <c r="CF126" s="87" t="str">
        <f>IFERROR(IF($F126="Historical", IF(O126&lt;&gt;INDEX('Historical BMP Records'!O:O, MATCH($C126, 'Historical BMP Records'!$C:$C, 0)), 1, 0), IF(O126&lt;&gt;INDEX('Planned and Progress BMPs'!O:O, MATCH($C126, 'Planned and Progress BMPs'!$C:$C, 0)), 1, 0)), "")</f>
        <v/>
      </c>
      <c r="CG126" s="87" t="str">
        <f>IFERROR(IF($F126="Historical", IF(P126&lt;&gt;INDEX('Historical BMP Records'!P:P, MATCH($C126, 'Historical BMP Records'!$C:$C, 0)), 1, 0), IF(P126&lt;&gt;INDEX('Planned and Progress BMPs'!P:P, MATCH($C126, 'Planned and Progress BMPs'!$C:$C, 0)), 1, 0)), "")</f>
        <v/>
      </c>
      <c r="CH126" s="87" t="str">
        <f>IFERROR(IF($F126="Historical", IF(Q126&lt;&gt;INDEX('Historical BMP Records'!Q:Q, MATCH($C126, 'Historical BMP Records'!$C:$C, 0)), 1, 0), IF(Q126&lt;&gt;INDEX('Planned and Progress BMPs'!Q:Q, MATCH($C126, 'Planned and Progress BMPs'!$C:$C, 0)), 1, 0)), "")</f>
        <v/>
      </c>
      <c r="CI126" s="87" t="str">
        <f>IFERROR(IF($F126="Historical", IF(R126&lt;&gt;INDEX('Historical BMP Records'!R:R, MATCH($C126, 'Historical BMP Records'!$C:$C, 0)), 1, 0), IF(R126&lt;&gt;INDEX('Planned and Progress BMPs'!R:R, MATCH($C126, 'Planned and Progress BMPs'!$C:$C, 0)), 1, 0)), "")</f>
        <v/>
      </c>
      <c r="CJ126" s="87" t="str">
        <f>IFERROR(IF($F126="Historical", IF(S126&lt;&gt;INDEX('Historical BMP Records'!S:S, MATCH($C126, 'Historical BMP Records'!$C:$C, 0)), 1, 0), IF(S126&lt;&gt;INDEX('Planned and Progress BMPs'!S:S, MATCH($C126, 'Planned and Progress BMPs'!$C:$C, 0)), 1, 0)), "")</f>
        <v/>
      </c>
      <c r="CK126" s="87" t="str">
        <f>IFERROR(IF($F126="Historical", IF(T126&lt;&gt;INDEX('Historical BMP Records'!T:T, MATCH($C126, 'Historical BMP Records'!$C:$C, 0)), 1, 0), IF(T126&lt;&gt;INDEX('Planned and Progress BMPs'!T:T, MATCH($C126, 'Planned and Progress BMPs'!$C:$C, 0)), 1, 0)), "")</f>
        <v/>
      </c>
      <c r="CL126" s="87" t="str">
        <f>IFERROR(IF($F126="Historical", IF(U126&lt;&gt;INDEX('Historical BMP Records'!U:U, MATCH($C126, 'Historical BMP Records'!$C:$C, 0)), 1, 0), IF(U126&lt;&gt;INDEX('Planned and Progress BMPs'!U:U, MATCH($C126, 'Planned and Progress BMPs'!$C:$C, 0)), 1, 0)), "")</f>
        <v/>
      </c>
      <c r="CM126" s="87" t="str">
        <f>IFERROR(IF($F126="Historical", IF(V126&lt;&gt;INDEX('Historical BMP Records'!V:V, MATCH($C126, 'Historical BMP Records'!$C:$C, 0)), 1, 0), IF(V126&lt;&gt;INDEX('Planned and Progress BMPs'!V:V, MATCH($C126, 'Planned and Progress BMPs'!$C:$C, 0)), 1, 0)), "")</f>
        <v/>
      </c>
      <c r="CN126" s="87" t="str">
        <f>IFERROR(IF($F126="Historical", IF(W126&lt;&gt;INDEX('Historical BMP Records'!W:W, MATCH($C126, 'Historical BMP Records'!$C:$C, 0)), 1, 0), IF(W126&lt;&gt;INDEX('Planned and Progress BMPs'!W:W, MATCH($C126, 'Planned and Progress BMPs'!$C:$C, 0)), 1, 0)), "")</f>
        <v/>
      </c>
      <c r="CO126" s="87" t="str">
        <f>IFERROR(IF($F126="Historical", IF(X126&lt;&gt;INDEX('Historical BMP Records'!X:X, MATCH($C126, 'Historical BMP Records'!$C:$C, 0)), 1, 0), IF(X126&lt;&gt;INDEX('Planned and Progress BMPs'!X:X, MATCH($C126, 'Planned and Progress BMPs'!$C:$C, 0)), 1, 0)), "")</f>
        <v/>
      </c>
      <c r="CP126" s="87" t="str">
        <f>IFERROR(IF($F126="Historical", IF(Y126&lt;&gt;INDEX('Historical BMP Records'!Y:Y, MATCH($C126, 'Historical BMP Records'!$C:$C, 0)), 1, 0), IF(Y126&lt;&gt;INDEX('Planned and Progress BMPs'!Y:Y, MATCH($C126, 'Planned and Progress BMPs'!$C:$C, 0)), 1, 0)), "")</f>
        <v/>
      </c>
      <c r="CQ126" s="87" t="str">
        <f>IFERROR(IF($F126="Historical", IF(Z126&lt;&gt;INDEX('Historical BMP Records'!Z:Z, MATCH($C126, 'Historical BMP Records'!$C:$C, 0)), 1, 0), IF(Z126&lt;&gt;INDEX('Planned and Progress BMPs'!Z:Z, MATCH($C126, 'Planned and Progress BMPs'!$C:$C, 0)), 1, 0)), "")</f>
        <v/>
      </c>
      <c r="CR126" s="87" t="str">
        <f>IFERROR(IF($F126="Historical", IF(AA126&lt;&gt;INDEX('Historical BMP Records'!AA:AA, MATCH($C126, 'Historical BMP Records'!$C:$C, 0)), 1, 0), IF(AA126&lt;&gt;INDEX('Planned and Progress BMPs'!AA:AA, MATCH($C126, 'Planned and Progress BMPs'!$C:$C, 0)), 1, 0)), "")</f>
        <v/>
      </c>
      <c r="CS126" s="87" t="str">
        <f>IFERROR(IF($F126="Historical", IF(AB126&lt;&gt;INDEX('Historical BMP Records'!AB:AB, MATCH($C126, 'Historical BMP Records'!$C:$C, 0)), 1, 0), IF(AB126&lt;&gt;INDEX('Planned and Progress BMPs'!AB:AB, MATCH($C126, 'Planned and Progress BMPs'!$C:$C, 0)), 1, 0)), "")</f>
        <v/>
      </c>
      <c r="CT126" s="87" t="str">
        <f>IFERROR(IF($F126="Historical", IF(AC126&lt;&gt;INDEX('Historical BMP Records'!AC:AC, MATCH($C126, 'Historical BMP Records'!$C:$C, 0)), 1, 0), IF(AC126&lt;&gt;INDEX('Planned and Progress BMPs'!AC:AC, MATCH($C126, 'Planned and Progress BMPs'!$C:$C, 0)), 1, 0)), "")</f>
        <v/>
      </c>
      <c r="CU126" s="87" t="str">
        <f>IFERROR(IF($F126="Historical", IF(AD126&lt;&gt;INDEX('Historical BMP Records'!AD:AD, MATCH($C126, 'Historical BMP Records'!$C:$C, 0)), 1, 0), IF(AD126&lt;&gt;INDEX('Planned and Progress BMPs'!AD:AD, MATCH($C126, 'Planned and Progress BMPs'!$C:$C, 0)), 1, 0)), "")</f>
        <v/>
      </c>
      <c r="CV126" s="87" t="str">
        <f>IFERROR(IF($F126="Historical", IF(AE126&lt;&gt;INDEX('Historical BMP Records'!AE:AE, MATCH($C126, 'Historical BMP Records'!$C:$C, 0)), 1, 0), IF(AE126&lt;&gt;INDEX('Planned and Progress BMPs'!AE:AE, MATCH($C126, 'Planned and Progress BMPs'!$C:$C, 0)), 1, 0)), "")</f>
        <v/>
      </c>
      <c r="CW126" s="87" t="str">
        <f>IFERROR(IF($F126="Historical", IF(AF126&lt;&gt;INDEX('Historical BMP Records'!AF:AF, MATCH($C126, 'Historical BMP Records'!$C:$C, 0)), 1, 0), IF(AF126&lt;&gt;INDEX('Planned and Progress BMPs'!AF:AF, MATCH($C126, 'Planned and Progress BMPs'!$C:$C, 0)), 1, 0)), "")</f>
        <v/>
      </c>
      <c r="CX126" s="87" t="str">
        <f>IFERROR(IF($F126="Historical", IF(AG126&lt;&gt;INDEX('Historical BMP Records'!AG:AG, MATCH($C126, 'Historical BMP Records'!$C:$C, 0)), 1, 0), IF(AG126&lt;&gt;INDEX('Planned and Progress BMPs'!AG:AG, MATCH($C126, 'Planned and Progress BMPs'!$C:$C, 0)), 1, 0)), "")</f>
        <v/>
      </c>
      <c r="CY126" s="87" t="str">
        <f>IFERROR(IF($F126="Historical", IF(AH126&lt;&gt;INDEX('Historical BMP Records'!AH:AH, MATCH($C126, 'Historical BMP Records'!$C:$C, 0)), 1, 0), IF(AH126&lt;&gt;INDEX('Planned and Progress BMPs'!AH:AH, MATCH($C126, 'Planned and Progress BMPs'!$C:$C, 0)), 1, 0)), "")</f>
        <v/>
      </c>
      <c r="CZ126" s="87" t="str">
        <f>IFERROR(IF($F126="Historical", IF(AI126&lt;&gt;INDEX('Historical BMP Records'!AI:AI, MATCH($C126, 'Historical BMP Records'!$C:$C, 0)), 1, 0), IF(AI126&lt;&gt;INDEX('Planned and Progress BMPs'!AI:AI, MATCH($C126, 'Planned and Progress BMPs'!$C:$C, 0)), 1, 0)), "")</f>
        <v/>
      </c>
      <c r="DA126" s="87" t="str">
        <f>IFERROR(IF($F126="Historical", IF(AJ126&lt;&gt;INDEX('Historical BMP Records'!AJ:AJ, MATCH($C126, 'Historical BMP Records'!$C:$C, 0)), 1, 0), IF(AJ126&lt;&gt;INDEX('Planned and Progress BMPs'!AJ:AJ, MATCH($C126, 'Planned and Progress BMPs'!$C:$C, 0)), 1, 0)), "")</f>
        <v/>
      </c>
      <c r="DB126" s="87" t="str">
        <f>IFERROR(IF($F126="Historical", IF(AK126&lt;&gt;INDEX('Historical BMP Records'!AK:AK, MATCH($C126, 'Historical BMP Records'!$C:$C, 0)), 1, 0), IF(AK126&lt;&gt;INDEX('Planned and Progress BMPs'!AK:AK, MATCH($C126, 'Planned and Progress BMPs'!$C:$C, 0)), 1, 0)), "")</f>
        <v/>
      </c>
      <c r="DC126" s="87" t="str">
        <f>IFERROR(IF($F126="Historical", IF(AL126&lt;&gt;INDEX('Historical BMP Records'!AL:AL, MATCH($C126, 'Historical BMP Records'!$C:$C, 0)), 1, 0), IF(AL126&lt;&gt;INDEX('Planned and Progress BMPs'!AL:AL, MATCH($C126, 'Planned and Progress BMPs'!$C:$C, 0)), 1, 0)), "")</f>
        <v/>
      </c>
      <c r="DD126" s="87" t="str">
        <f>IFERROR(IF($F126="Historical", IF(AM126&lt;&gt;INDEX('Historical BMP Records'!AM:AM, MATCH($C126, 'Historical BMP Records'!$C:$C, 0)), 1, 0), IF(AM126&lt;&gt;INDEX('Planned and Progress BMPs'!AM:AM, MATCH($C126, 'Planned and Progress BMPs'!$C:$C, 0)), 1, 0)), "")</f>
        <v/>
      </c>
      <c r="DE126" s="87" t="str">
        <f>IFERROR(IF($F126="Historical", IF(AN126&lt;&gt;INDEX('Historical BMP Records'!AN:AN, MATCH($C126, 'Historical BMP Records'!$C:$C, 0)), 1, 0), IF(AN126&lt;&gt;INDEX('Planned and Progress BMPs'!AN:AN, MATCH($C126, 'Planned and Progress BMPs'!$C:$C, 0)), 1, 0)), "")</f>
        <v/>
      </c>
      <c r="DF126" s="87" t="str">
        <f>IFERROR(IF($F126="Historical", IF(AO126&lt;&gt;INDEX('Historical BMP Records'!AO:AO, MATCH($C126, 'Historical BMP Records'!$C:$C, 0)), 1, 0), IF(AO126&lt;&gt;INDEX('Planned and Progress BMPs'!AO:AO, MATCH($C126, 'Planned and Progress BMPs'!$C:$C, 0)), 1, 0)), "")</f>
        <v/>
      </c>
      <c r="DG126" s="87" t="str">
        <f>IFERROR(IF($F126="Historical", IF(AP126&lt;&gt;INDEX('Historical BMP Records'!AP:AP, MATCH($C126, 'Historical BMP Records'!$C:$C, 0)), 1, 0), IF(AP126&lt;&gt;INDEX('Planned and Progress BMPs'!AP:AP, MATCH($C126, 'Planned and Progress BMPs'!$C:$C, 0)), 1, 0)), "")</f>
        <v/>
      </c>
      <c r="DH126" s="87" t="str">
        <f>IFERROR(IF($F126="Historical", IF(AQ126&lt;&gt;INDEX('Historical BMP Records'!AQ:AQ, MATCH($C126, 'Historical BMP Records'!$C:$C, 0)), 1, 0), IF(AQ126&lt;&gt;INDEX('Planned and Progress BMPs'!AQ:AQ, MATCH($C126, 'Planned and Progress BMPs'!$C:$C, 0)), 1, 0)), "")</f>
        <v/>
      </c>
      <c r="DI126" s="87" t="str">
        <f>IFERROR(IF($F126="Historical", IF(AR126&lt;&gt;INDEX('Historical BMP Records'!AR:AR, MATCH($C126, 'Historical BMP Records'!$C:$C, 0)), 1, 0), IF(AR126&lt;&gt;INDEX('Planned and Progress BMPs'!AR:AR, MATCH($C126, 'Planned and Progress BMPs'!$C:$C, 0)), 1, 0)), "")</f>
        <v/>
      </c>
      <c r="DJ126" s="87" t="str">
        <f>IFERROR(IF($F126="Historical", IF(AS126&lt;&gt;INDEX('Historical BMP Records'!AS:AS, MATCH($C126, 'Historical BMP Records'!$C:$C, 0)), 1, 0), IF(AS126&lt;&gt;INDEX('Planned and Progress BMPs'!AS:AS, MATCH($C126, 'Planned and Progress BMPs'!$C:$C, 0)), 1, 0)), "")</f>
        <v/>
      </c>
      <c r="DK126" s="87" t="str">
        <f>IFERROR(IF($F126="Historical", IF(AT126&lt;&gt;INDEX('Historical BMP Records'!AT:AT, MATCH($C126, 'Historical BMP Records'!$C:$C, 0)), 1, 0), IF(AT126&lt;&gt;INDEX('Planned and Progress BMPs'!AT:AT, MATCH($C126, 'Planned and Progress BMPs'!$C:$C, 0)), 1, 0)), "")</f>
        <v/>
      </c>
      <c r="DL126" s="87" t="str">
        <f>IFERROR(IF($F126="Historical", IF(AU126&lt;&gt;INDEX('Historical BMP Records'!AU:AU, MATCH($C126, 'Historical BMP Records'!$C:$C, 0)), 1, 0), IF(AU126&lt;&gt;INDEX('Planned and Progress BMPs'!AU:AU, MATCH($C126, 'Planned and Progress BMPs'!$C:$C, 0)), 1, 0)), "")</f>
        <v/>
      </c>
      <c r="DM126" s="87" t="str">
        <f>IFERROR(IF($F126="Historical", IF(AV126&lt;&gt;INDEX('Historical BMP Records'!AV:AV, MATCH($C126, 'Historical BMP Records'!$C:$C, 0)), 1, 0), IF(AV126&lt;&gt;INDEX('Planned and Progress BMPs'!AV:AV, MATCH($C126, 'Planned and Progress BMPs'!$C:$C, 0)), 1, 0)), "")</f>
        <v/>
      </c>
      <c r="DN126" s="87" t="str">
        <f>IFERROR(IF($F126="Historical", IF(AW126&lt;&gt;INDEX('Historical BMP Records'!AW:AW, MATCH($C126, 'Historical BMP Records'!$C:$C, 0)), 1, 0), IF(AW126&lt;&gt;INDEX('Planned and Progress BMPs'!AW:AW, MATCH($C126, 'Planned and Progress BMPs'!$C:$C, 0)), 1, 0)), "")</f>
        <v/>
      </c>
      <c r="DO126" s="87" t="str">
        <f>IFERROR(IF($F126="Historical", IF(AX126&lt;&gt;INDEX('Historical BMP Records'!AX:AX, MATCH($C126, 'Historical BMP Records'!$C:$C, 0)), 1, 0), IF(AX126&lt;&gt;INDEX('Planned and Progress BMPs'!AX:AX, MATCH($C126, 'Planned and Progress BMPs'!$C:$C, 0)), 1, 0)), "")</f>
        <v/>
      </c>
      <c r="DP126" s="87" t="str">
        <f>IFERROR(IF($F126="Historical", IF(AY126&lt;&gt;INDEX('Historical BMP Records'!AY:AY, MATCH($C126, 'Historical BMP Records'!$C:$C, 0)), 1, 0), IF(AY126&lt;&gt;INDEX('Planned and Progress BMPs'!AY:AY, MATCH($C126, 'Planned and Progress BMPs'!$C:$C, 0)), 1, 0)), "")</f>
        <v/>
      </c>
      <c r="DQ126" s="87" t="str">
        <f>IFERROR(IF($F126="Historical", IF(AZ126&lt;&gt;INDEX('Historical BMP Records'!AZ:AZ, MATCH($C126, 'Historical BMP Records'!$C:$C, 0)), 1, 0), IF(AZ126&lt;&gt;INDEX('Planned and Progress BMPs'!AZ:AZ, MATCH($C126, 'Planned and Progress BMPs'!$C:$C, 0)), 1, 0)), "")</f>
        <v/>
      </c>
      <c r="DR126" s="87" t="str">
        <f>IFERROR(IF($F126="Historical", IF(BA126&lt;&gt;INDEX('Historical BMP Records'!BA:BA, MATCH($C126, 'Historical BMP Records'!$C:$C, 0)), 1, 0), IF(BA126&lt;&gt;INDEX('Planned and Progress BMPs'!BA:BA, MATCH($C126, 'Planned and Progress BMPs'!$C:$C, 0)), 1, 0)), "")</f>
        <v/>
      </c>
      <c r="DS126" s="87" t="str">
        <f>IFERROR(IF($F126="Historical", IF(BB126&lt;&gt;INDEX('Historical BMP Records'!BB:BB, MATCH($C126, 'Historical BMP Records'!$C:$C, 0)), 1, 0), IF(BB126&lt;&gt;INDEX('Planned and Progress BMPs'!BB:BB, MATCH($C126, 'Planned and Progress BMPs'!$C:$C, 0)), 1, 0)), "")</f>
        <v/>
      </c>
      <c r="DT126" s="87" t="str">
        <f>IFERROR(IF($F126="Historical", IF(BC126&lt;&gt;INDEX('Historical BMP Records'!BC:BC, MATCH($C126, 'Historical BMP Records'!$C:$C, 0)), 1, 0), IF(BC126&lt;&gt;INDEX('Planned and Progress BMPs'!BC:BC, MATCH($C126, 'Planned and Progress BMPs'!$C:$C, 0)), 1, 0)), "")</f>
        <v/>
      </c>
      <c r="DU126" s="87" t="str">
        <f>IFERROR(IF($F126="Historical", IF(BD126&lt;&gt;INDEX('Historical BMP Records'!BD:BD, MATCH($C126, 'Historical BMP Records'!$C:$C, 0)), 1, 0), IF(BD126&lt;&gt;INDEX('Planned and Progress BMPs'!BD:BD, MATCH($C126, 'Planned and Progress BMPs'!$C:$C, 0)), 1, 0)), "")</f>
        <v/>
      </c>
      <c r="DV126" s="87" t="str">
        <f>IFERROR(IF($F126="Historical", IF(BE126&lt;&gt;INDEX('Historical BMP Records'!BE:BE, MATCH($C126, 'Historical BMP Records'!$C:$C, 0)), 1, 0), IF(BE126&lt;&gt;INDEX('Planned and Progress BMPs'!BE:BE, MATCH($C126, 'Planned and Progress BMPs'!$C:$C, 0)), 1, 0)), "")</f>
        <v/>
      </c>
      <c r="DW126" s="87" t="str">
        <f>IFERROR(IF($F126="Historical", IF(BF126&lt;&gt;INDEX('Historical BMP Records'!BF:BF, MATCH($C126, 'Historical BMP Records'!$C:$C, 0)), 1, 0), IF(BF126&lt;&gt;INDEX('Planned and Progress BMPs'!BF:BF, MATCH($C126, 'Planned and Progress BMPs'!$C:$C, 0)), 1, 0)), "")</f>
        <v/>
      </c>
      <c r="DX126" s="87" t="str">
        <f>IFERROR(IF($F126="Historical", IF(BG126&lt;&gt;INDEX('Historical BMP Records'!BG:BG, MATCH($C126, 'Historical BMP Records'!$C:$C, 0)), 1, 0), IF(BG126&lt;&gt;INDEX('Planned and Progress BMPs'!BG:BG, MATCH($C126, 'Planned and Progress BMPs'!$C:$C, 0)), 1, 0)), "")</f>
        <v/>
      </c>
      <c r="DY126" s="87" t="str">
        <f>IFERROR(IF($F126="Historical", IF(BH126&lt;&gt;INDEX('Historical BMP Records'!BH:BH, MATCH($C126, 'Historical BMP Records'!$C:$C, 0)), 1, 0), IF(BH126&lt;&gt;INDEX('Planned and Progress BMPs'!BH:BH, MATCH($C126, 'Planned and Progress BMPs'!$C:$C, 0)), 1, 0)), "")</f>
        <v/>
      </c>
      <c r="DZ126" s="87" t="str">
        <f>IFERROR(IF($F126="Historical", IF(BI126&lt;&gt;INDEX('Historical BMP Records'!BI:BI, MATCH($C126, 'Historical BMP Records'!$C:$C, 0)), 1, 0), IF(BI126&lt;&gt;INDEX('Planned and Progress BMPs'!BI:BI, MATCH($C126, 'Planned and Progress BMPs'!$C:$C, 0)), 1, 0)), "")</f>
        <v/>
      </c>
      <c r="EA126" s="87" t="str">
        <f>IFERROR(IF($F126="Historical", IF(BJ126&lt;&gt;INDEX('Historical BMP Records'!BJ:BJ, MATCH($C126, 'Historical BMP Records'!$C:$C, 0)), 1, 0), IF(BJ126&lt;&gt;INDEX('Planned and Progress BMPs'!BJ:BJ, MATCH($C126, 'Planned and Progress BMPs'!$C:$C, 0)), 1, 0)), "")</f>
        <v/>
      </c>
      <c r="EB126" s="87" t="str">
        <f>IFERROR(IF($F126="Historical", IF(BK126&lt;&gt;INDEX('Historical BMP Records'!BK:BK, MATCH($C126, 'Historical BMP Records'!$C:$C, 0)), 1, 0), IF(BK126&lt;&gt;INDEX('Planned and Progress BMPs'!BK:BK, MATCH($C126, 'Planned and Progress BMPs'!$C:$C, 0)), 1, 0)), "")</f>
        <v/>
      </c>
      <c r="EC126" s="87" t="str">
        <f>IFERROR(IF($F126="Historical", IF(BL126&lt;&gt;INDEX('Historical BMP Records'!BL:BL, MATCH($C126, 'Historical BMP Records'!$C:$C, 0)), 1, 0), IF(BL126&lt;&gt;INDEX('Planned and Progress BMPs'!BL:BL, MATCH($C126, 'Planned and Progress BMPs'!$C:$C, 0)), 1, 0)), "")</f>
        <v/>
      </c>
      <c r="ED126" s="87" t="str">
        <f>IFERROR(IF($F126="Historical", IF(BM126&lt;&gt;INDEX('Historical BMP Records'!BM:BM, MATCH($C126, 'Historical BMP Records'!$C:$C, 0)), 1, 0), IF(BM126&lt;&gt;INDEX('Planned and Progress BMPs'!BM:BM, MATCH($C126, 'Planned and Progress BMPs'!$C:$C, 0)), 1, 0)), "")</f>
        <v/>
      </c>
      <c r="EE126" s="87" t="str">
        <f>IFERROR(IF($F126="Historical", IF(BN126&lt;&gt;INDEX('Historical BMP Records'!BN:BN, MATCH($C126, 'Historical BMP Records'!$C:$C, 0)), 1, 0), IF(BN126&lt;&gt;INDEX('Planned and Progress BMPs'!BN:BN, MATCH($C126, 'Planned and Progress BMPs'!$C:$C, 0)), 1, 0)), "")</f>
        <v/>
      </c>
      <c r="EF126" s="87" t="str">
        <f>IFERROR(IF($F126="Historical", IF(BO126&lt;&gt;INDEX('Historical BMP Records'!BO:BO, MATCH($C126, 'Historical BMP Records'!$C:$C, 0)), 1, 0), IF(BO126&lt;&gt;INDEX('Planned and Progress BMPs'!BO:BO, MATCH($C126, 'Planned and Progress BMPs'!$C:$C, 0)), 1, 0)), "")</f>
        <v/>
      </c>
      <c r="EG126" s="87" t="str">
        <f>IFERROR(IF($F126="Historical", IF(BP126&lt;&gt;INDEX('Historical BMP Records'!BP:BP, MATCH($C126, 'Historical BMP Records'!$C:$C, 0)), 1, 0), IF(BP126&lt;&gt;INDEX('Planned and Progress BMPs'!BP:BP, MATCH($C126, 'Planned and Progress BMPs'!$C:$C, 0)), 1, 0)), "")</f>
        <v/>
      </c>
      <c r="EH126" s="87">
        <f>SUM(DC_SW152[[#This Row],[FY17 Status Change]:[GIS ID Change]])</f>
        <v>0</v>
      </c>
    </row>
    <row r="127" spans="1:138" x14ac:dyDescent="0.25">
      <c r="A127" s="5" t="s">
        <v>388</v>
      </c>
      <c r="B127" s="5" t="s">
        <v>389</v>
      </c>
      <c r="C127" s="15" t="s">
        <v>684</v>
      </c>
      <c r="D127" s="15" t="s">
        <v>514</v>
      </c>
      <c r="E127" s="15" t="s">
        <v>528</v>
      </c>
      <c r="F127" s="18" t="s">
        <v>49</v>
      </c>
      <c r="G127" s="40"/>
      <c r="H127" s="20"/>
      <c r="I127" s="19">
        <f>INDEX(Table3[Site ID], MATCH(DC_SW152[[#This Row],[Facility Name]], Table3[Site Name], 0))</f>
        <v>1</v>
      </c>
      <c r="J127" s="17" t="s">
        <v>372</v>
      </c>
      <c r="K127" s="17" t="str">
        <f>INDEX(Table3[Site Address], MATCH(DC_SW152[[#This Row],[Facility Name]], Table3[Site Name], 0))</f>
        <v>370 Brookley Avenue SW</v>
      </c>
      <c r="L127" s="17" t="str">
        <f>INDEX(Table3[Site X Coordinate], MATCH(DC_SW152[[#This Row],[Facility Name]], Table3[Site Name], 0))</f>
        <v>399319.85</v>
      </c>
      <c r="M127" s="17" t="str">
        <f>INDEX(Table3[Site Y Coordinate], MATCH(DC_SW152[[#This Row],[Facility Name]], Table3[Site Name], 0))</f>
        <v>131674.01</v>
      </c>
      <c r="N127" s="19" t="str">
        <f>INDEX(Table3[Owner/Manager], MATCH(DC_SW152[[#This Row],[Facility Name]], Table3[Site Name], 0))</f>
        <v>Department of Defense</v>
      </c>
      <c r="O127" s="17" t="s">
        <v>699</v>
      </c>
      <c r="P127" s="17" t="s">
        <v>115</v>
      </c>
      <c r="Q127" s="17" t="s">
        <v>116</v>
      </c>
      <c r="R127" s="17" t="s">
        <v>84</v>
      </c>
      <c r="S127" s="17">
        <v>20374</v>
      </c>
      <c r="T127" s="27">
        <v>2024330415</v>
      </c>
      <c r="U127" s="17" t="s">
        <v>117</v>
      </c>
      <c r="V127" s="77">
        <v>70</v>
      </c>
      <c r="W127" s="18">
        <v>37987</v>
      </c>
      <c r="X127" s="17" t="s">
        <v>528</v>
      </c>
      <c r="Y127" s="83" t="s">
        <v>118</v>
      </c>
      <c r="Z127" s="83" t="s">
        <v>763</v>
      </c>
      <c r="AA127" s="83" t="s">
        <v>764</v>
      </c>
      <c r="AB127" s="83"/>
      <c r="AC127" s="19" t="s">
        <v>93</v>
      </c>
      <c r="AD127" s="17" t="s">
        <v>78</v>
      </c>
      <c r="AE127" s="17">
        <v>399054.521113</v>
      </c>
      <c r="AF127" s="17">
        <v>131334.22281800001</v>
      </c>
      <c r="AG127" s="17">
        <v>38.919455999999997</v>
      </c>
      <c r="AH127" s="17">
        <v>-77.068375000000003</v>
      </c>
      <c r="AI127" s="17" t="s">
        <v>119</v>
      </c>
      <c r="AJ127" s="17" t="s">
        <v>84</v>
      </c>
      <c r="AK127" s="17">
        <v>20008</v>
      </c>
      <c r="AL127" s="17" t="s">
        <v>11</v>
      </c>
      <c r="AM127" s="17" t="s">
        <v>20</v>
      </c>
      <c r="AN127" s="17" t="s">
        <v>13</v>
      </c>
      <c r="AO127" s="62"/>
      <c r="AP127" s="62"/>
      <c r="AQ127" s="62"/>
      <c r="AR127" s="62" t="str">
        <f>IF(ISBLANK(DC_SW152[[#This Row],[Urban Acres]]), "", DC_SW152[[#This Row],[Urban Acres]]-DC_SW152[[#This Row],[Impervious Acres]]-DC_SW152[[#This Row],[Natural Acres]])</f>
        <v/>
      </c>
      <c r="AS127" s="62">
        <v>23.86</v>
      </c>
      <c r="AT127" s="62"/>
      <c r="AU127" s="62" t="str">
        <f>IF(ISBLANK(DC_SW152[[#This Row],[Natural Acres]]), "", DC_SW152[[#This Row],[Natural Acres]]*43560)</f>
        <v/>
      </c>
      <c r="AV127" s="62" t="str">
        <f>IFERROR(IF(ISBLANK(DC_SW152[[#This Row],[Compacted Acres]]), "", DC_SW152[[#This Row],[Compacted Acres]]*43560),"")</f>
        <v/>
      </c>
      <c r="AW127" s="62">
        <f>IF(ISBLANK(DC_SW152[[#This Row],[Impervious Acres]]), "", DC_SW152[[#This Row],[Impervious Acres]]*43560)</f>
        <v>1039341.6</v>
      </c>
      <c r="AX127" s="62" t="str">
        <f>IF(ISBLANK(DC_SW152[[#This Row],[Urban Acres]]), "", DC_SW152[[#This Row],[Urban Acres]]*43560)</f>
        <v/>
      </c>
      <c r="AY127" s="67"/>
      <c r="AZ127" s="18">
        <v>42916</v>
      </c>
      <c r="BA127" s="19">
        <v>2017</v>
      </c>
      <c r="BB127" s="19"/>
      <c r="BC127" s="19"/>
      <c r="BD127" s="19"/>
      <c r="BE127" s="19" t="s">
        <v>789</v>
      </c>
      <c r="BF127" s="19"/>
      <c r="BG127" s="19"/>
      <c r="BH127" s="18" t="s">
        <v>8</v>
      </c>
      <c r="BI127" s="18">
        <v>42887</v>
      </c>
      <c r="BJ127" s="18"/>
      <c r="BK127" s="17" t="s">
        <v>8</v>
      </c>
      <c r="BL127" s="18"/>
      <c r="BM127" s="72"/>
      <c r="BN127" s="17"/>
      <c r="BO127" s="17" t="s">
        <v>13</v>
      </c>
      <c r="BP127" s="17"/>
      <c r="BQ127" s="15" t="s">
        <v>536</v>
      </c>
      <c r="BR127" s="87" t="str">
        <f>IFERROR(IF($F127="Historical", IF(A127&lt;&gt;INDEX('Historical BMP Records'!A:A, MATCH($C127, 'Historical BMP Records'!$C:$C, 0)), 1, 0), IF(A127&lt;&gt;INDEX('Planned and Progress BMPs'!A:A, MATCH($C127, 'Planned and Progress BMPs'!$C:$C, 0)), 1, 0)), "")</f>
        <v/>
      </c>
      <c r="BS127" s="87" t="str">
        <f>IFERROR(IF($F127="Historical", IF(B127&lt;&gt;INDEX('Historical BMP Records'!B:B, MATCH($C127, 'Historical BMP Records'!$C:$C, 0)), 1, 0), IF(B127&lt;&gt;INDEX('Planned and Progress BMPs'!B:B, MATCH($C127, 'Planned and Progress BMPs'!$C:$C, 0)), 1, 0)), "")</f>
        <v/>
      </c>
      <c r="BT127" s="87" t="str">
        <f>IFERROR(IF($F127="Historical", IF(C127&lt;&gt;INDEX('Historical BMP Records'!C:C, MATCH($C127, 'Historical BMP Records'!$C:$C, 0)), 1, 0), IF(C127&lt;&gt;INDEX('Planned and Progress BMPs'!C:C, MATCH($C127, 'Planned and Progress BMPs'!$C:$C, 0)), 1, 0)), "")</f>
        <v/>
      </c>
      <c r="BU127" s="87" t="str">
        <f>IFERROR(IF($F127="Historical", IF(D127&lt;&gt;INDEX('Historical BMP Records'!D:D, MATCH($C127, 'Historical BMP Records'!$C:$C, 0)), 1, 0), IF(D127&lt;&gt;INDEX('Planned and Progress BMPs'!D:D, MATCH($C127, 'Planned and Progress BMPs'!$C:$C, 0)), 1, 0)), "")</f>
        <v/>
      </c>
      <c r="BV127" s="87" t="str">
        <f>IFERROR(IF($F127="Historical", IF(E127&lt;&gt;INDEX('Historical BMP Records'!E:E, MATCH($C127, 'Historical BMP Records'!$C:$C, 0)), 1, 0), IF(E127&lt;&gt;INDEX('Planned and Progress BMPs'!E:E, MATCH($C127, 'Planned and Progress BMPs'!$C:$C, 0)), 1, 0)), "")</f>
        <v/>
      </c>
      <c r="BW127" s="87" t="str">
        <f>IFERROR(IF($F127="Historical", IF(F127&lt;&gt;INDEX('Historical BMP Records'!F:F, MATCH($C127, 'Historical BMP Records'!$C:$C, 0)), 1, 0), IF(F127&lt;&gt;INDEX('Planned and Progress BMPs'!F:F, MATCH($C127, 'Planned and Progress BMPs'!$C:$C, 0)), 1, 0)), "")</f>
        <v/>
      </c>
      <c r="BX127" s="87" t="str">
        <f>IFERROR(IF($F127="Historical", IF(G127&lt;&gt;INDEX('Historical BMP Records'!G:G, MATCH($C127, 'Historical BMP Records'!$C:$C, 0)), 1, 0), IF(G127&lt;&gt;INDEX('Planned and Progress BMPs'!G:G, MATCH($C127, 'Planned and Progress BMPs'!$C:$C, 0)), 1, 0)), "")</f>
        <v/>
      </c>
      <c r="BY127" s="87" t="str">
        <f>IFERROR(IF($F127="Historical", IF(H127&lt;&gt;INDEX('Historical BMP Records'!H:H, MATCH($C127, 'Historical BMP Records'!$C:$C, 0)), 1, 0), IF(H127&lt;&gt;INDEX('Planned and Progress BMPs'!H:H, MATCH($C127, 'Planned and Progress BMPs'!$C:$C, 0)), 1, 0)), "")</f>
        <v/>
      </c>
      <c r="BZ127" s="87" t="str">
        <f>IFERROR(IF($F127="Historical", IF(I127&lt;&gt;INDEX('Historical BMP Records'!I:I, MATCH($C127, 'Historical BMP Records'!$C:$C, 0)), 1, 0), IF(I127&lt;&gt;INDEX('Planned and Progress BMPs'!I:I, MATCH($C127, 'Planned and Progress BMPs'!$C:$C, 0)), 1, 0)), "")</f>
        <v/>
      </c>
      <c r="CA127" s="87" t="str">
        <f>IFERROR(IF($F127="Historical", IF(J127&lt;&gt;INDEX('Historical BMP Records'!J:J, MATCH($C127, 'Historical BMP Records'!$C:$C, 0)), 1, 0), IF(J127&lt;&gt;INDEX('Planned and Progress BMPs'!J:J, MATCH($C127, 'Planned and Progress BMPs'!$C:$C, 0)), 1, 0)), "")</f>
        <v/>
      </c>
      <c r="CB127" s="87" t="str">
        <f>IFERROR(IF($F127="Historical", IF(K127&lt;&gt;INDEX('Historical BMP Records'!K:K, MATCH($C127, 'Historical BMP Records'!$C:$C, 0)), 1, 0), IF(K127&lt;&gt;INDEX('Planned and Progress BMPs'!K:K, MATCH($C127, 'Planned and Progress BMPs'!$C:$C, 0)), 1, 0)), "")</f>
        <v/>
      </c>
      <c r="CC127" s="87" t="str">
        <f>IFERROR(IF($F127="Historical", IF(L127&lt;&gt;INDEX('Historical BMP Records'!L:L, MATCH($C127, 'Historical BMP Records'!$C:$C, 0)), 1, 0), IF(L127&lt;&gt;INDEX('Planned and Progress BMPs'!L:L, MATCH($C127, 'Planned and Progress BMPs'!$C:$C, 0)), 1, 0)), "")</f>
        <v/>
      </c>
      <c r="CD127" s="87" t="str">
        <f>IFERROR(IF($F127="Historical", IF(M127&lt;&gt;INDEX('Historical BMP Records'!M:M, MATCH($C127, 'Historical BMP Records'!$C:$C, 0)), 1, 0), IF(M127&lt;&gt;INDEX('Planned and Progress BMPs'!M:M, MATCH($C127, 'Planned and Progress BMPs'!$C:$C, 0)), 1, 0)), "")</f>
        <v/>
      </c>
      <c r="CE127" s="87" t="str">
        <f>IFERROR(IF($F127="Historical", IF(N127&lt;&gt;INDEX('Historical BMP Records'!N:N, MATCH($C127, 'Historical BMP Records'!$C:$C, 0)), 1, 0), IF(N127&lt;&gt;INDEX('Planned and Progress BMPs'!N:N, MATCH($C127, 'Planned and Progress BMPs'!$C:$C, 0)), 1, 0)), "")</f>
        <v/>
      </c>
      <c r="CF127" s="87" t="str">
        <f>IFERROR(IF($F127="Historical", IF(O127&lt;&gt;INDEX('Historical BMP Records'!O:O, MATCH($C127, 'Historical BMP Records'!$C:$C, 0)), 1, 0), IF(O127&lt;&gt;INDEX('Planned and Progress BMPs'!O:O, MATCH($C127, 'Planned and Progress BMPs'!$C:$C, 0)), 1, 0)), "")</f>
        <v/>
      </c>
      <c r="CG127" s="87" t="str">
        <f>IFERROR(IF($F127="Historical", IF(P127&lt;&gt;INDEX('Historical BMP Records'!P:P, MATCH($C127, 'Historical BMP Records'!$C:$C, 0)), 1, 0), IF(P127&lt;&gt;INDEX('Planned and Progress BMPs'!P:P, MATCH($C127, 'Planned and Progress BMPs'!$C:$C, 0)), 1, 0)), "")</f>
        <v/>
      </c>
      <c r="CH127" s="87" t="str">
        <f>IFERROR(IF($F127="Historical", IF(Q127&lt;&gt;INDEX('Historical BMP Records'!Q:Q, MATCH($C127, 'Historical BMP Records'!$C:$C, 0)), 1, 0), IF(Q127&lt;&gt;INDEX('Planned and Progress BMPs'!Q:Q, MATCH($C127, 'Planned and Progress BMPs'!$C:$C, 0)), 1, 0)), "")</f>
        <v/>
      </c>
      <c r="CI127" s="87" t="str">
        <f>IFERROR(IF($F127="Historical", IF(R127&lt;&gt;INDEX('Historical BMP Records'!R:R, MATCH($C127, 'Historical BMP Records'!$C:$C, 0)), 1, 0), IF(R127&lt;&gt;INDEX('Planned and Progress BMPs'!R:R, MATCH($C127, 'Planned and Progress BMPs'!$C:$C, 0)), 1, 0)), "")</f>
        <v/>
      </c>
      <c r="CJ127" s="87" t="str">
        <f>IFERROR(IF($F127="Historical", IF(S127&lt;&gt;INDEX('Historical BMP Records'!S:S, MATCH($C127, 'Historical BMP Records'!$C:$C, 0)), 1, 0), IF(S127&lt;&gt;INDEX('Planned and Progress BMPs'!S:S, MATCH($C127, 'Planned and Progress BMPs'!$C:$C, 0)), 1, 0)), "")</f>
        <v/>
      </c>
      <c r="CK127" s="87" t="str">
        <f>IFERROR(IF($F127="Historical", IF(T127&lt;&gt;INDEX('Historical BMP Records'!T:T, MATCH($C127, 'Historical BMP Records'!$C:$C, 0)), 1, 0), IF(T127&lt;&gt;INDEX('Planned and Progress BMPs'!T:T, MATCH($C127, 'Planned and Progress BMPs'!$C:$C, 0)), 1, 0)), "")</f>
        <v/>
      </c>
      <c r="CL127" s="87" t="str">
        <f>IFERROR(IF($F127="Historical", IF(U127&lt;&gt;INDEX('Historical BMP Records'!U:U, MATCH($C127, 'Historical BMP Records'!$C:$C, 0)), 1, 0), IF(U127&lt;&gt;INDEX('Planned and Progress BMPs'!U:U, MATCH($C127, 'Planned and Progress BMPs'!$C:$C, 0)), 1, 0)), "")</f>
        <v/>
      </c>
      <c r="CM127" s="87" t="str">
        <f>IFERROR(IF($F127="Historical", IF(V127&lt;&gt;INDEX('Historical BMP Records'!V:V, MATCH($C127, 'Historical BMP Records'!$C:$C, 0)), 1, 0), IF(V127&lt;&gt;INDEX('Planned and Progress BMPs'!V:V, MATCH($C127, 'Planned and Progress BMPs'!$C:$C, 0)), 1, 0)), "")</f>
        <v/>
      </c>
      <c r="CN127" s="87" t="str">
        <f>IFERROR(IF($F127="Historical", IF(W127&lt;&gt;INDEX('Historical BMP Records'!W:W, MATCH($C127, 'Historical BMP Records'!$C:$C, 0)), 1, 0), IF(W127&lt;&gt;INDEX('Planned and Progress BMPs'!W:W, MATCH($C127, 'Planned and Progress BMPs'!$C:$C, 0)), 1, 0)), "")</f>
        <v/>
      </c>
      <c r="CO127" s="87" t="str">
        <f>IFERROR(IF($F127="Historical", IF(X127&lt;&gt;INDEX('Historical BMP Records'!X:X, MATCH($C127, 'Historical BMP Records'!$C:$C, 0)), 1, 0), IF(X127&lt;&gt;INDEX('Planned and Progress BMPs'!X:X, MATCH($C127, 'Planned and Progress BMPs'!$C:$C, 0)), 1, 0)), "")</f>
        <v/>
      </c>
      <c r="CP127" s="87" t="str">
        <f>IFERROR(IF($F127="Historical", IF(Y127&lt;&gt;INDEX('Historical BMP Records'!Y:Y, MATCH($C127, 'Historical BMP Records'!$C:$C, 0)), 1, 0), IF(Y127&lt;&gt;INDEX('Planned and Progress BMPs'!Y:Y, MATCH($C127, 'Planned and Progress BMPs'!$C:$C, 0)), 1, 0)), "")</f>
        <v/>
      </c>
      <c r="CQ127" s="87" t="str">
        <f>IFERROR(IF($F127="Historical", IF(Z127&lt;&gt;INDEX('Historical BMP Records'!Z:Z, MATCH($C127, 'Historical BMP Records'!$C:$C, 0)), 1, 0), IF(Z127&lt;&gt;INDEX('Planned and Progress BMPs'!Z:Z, MATCH($C127, 'Planned and Progress BMPs'!$C:$C, 0)), 1, 0)), "")</f>
        <v/>
      </c>
      <c r="CR127" s="87" t="str">
        <f>IFERROR(IF($F127="Historical", IF(AA127&lt;&gt;INDEX('Historical BMP Records'!AA:AA, MATCH($C127, 'Historical BMP Records'!$C:$C, 0)), 1, 0), IF(AA127&lt;&gt;INDEX('Planned and Progress BMPs'!AA:AA, MATCH($C127, 'Planned and Progress BMPs'!$C:$C, 0)), 1, 0)), "")</f>
        <v/>
      </c>
      <c r="CS127" s="87" t="str">
        <f>IFERROR(IF($F127="Historical", IF(AB127&lt;&gt;INDEX('Historical BMP Records'!AB:AB, MATCH($C127, 'Historical BMP Records'!$C:$C, 0)), 1, 0), IF(AB127&lt;&gt;INDEX('Planned and Progress BMPs'!AB:AB, MATCH($C127, 'Planned and Progress BMPs'!$C:$C, 0)), 1, 0)), "")</f>
        <v/>
      </c>
      <c r="CT127" s="87" t="str">
        <f>IFERROR(IF($F127="Historical", IF(AC127&lt;&gt;INDEX('Historical BMP Records'!AC:AC, MATCH($C127, 'Historical BMP Records'!$C:$C, 0)), 1, 0), IF(AC127&lt;&gt;INDEX('Planned and Progress BMPs'!AC:AC, MATCH($C127, 'Planned and Progress BMPs'!$C:$C, 0)), 1, 0)), "")</f>
        <v/>
      </c>
      <c r="CU127" s="87" t="str">
        <f>IFERROR(IF($F127="Historical", IF(AD127&lt;&gt;INDEX('Historical BMP Records'!AD:AD, MATCH($C127, 'Historical BMP Records'!$C:$C, 0)), 1, 0), IF(AD127&lt;&gt;INDEX('Planned and Progress BMPs'!AD:AD, MATCH($C127, 'Planned and Progress BMPs'!$C:$C, 0)), 1, 0)), "")</f>
        <v/>
      </c>
      <c r="CV127" s="87" t="str">
        <f>IFERROR(IF($F127="Historical", IF(AE127&lt;&gt;INDEX('Historical BMP Records'!AE:AE, MATCH($C127, 'Historical BMP Records'!$C:$C, 0)), 1, 0), IF(AE127&lt;&gt;INDEX('Planned and Progress BMPs'!AE:AE, MATCH($C127, 'Planned and Progress BMPs'!$C:$C, 0)), 1, 0)), "")</f>
        <v/>
      </c>
      <c r="CW127" s="87" t="str">
        <f>IFERROR(IF($F127="Historical", IF(AF127&lt;&gt;INDEX('Historical BMP Records'!AF:AF, MATCH($C127, 'Historical BMP Records'!$C:$C, 0)), 1, 0), IF(AF127&lt;&gt;INDEX('Planned and Progress BMPs'!AF:AF, MATCH($C127, 'Planned and Progress BMPs'!$C:$C, 0)), 1, 0)), "")</f>
        <v/>
      </c>
      <c r="CX127" s="87" t="str">
        <f>IFERROR(IF($F127="Historical", IF(AG127&lt;&gt;INDEX('Historical BMP Records'!AG:AG, MATCH($C127, 'Historical BMP Records'!$C:$C, 0)), 1, 0), IF(AG127&lt;&gt;INDEX('Planned and Progress BMPs'!AG:AG, MATCH($C127, 'Planned and Progress BMPs'!$C:$C, 0)), 1, 0)), "")</f>
        <v/>
      </c>
      <c r="CY127" s="87" t="str">
        <f>IFERROR(IF($F127="Historical", IF(AH127&lt;&gt;INDEX('Historical BMP Records'!AH:AH, MATCH($C127, 'Historical BMP Records'!$C:$C, 0)), 1, 0), IF(AH127&lt;&gt;INDEX('Planned and Progress BMPs'!AH:AH, MATCH($C127, 'Planned and Progress BMPs'!$C:$C, 0)), 1, 0)), "")</f>
        <v/>
      </c>
      <c r="CZ127" s="87" t="str">
        <f>IFERROR(IF($F127="Historical", IF(AI127&lt;&gt;INDEX('Historical BMP Records'!AI:AI, MATCH($C127, 'Historical BMP Records'!$C:$C, 0)), 1, 0), IF(AI127&lt;&gt;INDEX('Planned and Progress BMPs'!AI:AI, MATCH($C127, 'Planned and Progress BMPs'!$C:$C, 0)), 1, 0)), "")</f>
        <v/>
      </c>
      <c r="DA127" s="87" t="str">
        <f>IFERROR(IF($F127="Historical", IF(AJ127&lt;&gt;INDEX('Historical BMP Records'!AJ:AJ, MATCH($C127, 'Historical BMP Records'!$C:$C, 0)), 1, 0), IF(AJ127&lt;&gt;INDEX('Planned and Progress BMPs'!AJ:AJ, MATCH($C127, 'Planned and Progress BMPs'!$C:$C, 0)), 1, 0)), "")</f>
        <v/>
      </c>
      <c r="DB127" s="87" t="str">
        <f>IFERROR(IF($F127="Historical", IF(AK127&lt;&gt;INDEX('Historical BMP Records'!AK:AK, MATCH($C127, 'Historical BMP Records'!$C:$C, 0)), 1, 0), IF(AK127&lt;&gt;INDEX('Planned and Progress BMPs'!AK:AK, MATCH($C127, 'Planned and Progress BMPs'!$C:$C, 0)), 1, 0)), "")</f>
        <v/>
      </c>
      <c r="DC127" s="87" t="str">
        <f>IFERROR(IF($F127="Historical", IF(AL127&lt;&gt;INDEX('Historical BMP Records'!AL:AL, MATCH($C127, 'Historical BMP Records'!$C:$C, 0)), 1, 0), IF(AL127&lt;&gt;INDEX('Planned and Progress BMPs'!AL:AL, MATCH($C127, 'Planned and Progress BMPs'!$C:$C, 0)), 1, 0)), "")</f>
        <v/>
      </c>
      <c r="DD127" s="87" t="str">
        <f>IFERROR(IF($F127="Historical", IF(AM127&lt;&gt;INDEX('Historical BMP Records'!AM:AM, MATCH($C127, 'Historical BMP Records'!$C:$C, 0)), 1, 0), IF(AM127&lt;&gt;INDEX('Planned and Progress BMPs'!AM:AM, MATCH($C127, 'Planned and Progress BMPs'!$C:$C, 0)), 1, 0)), "")</f>
        <v/>
      </c>
      <c r="DE127" s="87" t="str">
        <f>IFERROR(IF($F127="Historical", IF(AN127&lt;&gt;INDEX('Historical BMP Records'!AN:AN, MATCH($C127, 'Historical BMP Records'!$C:$C, 0)), 1, 0), IF(AN127&lt;&gt;INDEX('Planned and Progress BMPs'!AN:AN, MATCH($C127, 'Planned and Progress BMPs'!$C:$C, 0)), 1, 0)), "")</f>
        <v/>
      </c>
      <c r="DF127" s="87" t="str">
        <f>IFERROR(IF($F127="Historical", IF(AO127&lt;&gt;INDEX('Historical BMP Records'!AO:AO, MATCH($C127, 'Historical BMP Records'!$C:$C, 0)), 1, 0), IF(AO127&lt;&gt;INDEX('Planned and Progress BMPs'!AO:AO, MATCH($C127, 'Planned and Progress BMPs'!$C:$C, 0)), 1, 0)), "")</f>
        <v/>
      </c>
      <c r="DG127" s="87" t="str">
        <f>IFERROR(IF($F127="Historical", IF(AP127&lt;&gt;INDEX('Historical BMP Records'!AP:AP, MATCH($C127, 'Historical BMP Records'!$C:$C, 0)), 1, 0), IF(AP127&lt;&gt;INDEX('Planned and Progress BMPs'!AP:AP, MATCH($C127, 'Planned and Progress BMPs'!$C:$C, 0)), 1, 0)), "")</f>
        <v/>
      </c>
      <c r="DH127" s="87" t="str">
        <f>IFERROR(IF($F127="Historical", IF(AQ127&lt;&gt;INDEX('Historical BMP Records'!AQ:AQ, MATCH($C127, 'Historical BMP Records'!$C:$C, 0)), 1, 0), IF(AQ127&lt;&gt;INDEX('Planned and Progress BMPs'!AQ:AQ, MATCH($C127, 'Planned and Progress BMPs'!$C:$C, 0)), 1, 0)), "")</f>
        <v/>
      </c>
      <c r="DI127" s="87" t="str">
        <f>IFERROR(IF($F127="Historical", IF(AR127&lt;&gt;INDEX('Historical BMP Records'!AR:AR, MATCH($C127, 'Historical BMP Records'!$C:$C, 0)), 1, 0), IF(AR127&lt;&gt;INDEX('Planned and Progress BMPs'!AR:AR, MATCH($C127, 'Planned and Progress BMPs'!$C:$C, 0)), 1, 0)), "")</f>
        <v/>
      </c>
      <c r="DJ127" s="87" t="str">
        <f>IFERROR(IF($F127="Historical", IF(AS127&lt;&gt;INDEX('Historical BMP Records'!AS:AS, MATCH($C127, 'Historical BMP Records'!$C:$C, 0)), 1, 0), IF(AS127&lt;&gt;INDEX('Planned and Progress BMPs'!AS:AS, MATCH($C127, 'Planned and Progress BMPs'!$C:$C, 0)), 1, 0)), "")</f>
        <v/>
      </c>
      <c r="DK127" s="87" t="str">
        <f>IFERROR(IF($F127="Historical", IF(AT127&lt;&gt;INDEX('Historical BMP Records'!AT:AT, MATCH($C127, 'Historical BMP Records'!$C:$C, 0)), 1, 0), IF(AT127&lt;&gt;INDEX('Planned and Progress BMPs'!AT:AT, MATCH($C127, 'Planned and Progress BMPs'!$C:$C, 0)), 1, 0)), "")</f>
        <v/>
      </c>
      <c r="DL127" s="87" t="str">
        <f>IFERROR(IF($F127="Historical", IF(AU127&lt;&gt;INDEX('Historical BMP Records'!AU:AU, MATCH($C127, 'Historical BMP Records'!$C:$C, 0)), 1, 0), IF(AU127&lt;&gt;INDEX('Planned and Progress BMPs'!AU:AU, MATCH($C127, 'Planned and Progress BMPs'!$C:$C, 0)), 1, 0)), "")</f>
        <v/>
      </c>
      <c r="DM127" s="87" t="str">
        <f>IFERROR(IF($F127="Historical", IF(AV127&lt;&gt;INDEX('Historical BMP Records'!AV:AV, MATCH($C127, 'Historical BMP Records'!$C:$C, 0)), 1, 0), IF(AV127&lt;&gt;INDEX('Planned and Progress BMPs'!AV:AV, MATCH($C127, 'Planned and Progress BMPs'!$C:$C, 0)), 1, 0)), "")</f>
        <v/>
      </c>
      <c r="DN127" s="87" t="str">
        <f>IFERROR(IF($F127="Historical", IF(AW127&lt;&gt;INDEX('Historical BMP Records'!AW:AW, MATCH($C127, 'Historical BMP Records'!$C:$C, 0)), 1, 0), IF(AW127&lt;&gt;INDEX('Planned and Progress BMPs'!AW:AW, MATCH($C127, 'Planned and Progress BMPs'!$C:$C, 0)), 1, 0)), "")</f>
        <v/>
      </c>
      <c r="DO127" s="87" t="str">
        <f>IFERROR(IF($F127="Historical", IF(AX127&lt;&gt;INDEX('Historical BMP Records'!AX:AX, MATCH($C127, 'Historical BMP Records'!$C:$C, 0)), 1, 0), IF(AX127&lt;&gt;INDEX('Planned and Progress BMPs'!AX:AX, MATCH($C127, 'Planned and Progress BMPs'!$C:$C, 0)), 1, 0)), "")</f>
        <v/>
      </c>
      <c r="DP127" s="87" t="str">
        <f>IFERROR(IF($F127="Historical", IF(AY127&lt;&gt;INDEX('Historical BMP Records'!AY:AY, MATCH($C127, 'Historical BMP Records'!$C:$C, 0)), 1, 0), IF(AY127&lt;&gt;INDEX('Planned and Progress BMPs'!AY:AY, MATCH($C127, 'Planned and Progress BMPs'!$C:$C, 0)), 1, 0)), "")</f>
        <v/>
      </c>
      <c r="DQ127" s="87" t="str">
        <f>IFERROR(IF($F127="Historical", IF(AZ127&lt;&gt;INDEX('Historical BMP Records'!AZ:AZ, MATCH($C127, 'Historical BMP Records'!$C:$C, 0)), 1, 0), IF(AZ127&lt;&gt;INDEX('Planned and Progress BMPs'!AZ:AZ, MATCH($C127, 'Planned and Progress BMPs'!$C:$C, 0)), 1, 0)), "")</f>
        <v/>
      </c>
      <c r="DR127" s="87" t="str">
        <f>IFERROR(IF($F127="Historical", IF(BA127&lt;&gt;INDEX('Historical BMP Records'!BA:BA, MATCH($C127, 'Historical BMP Records'!$C:$C, 0)), 1, 0), IF(BA127&lt;&gt;INDEX('Planned and Progress BMPs'!BA:BA, MATCH($C127, 'Planned and Progress BMPs'!$C:$C, 0)), 1, 0)), "")</f>
        <v/>
      </c>
      <c r="DS127" s="87" t="str">
        <f>IFERROR(IF($F127="Historical", IF(BB127&lt;&gt;INDEX('Historical BMP Records'!BB:BB, MATCH($C127, 'Historical BMP Records'!$C:$C, 0)), 1, 0), IF(BB127&lt;&gt;INDEX('Planned and Progress BMPs'!BB:BB, MATCH($C127, 'Planned and Progress BMPs'!$C:$C, 0)), 1, 0)), "")</f>
        <v/>
      </c>
      <c r="DT127" s="87" t="str">
        <f>IFERROR(IF($F127="Historical", IF(BC127&lt;&gt;INDEX('Historical BMP Records'!BC:BC, MATCH($C127, 'Historical BMP Records'!$C:$C, 0)), 1, 0), IF(BC127&lt;&gt;INDEX('Planned and Progress BMPs'!BC:BC, MATCH($C127, 'Planned and Progress BMPs'!$C:$C, 0)), 1, 0)), "")</f>
        <v/>
      </c>
      <c r="DU127" s="87" t="str">
        <f>IFERROR(IF($F127="Historical", IF(BD127&lt;&gt;INDEX('Historical BMP Records'!BD:BD, MATCH($C127, 'Historical BMP Records'!$C:$C, 0)), 1, 0), IF(BD127&lt;&gt;INDEX('Planned and Progress BMPs'!BD:BD, MATCH($C127, 'Planned and Progress BMPs'!$C:$C, 0)), 1, 0)), "")</f>
        <v/>
      </c>
      <c r="DV127" s="87" t="str">
        <f>IFERROR(IF($F127="Historical", IF(BE127&lt;&gt;INDEX('Historical BMP Records'!BE:BE, MATCH($C127, 'Historical BMP Records'!$C:$C, 0)), 1, 0), IF(BE127&lt;&gt;INDEX('Planned and Progress BMPs'!BE:BE, MATCH($C127, 'Planned and Progress BMPs'!$C:$C, 0)), 1, 0)), "")</f>
        <v/>
      </c>
      <c r="DW127" s="87" t="str">
        <f>IFERROR(IF($F127="Historical", IF(BF127&lt;&gt;INDEX('Historical BMP Records'!BF:BF, MATCH($C127, 'Historical BMP Records'!$C:$C, 0)), 1, 0), IF(BF127&lt;&gt;INDEX('Planned and Progress BMPs'!BF:BF, MATCH($C127, 'Planned and Progress BMPs'!$C:$C, 0)), 1, 0)), "")</f>
        <v/>
      </c>
      <c r="DX127" s="87" t="str">
        <f>IFERROR(IF($F127="Historical", IF(BG127&lt;&gt;INDEX('Historical BMP Records'!BG:BG, MATCH($C127, 'Historical BMP Records'!$C:$C, 0)), 1, 0), IF(BG127&lt;&gt;INDEX('Planned and Progress BMPs'!BG:BG, MATCH($C127, 'Planned and Progress BMPs'!$C:$C, 0)), 1, 0)), "")</f>
        <v/>
      </c>
      <c r="DY127" s="87" t="str">
        <f>IFERROR(IF($F127="Historical", IF(BH127&lt;&gt;INDEX('Historical BMP Records'!BH:BH, MATCH($C127, 'Historical BMP Records'!$C:$C, 0)), 1, 0), IF(BH127&lt;&gt;INDEX('Planned and Progress BMPs'!BH:BH, MATCH($C127, 'Planned and Progress BMPs'!$C:$C, 0)), 1, 0)), "")</f>
        <v/>
      </c>
      <c r="DZ127" s="87" t="str">
        <f>IFERROR(IF($F127="Historical", IF(BI127&lt;&gt;INDEX('Historical BMP Records'!BI:BI, MATCH($C127, 'Historical BMP Records'!$C:$C, 0)), 1, 0), IF(BI127&lt;&gt;INDEX('Planned and Progress BMPs'!BI:BI, MATCH($C127, 'Planned and Progress BMPs'!$C:$C, 0)), 1, 0)), "")</f>
        <v/>
      </c>
      <c r="EA127" s="87" t="str">
        <f>IFERROR(IF($F127="Historical", IF(BJ127&lt;&gt;INDEX('Historical BMP Records'!BJ:BJ, MATCH($C127, 'Historical BMP Records'!$C:$C, 0)), 1, 0), IF(BJ127&lt;&gt;INDEX('Planned and Progress BMPs'!BJ:BJ, MATCH($C127, 'Planned and Progress BMPs'!$C:$C, 0)), 1, 0)), "")</f>
        <v/>
      </c>
      <c r="EB127" s="87" t="str">
        <f>IFERROR(IF($F127="Historical", IF(BK127&lt;&gt;INDEX('Historical BMP Records'!BK:BK, MATCH($C127, 'Historical BMP Records'!$C:$C, 0)), 1, 0), IF(BK127&lt;&gt;INDEX('Planned and Progress BMPs'!BK:BK, MATCH($C127, 'Planned and Progress BMPs'!$C:$C, 0)), 1, 0)), "")</f>
        <v/>
      </c>
      <c r="EC127" s="87" t="str">
        <f>IFERROR(IF($F127="Historical", IF(BL127&lt;&gt;INDEX('Historical BMP Records'!BL:BL, MATCH($C127, 'Historical BMP Records'!$C:$C, 0)), 1, 0), IF(BL127&lt;&gt;INDEX('Planned and Progress BMPs'!BL:BL, MATCH($C127, 'Planned and Progress BMPs'!$C:$C, 0)), 1, 0)), "")</f>
        <v/>
      </c>
      <c r="ED127" s="87" t="str">
        <f>IFERROR(IF($F127="Historical", IF(BM127&lt;&gt;INDEX('Historical BMP Records'!BM:BM, MATCH($C127, 'Historical BMP Records'!$C:$C, 0)), 1, 0), IF(BM127&lt;&gt;INDEX('Planned and Progress BMPs'!BM:BM, MATCH($C127, 'Planned and Progress BMPs'!$C:$C, 0)), 1, 0)), "")</f>
        <v/>
      </c>
      <c r="EE127" s="87" t="str">
        <f>IFERROR(IF($F127="Historical", IF(BN127&lt;&gt;INDEX('Historical BMP Records'!BN:BN, MATCH($C127, 'Historical BMP Records'!$C:$C, 0)), 1, 0), IF(BN127&lt;&gt;INDEX('Planned and Progress BMPs'!BN:BN, MATCH($C127, 'Planned and Progress BMPs'!$C:$C, 0)), 1, 0)), "")</f>
        <v/>
      </c>
      <c r="EF127" s="87" t="str">
        <f>IFERROR(IF($F127="Historical", IF(BO127&lt;&gt;INDEX('Historical BMP Records'!BO:BO, MATCH($C127, 'Historical BMP Records'!$C:$C, 0)), 1, 0), IF(BO127&lt;&gt;INDEX('Planned and Progress BMPs'!BO:BO, MATCH($C127, 'Planned and Progress BMPs'!$C:$C, 0)), 1, 0)), "")</f>
        <v/>
      </c>
      <c r="EG127" s="87" t="str">
        <f>IFERROR(IF($F127="Historical", IF(BP127&lt;&gt;INDEX('Historical BMP Records'!BP:BP, MATCH($C127, 'Historical BMP Records'!$C:$C, 0)), 1, 0), IF(BP127&lt;&gt;INDEX('Planned and Progress BMPs'!BP:BP, MATCH($C127, 'Planned and Progress BMPs'!$C:$C, 0)), 1, 0)), "")</f>
        <v/>
      </c>
      <c r="EH127" s="87">
        <f>SUM(DC_SW152[[#This Row],[FY17 Status Change]:[GIS ID Change]])</f>
        <v>0</v>
      </c>
    </row>
    <row r="128" spans="1:138" x14ac:dyDescent="0.25">
      <c r="A128" s="5" t="s">
        <v>388</v>
      </c>
      <c r="B128" s="5" t="s">
        <v>389</v>
      </c>
      <c r="C128" s="15" t="s">
        <v>698</v>
      </c>
      <c r="D128" s="15" t="s">
        <v>515</v>
      </c>
      <c r="E128" s="15" t="s">
        <v>118</v>
      </c>
      <c r="F128" s="18" t="s">
        <v>49</v>
      </c>
      <c r="G128" s="40">
        <v>2014</v>
      </c>
      <c r="H128" s="20">
        <v>212000</v>
      </c>
      <c r="I128" s="19">
        <f>INDEX(Table3[Site ID], MATCH(DC_SW152[[#This Row],[Facility Name]], Table3[Site Name], 0))</f>
        <v>5</v>
      </c>
      <c r="J128" s="17" t="s">
        <v>6</v>
      </c>
      <c r="K128" s="17" t="str">
        <f>INDEX(Table3[Site Address], MATCH(DC_SW152[[#This Row],[Facility Name]], Table3[Site Name], 0))</f>
        <v>1013 O Street SE</v>
      </c>
      <c r="L128" s="17" t="str">
        <f>INDEX(Table3[Site X Coordinate], MATCH(DC_SW152[[#This Row],[Facility Name]], Table3[Site Name], 0))</f>
        <v>400682.49</v>
      </c>
      <c r="M128" s="17" t="str">
        <f>INDEX(Table3[Site Y Coordinate], MATCH(DC_SW152[[#This Row],[Facility Name]], Table3[Site Name], 0))</f>
        <v>133916.52</v>
      </c>
      <c r="N128" s="19" t="str">
        <f>INDEX(Table3[Owner/Manager], MATCH(DC_SW152[[#This Row],[Facility Name]], Table3[Site Name], 0))</f>
        <v>Department of Defense</v>
      </c>
      <c r="O128" s="17" t="s">
        <v>218</v>
      </c>
      <c r="P128" s="17" t="s">
        <v>115</v>
      </c>
      <c r="Q128" s="17" t="s">
        <v>219</v>
      </c>
      <c r="R128" s="17" t="s">
        <v>84</v>
      </c>
      <c r="S128" s="17">
        <v>20032</v>
      </c>
      <c r="T128" s="27">
        <v>2024048204</v>
      </c>
      <c r="U128" s="17" t="s">
        <v>220</v>
      </c>
      <c r="V128" s="77">
        <v>1</v>
      </c>
      <c r="W128" s="18">
        <v>37987</v>
      </c>
      <c r="X128" s="17" t="s">
        <v>118</v>
      </c>
      <c r="Y128" s="83" t="s">
        <v>355</v>
      </c>
      <c r="Z128" s="83" t="s">
        <v>772</v>
      </c>
      <c r="AA128" s="83" t="s">
        <v>772</v>
      </c>
      <c r="AB128" s="83" t="s">
        <v>773</v>
      </c>
      <c r="AC128" s="17" t="s">
        <v>93</v>
      </c>
      <c r="AD128" s="5" t="s">
        <v>355</v>
      </c>
      <c r="AE128" s="17">
        <v>394070.506473999</v>
      </c>
      <c r="AF128" s="17">
        <v>139067.29774000001</v>
      </c>
      <c r="AG128" s="17">
        <v>38.8544889</v>
      </c>
      <c r="AH128" s="17">
        <v>-77.007425699999999</v>
      </c>
      <c r="AI128" s="17" t="s">
        <v>740</v>
      </c>
      <c r="AJ128" s="17" t="s">
        <v>84</v>
      </c>
      <c r="AK128" s="17">
        <v>20032</v>
      </c>
      <c r="AL128" s="17" t="s">
        <v>11</v>
      </c>
      <c r="AM128" s="17" t="s">
        <v>12</v>
      </c>
      <c r="AN128" s="17" t="s">
        <v>13</v>
      </c>
      <c r="AO128" s="62"/>
      <c r="AP128" s="62"/>
      <c r="AQ128" s="62"/>
      <c r="AR128" s="62">
        <f>IF(ISBLANK(DC_SW152[[#This Row],[Urban Acres]]), "", DC_SW152[[#This Row],[Urban Acres]]-DC_SW152[[#This Row],[Impervious Acres]]-DC_SW152[[#This Row],[Natural Acres]])</f>
        <v>0.4</v>
      </c>
      <c r="AS128" s="62"/>
      <c r="AT128" s="62">
        <v>0.4</v>
      </c>
      <c r="AU128" s="62" t="str">
        <f>IF(ISBLANK(DC_SW152[[#This Row],[Natural Acres]]), "", DC_SW152[[#This Row],[Natural Acres]]*43560)</f>
        <v/>
      </c>
      <c r="AV128" s="62">
        <f>IFERROR(IF(ISBLANK(DC_SW152[[#This Row],[Compacted Acres]]), "", DC_SW152[[#This Row],[Compacted Acres]]*43560),"")</f>
        <v>17424</v>
      </c>
      <c r="AW128" s="62" t="str">
        <f>IF(ISBLANK(DC_SW152[[#This Row],[Impervious Acres]]), "", DC_SW152[[#This Row],[Impervious Acres]]*43560)</f>
        <v/>
      </c>
      <c r="AX128" s="62">
        <f>IF(ISBLANK(DC_SW152[[#This Row],[Urban Acres]]), "", DC_SW152[[#This Row],[Urban Acres]]*43560)</f>
        <v>17424</v>
      </c>
      <c r="AY128" s="67"/>
      <c r="AZ128" s="18">
        <v>42643</v>
      </c>
      <c r="BA128" s="19">
        <v>2017</v>
      </c>
      <c r="BB128" s="19"/>
      <c r="BC128" s="19"/>
      <c r="BD128" s="19"/>
      <c r="BE128" s="19"/>
      <c r="BF128" s="19"/>
      <c r="BG128" s="19"/>
      <c r="BH128" s="62"/>
      <c r="BI128" s="18">
        <v>2016</v>
      </c>
      <c r="BJ128" s="18"/>
      <c r="BK128" s="17"/>
      <c r="BL128" s="18"/>
      <c r="BM128" s="72"/>
      <c r="BN128" s="17"/>
      <c r="BO128" s="17"/>
      <c r="BP128" s="17"/>
      <c r="BQ128" s="15"/>
      <c r="BR128" s="87" t="str">
        <f>IFERROR(IF($F128="Historical", IF(A128&lt;&gt;INDEX('Historical BMP Records'!A:A, MATCH($C128, 'Historical BMP Records'!$C:$C, 0)), 1, 0), IF(A128&lt;&gt;INDEX('Planned and Progress BMPs'!A:A, MATCH($C128, 'Planned and Progress BMPs'!$C:$C, 0)), 1, 0)), "")</f>
        <v/>
      </c>
      <c r="BS128" s="87" t="str">
        <f>IFERROR(IF($F128="Historical", IF(B128&lt;&gt;INDEX('Historical BMP Records'!B:B, MATCH($C128, 'Historical BMP Records'!$C:$C, 0)), 1, 0), IF(B128&lt;&gt;INDEX('Planned and Progress BMPs'!B:B, MATCH($C128, 'Planned and Progress BMPs'!$C:$C, 0)), 1, 0)), "")</f>
        <v/>
      </c>
      <c r="BT128" s="87" t="str">
        <f>IFERROR(IF($F128="Historical", IF(C128&lt;&gt;INDEX('Historical BMP Records'!C:C, MATCH($C128, 'Historical BMP Records'!$C:$C, 0)), 1, 0), IF(C128&lt;&gt;INDEX('Planned and Progress BMPs'!C:C, MATCH($C128, 'Planned and Progress BMPs'!$C:$C, 0)), 1, 0)), "")</f>
        <v/>
      </c>
      <c r="BU128" s="87" t="str">
        <f>IFERROR(IF($F128="Historical", IF(D128&lt;&gt;INDEX('Historical BMP Records'!D:D, MATCH($C128, 'Historical BMP Records'!$C:$C, 0)), 1, 0), IF(D128&lt;&gt;INDEX('Planned and Progress BMPs'!D:D, MATCH($C128, 'Planned and Progress BMPs'!$C:$C, 0)), 1, 0)), "")</f>
        <v/>
      </c>
      <c r="BV128" s="87" t="str">
        <f>IFERROR(IF($F128="Historical", IF(E128&lt;&gt;INDEX('Historical BMP Records'!E:E, MATCH($C128, 'Historical BMP Records'!$C:$C, 0)), 1, 0), IF(E128&lt;&gt;INDEX('Planned and Progress BMPs'!E:E, MATCH($C128, 'Planned and Progress BMPs'!$C:$C, 0)), 1, 0)), "")</f>
        <v/>
      </c>
      <c r="BW128" s="87" t="str">
        <f>IFERROR(IF($F128="Historical", IF(F128&lt;&gt;INDEX('Historical BMP Records'!F:F, MATCH($C128, 'Historical BMP Records'!$C:$C, 0)), 1, 0), IF(F128&lt;&gt;INDEX('Planned and Progress BMPs'!F:F, MATCH($C128, 'Planned and Progress BMPs'!$C:$C, 0)), 1, 0)), "")</f>
        <v/>
      </c>
      <c r="BX128" s="87" t="str">
        <f>IFERROR(IF($F128="Historical", IF(G128&lt;&gt;INDEX('Historical BMP Records'!G:G, MATCH($C128, 'Historical BMP Records'!$C:$C, 0)), 1, 0), IF(G128&lt;&gt;INDEX('Planned and Progress BMPs'!G:G, MATCH($C128, 'Planned and Progress BMPs'!$C:$C, 0)), 1, 0)), "")</f>
        <v/>
      </c>
      <c r="BY128" s="87" t="str">
        <f>IFERROR(IF($F128="Historical", IF(H128&lt;&gt;INDEX('Historical BMP Records'!H:H, MATCH($C128, 'Historical BMP Records'!$C:$C, 0)), 1, 0), IF(H128&lt;&gt;INDEX('Planned and Progress BMPs'!H:H, MATCH($C128, 'Planned and Progress BMPs'!$C:$C, 0)), 1, 0)), "")</f>
        <v/>
      </c>
      <c r="BZ128" s="87" t="str">
        <f>IFERROR(IF($F128="Historical", IF(I128&lt;&gt;INDEX('Historical BMP Records'!I:I, MATCH($C128, 'Historical BMP Records'!$C:$C, 0)), 1, 0), IF(I128&lt;&gt;INDEX('Planned and Progress BMPs'!I:I, MATCH($C128, 'Planned and Progress BMPs'!$C:$C, 0)), 1, 0)), "")</f>
        <v/>
      </c>
      <c r="CA128" s="87" t="str">
        <f>IFERROR(IF($F128="Historical", IF(J128&lt;&gt;INDEX('Historical BMP Records'!J:J, MATCH($C128, 'Historical BMP Records'!$C:$C, 0)), 1, 0), IF(J128&lt;&gt;INDEX('Planned and Progress BMPs'!J:J, MATCH($C128, 'Planned and Progress BMPs'!$C:$C, 0)), 1, 0)), "")</f>
        <v/>
      </c>
      <c r="CB128" s="87" t="str">
        <f>IFERROR(IF($F128="Historical", IF(K128&lt;&gt;INDEX('Historical BMP Records'!K:K, MATCH($C128, 'Historical BMP Records'!$C:$C, 0)), 1, 0), IF(K128&lt;&gt;INDEX('Planned and Progress BMPs'!K:K, MATCH($C128, 'Planned and Progress BMPs'!$C:$C, 0)), 1, 0)), "")</f>
        <v/>
      </c>
      <c r="CC128" s="87" t="str">
        <f>IFERROR(IF($F128="Historical", IF(L128&lt;&gt;INDEX('Historical BMP Records'!L:L, MATCH($C128, 'Historical BMP Records'!$C:$C, 0)), 1, 0), IF(L128&lt;&gt;INDEX('Planned and Progress BMPs'!L:L, MATCH($C128, 'Planned and Progress BMPs'!$C:$C, 0)), 1, 0)), "")</f>
        <v/>
      </c>
      <c r="CD128" s="87" t="str">
        <f>IFERROR(IF($F128="Historical", IF(M128&lt;&gt;INDEX('Historical BMP Records'!M:M, MATCH($C128, 'Historical BMP Records'!$C:$C, 0)), 1, 0), IF(M128&lt;&gt;INDEX('Planned and Progress BMPs'!M:M, MATCH($C128, 'Planned and Progress BMPs'!$C:$C, 0)), 1, 0)), "")</f>
        <v/>
      </c>
      <c r="CE128" s="87" t="str">
        <f>IFERROR(IF($F128="Historical", IF(N128&lt;&gt;INDEX('Historical BMP Records'!N:N, MATCH($C128, 'Historical BMP Records'!$C:$C, 0)), 1, 0), IF(N128&lt;&gt;INDEX('Planned and Progress BMPs'!N:N, MATCH($C128, 'Planned and Progress BMPs'!$C:$C, 0)), 1, 0)), "")</f>
        <v/>
      </c>
      <c r="CF128" s="87" t="str">
        <f>IFERROR(IF($F128="Historical", IF(O128&lt;&gt;INDEX('Historical BMP Records'!O:O, MATCH($C128, 'Historical BMP Records'!$C:$C, 0)), 1, 0), IF(O128&lt;&gt;INDEX('Planned and Progress BMPs'!O:O, MATCH($C128, 'Planned and Progress BMPs'!$C:$C, 0)), 1, 0)), "")</f>
        <v/>
      </c>
      <c r="CG128" s="87" t="str">
        <f>IFERROR(IF($F128="Historical", IF(P128&lt;&gt;INDEX('Historical BMP Records'!P:P, MATCH($C128, 'Historical BMP Records'!$C:$C, 0)), 1, 0), IF(P128&lt;&gt;INDEX('Planned and Progress BMPs'!P:P, MATCH($C128, 'Planned and Progress BMPs'!$C:$C, 0)), 1, 0)), "")</f>
        <v/>
      </c>
      <c r="CH128" s="87" t="str">
        <f>IFERROR(IF($F128="Historical", IF(Q128&lt;&gt;INDEX('Historical BMP Records'!Q:Q, MATCH($C128, 'Historical BMP Records'!$C:$C, 0)), 1, 0), IF(Q128&lt;&gt;INDEX('Planned and Progress BMPs'!Q:Q, MATCH($C128, 'Planned and Progress BMPs'!$C:$C, 0)), 1, 0)), "")</f>
        <v/>
      </c>
      <c r="CI128" s="87" t="str">
        <f>IFERROR(IF($F128="Historical", IF(R128&lt;&gt;INDEX('Historical BMP Records'!R:R, MATCH($C128, 'Historical BMP Records'!$C:$C, 0)), 1, 0), IF(R128&lt;&gt;INDEX('Planned and Progress BMPs'!R:R, MATCH($C128, 'Planned and Progress BMPs'!$C:$C, 0)), 1, 0)), "")</f>
        <v/>
      </c>
      <c r="CJ128" s="87" t="str">
        <f>IFERROR(IF($F128="Historical", IF(S128&lt;&gt;INDEX('Historical BMP Records'!S:S, MATCH($C128, 'Historical BMP Records'!$C:$C, 0)), 1, 0), IF(S128&lt;&gt;INDEX('Planned and Progress BMPs'!S:S, MATCH($C128, 'Planned and Progress BMPs'!$C:$C, 0)), 1, 0)), "")</f>
        <v/>
      </c>
      <c r="CK128" s="87" t="str">
        <f>IFERROR(IF($F128="Historical", IF(T128&lt;&gt;INDEX('Historical BMP Records'!T:T, MATCH($C128, 'Historical BMP Records'!$C:$C, 0)), 1, 0), IF(T128&lt;&gt;INDEX('Planned and Progress BMPs'!T:T, MATCH($C128, 'Planned and Progress BMPs'!$C:$C, 0)), 1, 0)), "")</f>
        <v/>
      </c>
      <c r="CL128" s="87" t="str">
        <f>IFERROR(IF($F128="Historical", IF(U128&lt;&gt;INDEX('Historical BMP Records'!U:U, MATCH($C128, 'Historical BMP Records'!$C:$C, 0)), 1, 0), IF(U128&lt;&gt;INDEX('Planned and Progress BMPs'!U:U, MATCH($C128, 'Planned and Progress BMPs'!$C:$C, 0)), 1, 0)), "")</f>
        <v/>
      </c>
      <c r="CM128" s="87" t="str">
        <f>IFERROR(IF($F128="Historical", IF(V128&lt;&gt;INDEX('Historical BMP Records'!V:V, MATCH($C128, 'Historical BMP Records'!$C:$C, 0)), 1, 0), IF(V128&lt;&gt;INDEX('Planned and Progress BMPs'!V:V, MATCH($C128, 'Planned and Progress BMPs'!$C:$C, 0)), 1, 0)), "")</f>
        <v/>
      </c>
      <c r="CN128" s="87" t="str">
        <f>IFERROR(IF($F128="Historical", IF(W128&lt;&gt;INDEX('Historical BMP Records'!W:W, MATCH($C128, 'Historical BMP Records'!$C:$C, 0)), 1, 0), IF(W128&lt;&gt;INDEX('Planned and Progress BMPs'!W:W, MATCH($C128, 'Planned and Progress BMPs'!$C:$C, 0)), 1, 0)), "")</f>
        <v/>
      </c>
      <c r="CO128" s="87" t="str">
        <f>IFERROR(IF($F128="Historical", IF(X128&lt;&gt;INDEX('Historical BMP Records'!X:X, MATCH($C128, 'Historical BMP Records'!$C:$C, 0)), 1, 0), IF(X128&lt;&gt;INDEX('Planned and Progress BMPs'!X:X, MATCH($C128, 'Planned and Progress BMPs'!$C:$C, 0)), 1, 0)), "")</f>
        <v/>
      </c>
      <c r="CP128" s="87" t="str">
        <f>IFERROR(IF($F128="Historical", IF(Y128&lt;&gt;INDEX('Historical BMP Records'!Y:Y, MATCH($C128, 'Historical BMP Records'!$C:$C, 0)), 1, 0), IF(Y128&lt;&gt;INDEX('Planned and Progress BMPs'!Y:Y, MATCH($C128, 'Planned and Progress BMPs'!$C:$C, 0)), 1, 0)), "")</f>
        <v/>
      </c>
      <c r="CQ128" s="87" t="str">
        <f>IFERROR(IF($F128="Historical", IF(Z128&lt;&gt;INDEX('Historical BMP Records'!Z:Z, MATCH($C128, 'Historical BMP Records'!$C:$C, 0)), 1, 0), IF(Z128&lt;&gt;INDEX('Planned and Progress BMPs'!Z:Z, MATCH($C128, 'Planned and Progress BMPs'!$C:$C, 0)), 1, 0)), "")</f>
        <v/>
      </c>
      <c r="CR128" s="87" t="str">
        <f>IFERROR(IF($F128="Historical", IF(AA128&lt;&gt;INDEX('Historical BMP Records'!AA:AA, MATCH($C128, 'Historical BMP Records'!$C:$C, 0)), 1, 0), IF(AA128&lt;&gt;INDEX('Planned and Progress BMPs'!AA:AA, MATCH($C128, 'Planned and Progress BMPs'!$C:$C, 0)), 1, 0)), "")</f>
        <v/>
      </c>
      <c r="CS128" s="87" t="str">
        <f>IFERROR(IF($F128="Historical", IF(AB128&lt;&gt;INDEX('Historical BMP Records'!AB:AB, MATCH($C128, 'Historical BMP Records'!$C:$C, 0)), 1, 0), IF(AB128&lt;&gt;INDEX('Planned and Progress BMPs'!AB:AB, MATCH($C128, 'Planned and Progress BMPs'!$C:$C, 0)), 1, 0)), "")</f>
        <v/>
      </c>
      <c r="CT128" s="87" t="str">
        <f>IFERROR(IF($F128="Historical", IF(AC128&lt;&gt;INDEX('Historical BMP Records'!AC:AC, MATCH($C128, 'Historical BMP Records'!$C:$C, 0)), 1, 0), IF(AC128&lt;&gt;INDEX('Planned and Progress BMPs'!AC:AC, MATCH($C128, 'Planned and Progress BMPs'!$C:$C, 0)), 1, 0)), "")</f>
        <v/>
      </c>
      <c r="CU128" s="87" t="str">
        <f>IFERROR(IF($F128="Historical", IF(AD128&lt;&gt;INDEX('Historical BMP Records'!AD:AD, MATCH($C128, 'Historical BMP Records'!$C:$C, 0)), 1, 0), IF(AD128&lt;&gt;INDEX('Planned and Progress BMPs'!AD:AD, MATCH($C128, 'Planned and Progress BMPs'!$C:$C, 0)), 1, 0)), "")</f>
        <v/>
      </c>
      <c r="CV128" s="87" t="str">
        <f>IFERROR(IF($F128="Historical", IF(AE128&lt;&gt;INDEX('Historical BMP Records'!AE:AE, MATCH($C128, 'Historical BMP Records'!$C:$C, 0)), 1, 0), IF(AE128&lt;&gt;INDEX('Planned and Progress BMPs'!AE:AE, MATCH($C128, 'Planned and Progress BMPs'!$C:$C, 0)), 1, 0)), "")</f>
        <v/>
      </c>
      <c r="CW128" s="87" t="str">
        <f>IFERROR(IF($F128="Historical", IF(AF128&lt;&gt;INDEX('Historical BMP Records'!AF:AF, MATCH($C128, 'Historical BMP Records'!$C:$C, 0)), 1, 0), IF(AF128&lt;&gt;INDEX('Planned and Progress BMPs'!AF:AF, MATCH($C128, 'Planned and Progress BMPs'!$C:$C, 0)), 1, 0)), "")</f>
        <v/>
      </c>
      <c r="CX128" s="87" t="str">
        <f>IFERROR(IF($F128="Historical", IF(AG128&lt;&gt;INDEX('Historical BMP Records'!AG:AG, MATCH($C128, 'Historical BMP Records'!$C:$C, 0)), 1, 0), IF(AG128&lt;&gt;INDEX('Planned and Progress BMPs'!AG:AG, MATCH($C128, 'Planned and Progress BMPs'!$C:$C, 0)), 1, 0)), "")</f>
        <v/>
      </c>
      <c r="CY128" s="87" t="str">
        <f>IFERROR(IF($F128="Historical", IF(AH128&lt;&gt;INDEX('Historical BMP Records'!AH:AH, MATCH($C128, 'Historical BMP Records'!$C:$C, 0)), 1, 0), IF(AH128&lt;&gt;INDEX('Planned and Progress BMPs'!AH:AH, MATCH($C128, 'Planned and Progress BMPs'!$C:$C, 0)), 1, 0)), "")</f>
        <v/>
      </c>
      <c r="CZ128" s="87" t="str">
        <f>IFERROR(IF($F128="Historical", IF(AI128&lt;&gt;INDEX('Historical BMP Records'!AI:AI, MATCH($C128, 'Historical BMP Records'!$C:$C, 0)), 1, 0), IF(AI128&lt;&gt;INDEX('Planned and Progress BMPs'!AI:AI, MATCH($C128, 'Planned and Progress BMPs'!$C:$C, 0)), 1, 0)), "")</f>
        <v/>
      </c>
      <c r="DA128" s="87" t="str">
        <f>IFERROR(IF($F128="Historical", IF(AJ128&lt;&gt;INDEX('Historical BMP Records'!AJ:AJ, MATCH($C128, 'Historical BMP Records'!$C:$C, 0)), 1, 0), IF(AJ128&lt;&gt;INDEX('Planned and Progress BMPs'!AJ:AJ, MATCH($C128, 'Planned and Progress BMPs'!$C:$C, 0)), 1, 0)), "")</f>
        <v/>
      </c>
      <c r="DB128" s="87" t="str">
        <f>IFERROR(IF($F128="Historical", IF(AK128&lt;&gt;INDEX('Historical BMP Records'!AK:AK, MATCH($C128, 'Historical BMP Records'!$C:$C, 0)), 1, 0), IF(AK128&lt;&gt;INDEX('Planned and Progress BMPs'!AK:AK, MATCH($C128, 'Planned and Progress BMPs'!$C:$C, 0)), 1, 0)), "")</f>
        <v/>
      </c>
      <c r="DC128" s="87" t="str">
        <f>IFERROR(IF($F128="Historical", IF(AL128&lt;&gt;INDEX('Historical BMP Records'!AL:AL, MATCH($C128, 'Historical BMP Records'!$C:$C, 0)), 1, 0), IF(AL128&lt;&gt;INDEX('Planned and Progress BMPs'!AL:AL, MATCH($C128, 'Planned and Progress BMPs'!$C:$C, 0)), 1, 0)), "")</f>
        <v/>
      </c>
      <c r="DD128" s="87" t="str">
        <f>IFERROR(IF($F128="Historical", IF(AM128&lt;&gt;INDEX('Historical BMP Records'!AM:AM, MATCH($C128, 'Historical BMP Records'!$C:$C, 0)), 1, 0), IF(AM128&lt;&gt;INDEX('Planned and Progress BMPs'!AM:AM, MATCH($C128, 'Planned and Progress BMPs'!$C:$C, 0)), 1, 0)), "")</f>
        <v/>
      </c>
      <c r="DE128" s="87" t="str">
        <f>IFERROR(IF($F128="Historical", IF(AN128&lt;&gt;INDEX('Historical BMP Records'!AN:AN, MATCH($C128, 'Historical BMP Records'!$C:$C, 0)), 1, 0), IF(AN128&lt;&gt;INDEX('Planned and Progress BMPs'!AN:AN, MATCH($C128, 'Planned and Progress BMPs'!$C:$C, 0)), 1, 0)), "")</f>
        <v/>
      </c>
      <c r="DF128" s="87" t="str">
        <f>IFERROR(IF($F128="Historical", IF(AO128&lt;&gt;INDEX('Historical BMP Records'!AO:AO, MATCH($C128, 'Historical BMP Records'!$C:$C, 0)), 1, 0), IF(AO128&lt;&gt;INDEX('Planned and Progress BMPs'!AO:AO, MATCH($C128, 'Planned and Progress BMPs'!$C:$C, 0)), 1, 0)), "")</f>
        <v/>
      </c>
      <c r="DG128" s="87" t="str">
        <f>IFERROR(IF($F128="Historical", IF(AP128&lt;&gt;INDEX('Historical BMP Records'!AP:AP, MATCH($C128, 'Historical BMP Records'!$C:$C, 0)), 1, 0), IF(AP128&lt;&gt;INDEX('Planned and Progress BMPs'!AP:AP, MATCH($C128, 'Planned and Progress BMPs'!$C:$C, 0)), 1, 0)), "")</f>
        <v/>
      </c>
      <c r="DH128" s="87" t="str">
        <f>IFERROR(IF($F128="Historical", IF(AQ128&lt;&gt;INDEX('Historical BMP Records'!AQ:AQ, MATCH($C128, 'Historical BMP Records'!$C:$C, 0)), 1, 0), IF(AQ128&lt;&gt;INDEX('Planned and Progress BMPs'!AQ:AQ, MATCH($C128, 'Planned and Progress BMPs'!$C:$C, 0)), 1, 0)), "")</f>
        <v/>
      </c>
      <c r="DI128" s="87" t="str">
        <f>IFERROR(IF($F128="Historical", IF(AR128&lt;&gt;INDEX('Historical BMP Records'!AR:AR, MATCH($C128, 'Historical BMP Records'!$C:$C, 0)), 1, 0), IF(AR128&lt;&gt;INDEX('Planned and Progress BMPs'!AR:AR, MATCH($C128, 'Planned and Progress BMPs'!$C:$C, 0)), 1, 0)), "")</f>
        <v/>
      </c>
      <c r="DJ128" s="87" t="str">
        <f>IFERROR(IF($F128="Historical", IF(AS128&lt;&gt;INDEX('Historical BMP Records'!AS:AS, MATCH($C128, 'Historical BMP Records'!$C:$C, 0)), 1, 0), IF(AS128&lt;&gt;INDEX('Planned and Progress BMPs'!AS:AS, MATCH($C128, 'Planned and Progress BMPs'!$C:$C, 0)), 1, 0)), "")</f>
        <v/>
      </c>
      <c r="DK128" s="87" t="str">
        <f>IFERROR(IF($F128="Historical", IF(AT128&lt;&gt;INDEX('Historical BMP Records'!AT:AT, MATCH($C128, 'Historical BMP Records'!$C:$C, 0)), 1, 0), IF(AT128&lt;&gt;INDEX('Planned and Progress BMPs'!AT:AT, MATCH($C128, 'Planned and Progress BMPs'!$C:$C, 0)), 1, 0)), "")</f>
        <v/>
      </c>
      <c r="DL128" s="87" t="str">
        <f>IFERROR(IF($F128="Historical", IF(AU128&lt;&gt;INDEX('Historical BMP Records'!AU:AU, MATCH($C128, 'Historical BMP Records'!$C:$C, 0)), 1, 0), IF(AU128&lt;&gt;INDEX('Planned and Progress BMPs'!AU:AU, MATCH($C128, 'Planned and Progress BMPs'!$C:$C, 0)), 1, 0)), "")</f>
        <v/>
      </c>
      <c r="DM128" s="87" t="str">
        <f>IFERROR(IF($F128="Historical", IF(AV128&lt;&gt;INDEX('Historical BMP Records'!AV:AV, MATCH($C128, 'Historical BMP Records'!$C:$C, 0)), 1, 0), IF(AV128&lt;&gt;INDEX('Planned and Progress BMPs'!AV:AV, MATCH($C128, 'Planned and Progress BMPs'!$C:$C, 0)), 1, 0)), "")</f>
        <v/>
      </c>
      <c r="DN128" s="87" t="str">
        <f>IFERROR(IF($F128="Historical", IF(AW128&lt;&gt;INDEX('Historical BMP Records'!AW:AW, MATCH($C128, 'Historical BMP Records'!$C:$C, 0)), 1, 0), IF(AW128&lt;&gt;INDEX('Planned and Progress BMPs'!AW:AW, MATCH($C128, 'Planned and Progress BMPs'!$C:$C, 0)), 1, 0)), "")</f>
        <v/>
      </c>
      <c r="DO128" s="87" t="str">
        <f>IFERROR(IF($F128="Historical", IF(AX128&lt;&gt;INDEX('Historical BMP Records'!AX:AX, MATCH($C128, 'Historical BMP Records'!$C:$C, 0)), 1, 0), IF(AX128&lt;&gt;INDEX('Planned and Progress BMPs'!AX:AX, MATCH($C128, 'Planned and Progress BMPs'!$C:$C, 0)), 1, 0)), "")</f>
        <v/>
      </c>
      <c r="DP128" s="87" t="str">
        <f>IFERROR(IF($F128="Historical", IF(AY128&lt;&gt;INDEX('Historical BMP Records'!AY:AY, MATCH($C128, 'Historical BMP Records'!$C:$C, 0)), 1, 0), IF(AY128&lt;&gt;INDEX('Planned and Progress BMPs'!AY:AY, MATCH($C128, 'Planned and Progress BMPs'!$C:$C, 0)), 1, 0)), "")</f>
        <v/>
      </c>
      <c r="DQ128" s="87" t="str">
        <f>IFERROR(IF($F128="Historical", IF(AZ128&lt;&gt;INDEX('Historical BMP Records'!AZ:AZ, MATCH($C128, 'Historical BMP Records'!$C:$C, 0)), 1, 0), IF(AZ128&lt;&gt;INDEX('Planned and Progress BMPs'!AZ:AZ, MATCH($C128, 'Planned and Progress BMPs'!$C:$C, 0)), 1, 0)), "")</f>
        <v/>
      </c>
      <c r="DR128" s="87" t="str">
        <f>IFERROR(IF($F128="Historical", IF(BA128&lt;&gt;INDEX('Historical BMP Records'!BA:BA, MATCH($C128, 'Historical BMP Records'!$C:$C, 0)), 1, 0), IF(BA128&lt;&gt;INDEX('Planned and Progress BMPs'!BA:BA, MATCH($C128, 'Planned and Progress BMPs'!$C:$C, 0)), 1, 0)), "")</f>
        <v/>
      </c>
      <c r="DS128" s="87" t="str">
        <f>IFERROR(IF($F128="Historical", IF(BB128&lt;&gt;INDEX('Historical BMP Records'!BB:BB, MATCH($C128, 'Historical BMP Records'!$C:$C, 0)), 1, 0), IF(BB128&lt;&gt;INDEX('Planned and Progress BMPs'!BB:BB, MATCH($C128, 'Planned and Progress BMPs'!$C:$C, 0)), 1, 0)), "")</f>
        <v/>
      </c>
      <c r="DT128" s="87" t="str">
        <f>IFERROR(IF($F128="Historical", IF(BC128&lt;&gt;INDEX('Historical BMP Records'!BC:BC, MATCH($C128, 'Historical BMP Records'!$C:$C, 0)), 1, 0), IF(BC128&lt;&gt;INDEX('Planned and Progress BMPs'!BC:BC, MATCH($C128, 'Planned and Progress BMPs'!$C:$C, 0)), 1, 0)), "")</f>
        <v/>
      </c>
      <c r="DU128" s="87" t="str">
        <f>IFERROR(IF($F128="Historical", IF(BD128&lt;&gt;INDEX('Historical BMP Records'!BD:BD, MATCH($C128, 'Historical BMP Records'!$C:$C, 0)), 1, 0), IF(BD128&lt;&gt;INDEX('Planned and Progress BMPs'!BD:BD, MATCH($C128, 'Planned and Progress BMPs'!$C:$C, 0)), 1, 0)), "")</f>
        <v/>
      </c>
      <c r="DV128" s="87" t="str">
        <f>IFERROR(IF($F128="Historical", IF(BE128&lt;&gt;INDEX('Historical BMP Records'!BE:BE, MATCH($C128, 'Historical BMP Records'!$C:$C, 0)), 1, 0), IF(BE128&lt;&gt;INDEX('Planned and Progress BMPs'!BE:BE, MATCH($C128, 'Planned and Progress BMPs'!$C:$C, 0)), 1, 0)), "")</f>
        <v/>
      </c>
      <c r="DW128" s="87" t="str">
        <f>IFERROR(IF($F128="Historical", IF(BF128&lt;&gt;INDEX('Historical BMP Records'!BF:BF, MATCH($C128, 'Historical BMP Records'!$C:$C, 0)), 1, 0), IF(BF128&lt;&gt;INDEX('Planned and Progress BMPs'!BF:BF, MATCH($C128, 'Planned and Progress BMPs'!$C:$C, 0)), 1, 0)), "")</f>
        <v/>
      </c>
      <c r="DX128" s="87" t="str">
        <f>IFERROR(IF($F128="Historical", IF(BG128&lt;&gt;INDEX('Historical BMP Records'!BG:BG, MATCH($C128, 'Historical BMP Records'!$C:$C, 0)), 1, 0), IF(BG128&lt;&gt;INDEX('Planned and Progress BMPs'!BG:BG, MATCH($C128, 'Planned and Progress BMPs'!$C:$C, 0)), 1, 0)), "")</f>
        <v/>
      </c>
      <c r="DY128" s="87" t="str">
        <f>IFERROR(IF($F128="Historical", IF(BH128&lt;&gt;INDEX('Historical BMP Records'!BH:BH, MATCH($C128, 'Historical BMP Records'!$C:$C, 0)), 1, 0), IF(BH128&lt;&gt;INDEX('Planned and Progress BMPs'!BH:BH, MATCH($C128, 'Planned and Progress BMPs'!$C:$C, 0)), 1, 0)), "")</f>
        <v/>
      </c>
      <c r="DZ128" s="87" t="str">
        <f>IFERROR(IF($F128="Historical", IF(BI128&lt;&gt;INDEX('Historical BMP Records'!BI:BI, MATCH($C128, 'Historical BMP Records'!$C:$C, 0)), 1, 0), IF(BI128&lt;&gt;INDEX('Planned and Progress BMPs'!BI:BI, MATCH($C128, 'Planned and Progress BMPs'!$C:$C, 0)), 1, 0)), "")</f>
        <v/>
      </c>
      <c r="EA128" s="87" t="str">
        <f>IFERROR(IF($F128="Historical", IF(BJ128&lt;&gt;INDEX('Historical BMP Records'!BJ:BJ, MATCH($C128, 'Historical BMP Records'!$C:$C, 0)), 1, 0), IF(BJ128&lt;&gt;INDEX('Planned and Progress BMPs'!BJ:BJ, MATCH($C128, 'Planned and Progress BMPs'!$C:$C, 0)), 1, 0)), "")</f>
        <v/>
      </c>
      <c r="EB128" s="87" t="str">
        <f>IFERROR(IF($F128="Historical", IF(BK128&lt;&gt;INDEX('Historical BMP Records'!BK:BK, MATCH($C128, 'Historical BMP Records'!$C:$C, 0)), 1, 0), IF(BK128&lt;&gt;INDEX('Planned and Progress BMPs'!BK:BK, MATCH($C128, 'Planned and Progress BMPs'!$C:$C, 0)), 1, 0)), "")</f>
        <v/>
      </c>
      <c r="EC128" s="87" t="str">
        <f>IFERROR(IF($F128="Historical", IF(BL128&lt;&gt;INDEX('Historical BMP Records'!BL:BL, MATCH($C128, 'Historical BMP Records'!$C:$C, 0)), 1, 0), IF(BL128&lt;&gt;INDEX('Planned and Progress BMPs'!BL:BL, MATCH($C128, 'Planned and Progress BMPs'!$C:$C, 0)), 1, 0)), "")</f>
        <v/>
      </c>
      <c r="ED128" s="87" t="str">
        <f>IFERROR(IF($F128="Historical", IF(BM128&lt;&gt;INDEX('Historical BMP Records'!BM:BM, MATCH($C128, 'Historical BMP Records'!$C:$C, 0)), 1, 0), IF(BM128&lt;&gt;INDEX('Planned and Progress BMPs'!BM:BM, MATCH($C128, 'Planned and Progress BMPs'!$C:$C, 0)), 1, 0)), "")</f>
        <v/>
      </c>
      <c r="EE128" s="87" t="str">
        <f>IFERROR(IF($F128="Historical", IF(BN128&lt;&gt;INDEX('Historical BMP Records'!BN:BN, MATCH($C128, 'Historical BMP Records'!$C:$C, 0)), 1, 0), IF(BN128&lt;&gt;INDEX('Planned and Progress BMPs'!BN:BN, MATCH($C128, 'Planned and Progress BMPs'!$C:$C, 0)), 1, 0)), "")</f>
        <v/>
      </c>
      <c r="EF128" s="87" t="str">
        <f>IFERROR(IF($F128="Historical", IF(BO128&lt;&gt;INDEX('Historical BMP Records'!BO:BO, MATCH($C128, 'Historical BMP Records'!$C:$C, 0)), 1, 0), IF(BO128&lt;&gt;INDEX('Planned and Progress BMPs'!BO:BO, MATCH($C128, 'Planned and Progress BMPs'!$C:$C, 0)), 1, 0)), "")</f>
        <v/>
      </c>
      <c r="EG128" s="87" t="str">
        <f>IFERROR(IF($F128="Historical", IF(BP128&lt;&gt;INDEX('Historical BMP Records'!BP:BP, MATCH($C128, 'Historical BMP Records'!$C:$C, 0)), 1, 0), IF(BP128&lt;&gt;INDEX('Planned and Progress BMPs'!BP:BP, MATCH($C128, 'Planned and Progress BMPs'!$C:$C, 0)), 1, 0)), "")</f>
        <v/>
      </c>
      <c r="EH128" s="87">
        <f>SUM(DC_SW152[[#This Row],[FY17 Status Change]:[GIS ID Change]])</f>
        <v>0</v>
      </c>
    </row>
    <row r="129" spans="1:138" x14ac:dyDescent="0.25">
      <c r="A129" s="15"/>
      <c r="B129" s="15"/>
      <c r="C129" s="15" t="s">
        <v>908</v>
      </c>
      <c r="D129" s="73"/>
      <c r="E129" s="15"/>
      <c r="F129" s="23" t="s">
        <v>50</v>
      </c>
      <c r="G129" s="88">
        <v>2017</v>
      </c>
      <c r="H129" s="89">
        <v>3340</v>
      </c>
      <c r="I129" s="24">
        <v>3</v>
      </c>
      <c r="J129" s="15" t="s">
        <v>4</v>
      </c>
      <c r="K129" s="24" t="s">
        <v>530</v>
      </c>
      <c r="L129" s="24" t="s">
        <v>749</v>
      </c>
      <c r="M129" s="24" t="s">
        <v>750</v>
      </c>
      <c r="N129" s="24" t="s">
        <v>533</v>
      </c>
      <c r="O129" s="15" t="s">
        <v>309</v>
      </c>
      <c r="P129" s="15" t="s">
        <v>217</v>
      </c>
      <c r="Q129" s="90" t="s">
        <v>310</v>
      </c>
      <c r="R129" s="15" t="s">
        <v>311</v>
      </c>
      <c r="S129" s="15">
        <v>22211</v>
      </c>
      <c r="T129" s="90">
        <v>7036968055</v>
      </c>
      <c r="U129" s="15" t="s">
        <v>312</v>
      </c>
      <c r="V129" s="91"/>
      <c r="W129" s="92">
        <v>42948</v>
      </c>
      <c r="X129" s="15" t="s">
        <v>912</v>
      </c>
      <c r="Y129" s="93" t="s">
        <v>775</v>
      </c>
      <c r="Z129" s="94"/>
      <c r="AA129" s="94"/>
      <c r="AB129" s="94"/>
      <c r="AC129" s="24" t="s">
        <v>94</v>
      </c>
      <c r="AD129" s="15" t="s">
        <v>74</v>
      </c>
      <c r="AE129" s="15"/>
      <c r="AF129" s="15"/>
      <c r="AG129" s="15">
        <v>38.870697999999997</v>
      </c>
      <c r="AH129" s="15">
        <v>-77.015296000000006</v>
      </c>
      <c r="AI129" s="15" t="s">
        <v>315</v>
      </c>
      <c r="AJ129" s="15" t="s">
        <v>84</v>
      </c>
      <c r="AK129" s="15"/>
      <c r="AL129" s="15"/>
      <c r="AM129" s="15" t="s">
        <v>12</v>
      </c>
      <c r="AN129" s="95"/>
      <c r="AO129" s="95"/>
      <c r="AP129" s="95"/>
      <c r="AQ129" s="95"/>
      <c r="AR129" s="95">
        <v>0.14000000000000001</v>
      </c>
      <c r="AS129" s="95"/>
      <c r="AT129" s="95">
        <v>0.14000000000000001</v>
      </c>
      <c r="AU129" s="95" t="s">
        <v>918</v>
      </c>
      <c r="AV129" s="95">
        <v>6098.4000000000005</v>
      </c>
      <c r="AW129" s="95" t="s">
        <v>918</v>
      </c>
      <c r="AX129" s="95">
        <v>6098.4000000000005</v>
      </c>
      <c r="AY129" s="68"/>
      <c r="AZ129" s="23">
        <v>42969</v>
      </c>
      <c r="BA129" s="24">
        <v>2017</v>
      </c>
      <c r="BB129" s="24"/>
      <c r="BC129" s="24"/>
      <c r="BD129" s="24"/>
      <c r="BE129" s="24"/>
      <c r="BF129" s="24"/>
      <c r="BG129" s="24"/>
      <c r="BH129" s="23"/>
      <c r="BI129" s="23"/>
      <c r="BJ129" s="23"/>
      <c r="BK129" s="15"/>
      <c r="BL129" s="23"/>
      <c r="BM129" s="73"/>
      <c r="BN129" s="88"/>
      <c r="BO129" s="89"/>
      <c r="BP129" s="23"/>
      <c r="BQ129" s="15" t="s">
        <v>917</v>
      </c>
      <c r="BR129" s="87" t="str">
        <f>IFERROR(IF($F129="Historical", IF(A129&lt;&gt;INDEX('Historical BMP Records'!A:A, MATCH($C129, 'Historical BMP Records'!$C:$C, 0)), 1, 0), IF(A129&lt;&gt;INDEX('Planned and Progress BMPs'!A:A, MATCH($C129, 'Planned and Progress BMPs'!$C:$C, 0)), 1, 0)), "")</f>
        <v/>
      </c>
      <c r="BS129" s="87" t="str">
        <f>IFERROR(IF($F129="Historical", IF(B129&lt;&gt;INDEX('Historical BMP Records'!B:B, MATCH($C129, 'Historical BMP Records'!$C:$C, 0)), 1, 0), IF(B129&lt;&gt;INDEX('Planned and Progress BMPs'!B:B, MATCH($C129, 'Planned and Progress BMPs'!$C:$C, 0)), 1, 0)), "")</f>
        <v/>
      </c>
      <c r="BT129" s="87" t="str">
        <f>IFERROR(IF($F129="Historical", IF(C129&lt;&gt;INDEX('Historical BMP Records'!C:C, MATCH($C129, 'Historical BMP Records'!$C:$C, 0)), 1, 0), IF(C129&lt;&gt;INDEX('Planned and Progress BMPs'!C:C, MATCH($C129, 'Planned and Progress BMPs'!$C:$C, 0)), 1, 0)), "")</f>
        <v/>
      </c>
      <c r="BU129" s="87" t="str">
        <f>IFERROR(IF($F129="Historical", IF(D129&lt;&gt;INDEX('Historical BMP Records'!D:D, MATCH($C129, 'Historical BMP Records'!$C:$C, 0)), 1, 0), IF(D129&lt;&gt;INDEX('Planned and Progress BMPs'!D:D, MATCH($C129, 'Planned and Progress BMPs'!$C:$C, 0)), 1, 0)), "")</f>
        <v/>
      </c>
      <c r="BV129" s="87" t="str">
        <f>IFERROR(IF($F129="Historical", IF(E129&lt;&gt;INDEX('Historical BMP Records'!E:E, MATCH($C129, 'Historical BMP Records'!$C:$C, 0)), 1, 0), IF(E129&lt;&gt;INDEX('Planned and Progress BMPs'!E:E, MATCH($C129, 'Planned and Progress BMPs'!$C:$C, 0)), 1, 0)), "")</f>
        <v/>
      </c>
      <c r="BW129" s="87" t="str">
        <f>IFERROR(IF($F129="Historical", IF(F129&lt;&gt;INDEX('Historical BMP Records'!F:F, MATCH($C129, 'Historical BMP Records'!$C:$C, 0)), 1, 0), IF(F129&lt;&gt;INDEX('Planned and Progress BMPs'!F:F, MATCH($C129, 'Planned and Progress BMPs'!$C:$C, 0)), 1, 0)), "")</f>
        <v/>
      </c>
      <c r="BX129" s="87" t="str">
        <f>IFERROR(IF($F129="Historical", IF(G129&lt;&gt;INDEX('Historical BMP Records'!G:G, MATCH($C129, 'Historical BMP Records'!$C:$C, 0)), 1, 0), IF(G129&lt;&gt;INDEX('Planned and Progress BMPs'!G:G, MATCH($C129, 'Planned and Progress BMPs'!$C:$C, 0)), 1, 0)), "")</f>
        <v/>
      </c>
      <c r="BY129" s="87" t="str">
        <f>IFERROR(IF($F129="Historical", IF(H129&lt;&gt;INDEX('Historical BMP Records'!H:H, MATCH($C129, 'Historical BMP Records'!$C:$C, 0)), 1, 0), IF(H129&lt;&gt;INDEX('Planned and Progress BMPs'!H:H, MATCH($C129, 'Planned and Progress BMPs'!$C:$C, 0)), 1, 0)), "")</f>
        <v/>
      </c>
      <c r="BZ129" s="87" t="str">
        <f>IFERROR(IF($F129="Historical", IF(I129&lt;&gt;INDEX('Historical BMP Records'!I:I, MATCH($C129, 'Historical BMP Records'!$C:$C, 0)), 1, 0), IF(I129&lt;&gt;INDEX('Planned and Progress BMPs'!I:I, MATCH($C129, 'Planned and Progress BMPs'!$C:$C, 0)), 1, 0)), "")</f>
        <v/>
      </c>
      <c r="CA129" s="87" t="str">
        <f>IFERROR(IF($F129="Historical", IF(J129&lt;&gt;INDEX('Historical BMP Records'!J:J, MATCH($C129, 'Historical BMP Records'!$C:$C, 0)), 1, 0), IF(J129&lt;&gt;INDEX('Planned and Progress BMPs'!J:J, MATCH($C129, 'Planned and Progress BMPs'!$C:$C, 0)), 1, 0)), "")</f>
        <v/>
      </c>
      <c r="CB129" s="87" t="str">
        <f>IFERROR(IF($F129="Historical", IF(K129&lt;&gt;INDEX('Historical BMP Records'!K:K, MATCH($C129, 'Historical BMP Records'!$C:$C, 0)), 1, 0), IF(K129&lt;&gt;INDEX('Planned and Progress BMPs'!K:K, MATCH($C129, 'Planned and Progress BMPs'!$C:$C, 0)), 1, 0)), "")</f>
        <v/>
      </c>
      <c r="CC129" s="87" t="str">
        <f>IFERROR(IF($F129="Historical", IF(L129&lt;&gt;INDEX('Historical BMP Records'!L:L, MATCH($C129, 'Historical BMP Records'!$C:$C, 0)), 1, 0), IF(L129&lt;&gt;INDEX('Planned and Progress BMPs'!L:L, MATCH($C129, 'Planned and Progress BMPs'!$C:$C, 0)), 1, 0)), "")</f>
        <v/>
      </c>
      <c r="CD129" s="87" t="str">
        <f>IFERROR(IF($F129="Historical", IF(M129&lt;&gt;INDEX('Historical BMP Records'!M:M, MATCH($C129, 'Historical BMP Records'!$C:$C, 0)), 1, 0), IF(M129&lt;&gt;INDEX('Planned and Progress BMPs'!M:M, MATCH($C129, 'Planned and Progress BMPs'!$C:$C, 0)), 1, 0)), "")</f>
        <v/>
      </c>
      <c r="CE129" s="87" t="str">
        <f>IFERROR(IF($F129="Historical", IF(N129&lt;&gt;INDEX('Historical BMP Records'!N:N, MATCH($C129, 'Historical BMP Records'!$C:$C, 0)), 1, 0), IF(N129&lt;&gt;INDEX('Planned and Progress BMPs'!N:N, MATCH($C129, 'Planned and Progress BMPs'!$C:$C, 0)), 1, 0)), "")</f>
        <v/>
      </c>
      <c r="CF129" s="87" t="str">
        <f>IFERROR(IF($F129="Historical", IF(O129&lt;&gt;INDEX('Historical BMP Records'!O:O, MATCH($C129, 'Historical BMP Records'!$C:$C, 0)), 1, 0), IF(O129&lt;&gt;INDEX('Planned and Progress BMPs'!O:O, MATCH($C129, 'Planned and Progress BMPs'!$C:$C, 0)), 1, 0)), "")</f>
        <v/>
      </c>
      <c r="CG129" s="87" t="str">
        <f>IFERROR(IF($F129="Historical", IF(P129&lt;&gt;INDEX('Historical BMP Records'!P:P, MATCH($C129, 'Historical BMP Records'!$C:$C, 0)), 1, 0), IF(P129&lt;&gt;INDEX('Planned and Progress BMPs'!P:P, MATCH($C129, 'Planned and Progress BMPs'!$C:$C, 0)), 1, 0)), "")</f>
        <v/>
      </c>
      <c r="CH129" s="87" t="str">
        <f>IFERROR(IF($F129="Historical", IF(Q129&lt;&gt;INDEX('Historical BMP Records'!Q:Q, MATCH($C129, 'Historical BMP Records'!$C:$C, 0)), 1, 0), IF(Q129&lt;&gt;INDEX('Planned and Progress BMPs'!Q:Q, MATCH($C129, 'Planned and Progress BMPs'!$C:$C, 0)), 1, 0)), "")</f>
        <v/>
      </c>
      <c r="CI129" s="87" t="str">
        <f>IFERROR(IF($F129="Historical", IF(R129&lt;&gt;INDEX('Historical BMP Records'!R:R, MATCH($C129, 'Historical BMP Records'!$C:$C, 0)), 1, 0), IF(R129&lt;&gt;INDEX('Planned and Progress BMPs'!R:R, MATCH($C129, 'Planned and Progress BMPs'!$C:$C, 0)), 1, 0)), "")</f>
        <v/>
      </c>
      <c r="CJ129" s="87" t="str">
        <f>IFERROR(IF($F129="Historical", IF(S129&lt;&gt;INDEX('Historical BMP Records'!S:S, MATCH($C129, 'Historical BMP Records'!$C:$C, 0)), 1, 0), IF(S129&lt;&gt;INDEX('Planned and Progress BMPs'!S:S, MATCH($C129, 'Planned and Progress BMPs'!$C:$C, 0)), 1, 0)), "")</f>
        <v/>
      </c>
      <c r="CK129" s="87" t="str">
        <f>IFERROR(IF($F129="Historical", IF(T129&lt;&gt;INDEX('Historical BMP Records'!T:T, MATCH($C129, 'Historical BMP Records'!$C:$C, 0)), 1, 0), IF(T129&lt;&gt;INDEX('Planned and Progress BMPs'!T:T, MATCH($C129, 'Planned and Progress BMPs'!$C:$C, 0)), 1, 0)), "")</f>
        <v/>
      </c>
      <c r="CL129" s="87" t="str">
        <f>IFERROR(IF($F129="Historical", IF(U129&lt;&gt;INDEX('Historical BMP Records'!U:U, MATCH($C129, 'Historical BMP Records'!$C:$C, 0)), 1, 0), IF(U129&lt;&gt;INDEX('Planned and Progress BMPs'!U:U, MATCH($C129, 'Planned and Progress BMPs'!$C:$C, 0)), 1, 0)), "")</f>
        <v/>
      </c>
      <c r="CM129" s="87" t="str">
        <f>IFERROR(IF($F129="Historical", IF(V129&lt;&gt;INDEX('Historical BMP Records'!V:V, MATCH($C129, 'Historical BMP Records'!$C:$C, 0)), 1, 0), IF(V129&lt;&gt;INDEX('Planned and Progress BMPs'!V:V, MATCH($C129, 'Planned and Progress BMPs'!$C:$C, 0)), 1, 0)), "")</f>
        <v/>
      </c>
      <c r="CN129" s="87" t="str">
        <f>IFERROR(IF($F129="Historical", IF(W129&lt;&gt;INDEX('Historical BMP Records'!W:W, MATCH($C129, 'Historical BMP Records'!$C:$C, 0)), 1, 0), IF(W129&lt;&gt;INDEX('Planned and Progress BMPs'!W:W, MATCH($C129, 'Planned and Progress BMPs'!$C:$C, 0)), 1, 0)), "")</f>
        <v/>
      </c>
      <c r="CO129" s="87" t="str">
        <f>IFERROR(IF($F129="Historical", IF(X129&lt;&gt;INDEX('Historical BMP Records'!X:X, MATCH($C129, 'Historical BMP Records'!$C:$C, 0)), 1, 0), IF(X129&lt;&gt;INDEX('Planned and Progress BMPs'!X:X, MATCH($C129, 'Planned and Progress BMPs'!$C:$C, 0)), 1, 0)), "")</f>
        <v/>
      </c>
      <c r="CP129" s="87" t="str">
        <f>IFERROR(IF($F129="Historical", IF(Y129&lt;&gt;INDEX('Historical BMP Records'!Y:Y, MATCH($C129, 'Historical BMP Records'!$C:$C, 0)), 1, 0), IF(Y129&lt;&gt;INDEX('Planned and Progress BMPs'!Y:Y, MATCH($C129, 'Planned and Progress BMPs'!$C:$C, 0)), 1, 0)), "")</f>
        <v/>
      </c>
      <c r="CQ129" s="87" t="str">
        <f>IFERROR(IF($F129="Historical", IF(Z129&lt;&gt;INDEX('Historical BMP Records'!Z:Z, MATCH($C129, 'Historical BMP Records'!$C:$C, 0)), 1, 0), IF(Z129&lt;&gt;INDEX('Planned and Progress BMPs'!Z:Z, MATCH($C129, 'Planned and Progress BMPs'!$C:$C, 0)), 1, 0)), "")</f>
        <v/>
      </c>
      <c r="CR129" s="87" t="str">
        <f>IFERROR(IF($F129="Historical", IF(AA129&lt;&gt;INDEX('Historical BMP Records'!AA:AA, MATCH($C129, 'Historical BMP Records'!$C:$C, 0)), 1, 0), IF(AA129&lt;&gt;INDEX('Planned and Progress BMPs'!AA:AA, MATCH($C129, 'Planned and Progress BMPs'!$C:$C, 0)), 1, 0)), "")</f>
        <v/>
      </c>
      <c r="CS129" s="87" t="str">
        <f>IFERROR(IF($F129="Historical", IF(AB129&lt;&gt;INDEX('Historical BMP Records'!AB:AB, MATCH($C129, 'Historical BMP Records'!$C:$C, 0)), 1, 0), IF(AB129&lt;&gt;INDEX('Planned and Progress BMPs'!AB:AB, MATCH($C129, 'Planned and Progress BMPs'!$C:$C, 0)), 1, 0)), "")</f>
        <v/>
      </c>
      <c r="CT129" s="87" t="str">
        <f>IFERROR(IF($F129="Historical", IF(AC129&lt;&gt;INDEX('Historical BMP Records'!AC:AC, MATCH($C129, 'Historical BMP Records'!$C:$C, 0)), 1, 0), IF(AC129&lt;&gt;INDEX('Planned and Progress BMPs'!AC:AC, MATCH($C129, 'Planned and Progress BMPs'!$C:$C, 0)), 1, 0)), "")</f>
        <v/>
      </c>
      <c r="CU129" s="87" t="str">
        <f>IFERROR(IF($F129="Historical", IF(AD129&lt;&gt;INDEX('Historical BMP Records'!AD:AD, MATCH($C129, 'Historical BMP Records'!$C:$C, 0)), 1, 0), IF(AD129&lt;&gt;INDEX('Planned and Progress BMPs'!AD:AD, MATCH($C129, 'Planned and Progress BMPs'!$C:$C, 0)), 1, 0)), "")</f>
        <v/>
      </c>
      <c r="CV129" s="87" t="str">
        <f>IFERROR(IF($F129="Historical", IF(AE129&lt;&gt;INDEX('Historical BMP Records'!AE:AE, MATCH($C129, 'Historical BMP Records'!$C:$C, 0)), 1, 0), IF(AE129&lt;&gt;INDEX('Planned and Progress BMPs'!AE:AE, MATCH($C129, 'Planned and Progress BMPs'!$C:$C, 0)), 1, 0)), "")</f>
        <v/>
      </c>
      <c r="CW129" s="87" t="str">
        <f>IFERROR(IF($F129="Historical", IF(AF129&lt;&gt;INDEX('Historical BMP Records'!AF:AF, MATCH($C129, 'Historical BMP Records'!$C:$C, 0)), 1, 0), IF(AF129&lt;&gt;INDEX('Planned and Progress BMPs'!AF:AF, MATCH($C129, 'Planned and Progress BMPs'!$C:$C, 0)), 1, 0)), "")</f>
        <v/>
      </c>
      <c r="CX129" s="87" t="str">
        <f>IFERROR(IF($F129="Historical", IF(AG129&lt;&gt;INDEX('Historical BMP Records'!AG:AG, MATCH($C129, 'Historical BMP Records'!$C:$C, 0)), 1, 0), IF(AG129&lt;&gt;INDEX('Planned and Progress BMPs'!AG:AG, MATCH($C129, 'Planned and Progress BMPs'!$C:$C, 0)), 1, 0)), "")</f>
        <v/>
      </c>
      <c r="CY129" s="87" t="str">
        <f>IFERROR(IF($F129="Historical", IF(AH129&lt;&gt;INDEX('Historical BMP Records'!AH:AH, MATCH($C129, 'Historical BMP Records'!$C:$C, 0)), 1, 0), IF(AH129&lt;&gt;INDEX('Planned and Progress BMPs'!AH:AH, MATCH($C129, 'Planned and Progress BMPs'!$C:$C, 0)), 1, 0)), "")</f>
        <v/>
      </c>
      <c r="CZ129" s="87" t="str">
        <f>IFERROR(IF($F129="Historical", IF(AI129&lt;&gt;INDEX('Historical BMP Records'!AI:AI, MATCH($C129, 'Historical BMP Records'!$C:$C, 0)), 1, 0), IF(AI129&lt;&gt;INDEX('Planned and Progress BMPs'!AI:AI, MATCH($C129, 'Planned and Progress BMPs'!$C:$C, 0)), 1, 0)), "")</f>
        <v/>
      </c>
      <c r="DA129" s="87" t="str">
        <f>IFERROR(IF($F129="Historical", IF(AJ129&lt;&gt;INDEX('Historical BMP Records'!AJ:AJ, MATCH($C129, 'Historical BMP Records'!$C:$C, 0)), 1, 0), IF(AJ129&lt;&gt;INDEX('Planned and Progress BMPs'!AJ:AJ, MATCH($C129, 'Planned and Progress BMPs'!$C:$C, 0)), 1, 0)), "")</f>
        <v/>
      </c>
      <c r="DB129" s="87" t="str">
        <f>IFERROR(IF($F129="Historical", IF(AK129&lt;&gt;INDEX('Historical BMP Records'!AK:AK, MATCH($C129, 'Historical BMP Records'!$C:$C, 0)), 1, 0), IF(AK129&lt;&gt;INDEX('Planned and Progress BMPs'!AK:AK, MATCH($C129, 'Planned and Progress BMPs'!$C:$C, 0)), 1, 0)), "")</f>
        <v/>
      </c>
      <c r="DC129" s="87" t="str">
        <f>IFERROR(IF($F129="Historical", IF(AL129&lt;&gt;INDEX('Historical BMP Records'!AL:AL, MATCH($C129, 'Historical BMP Records'!$C:$C, 0)), 1, 0), IF(AL129&lt;&gt;INDEX('Planned and Progress BMPs'!AL:AL, MATCH($C129, 'Planned and Progress BMPs'!$C:$C, 0)), 1, 0)), "")</f>
        <v/>
      </c>
      <c r="DD129" s="87" t="str">
        <f>IFERROR(IF($F129="Historical", IF(AM129&lt;&gt;INDEX('Historical BMP Records'!AM:AM, MATCH($C129, 'Historical BMP Records'!$C:$C, 0)), 1, 0), IF(AM129&lt;&gt;INDEX('Planned and Progress BMPs'!AM:AM, MATCH($C129, 'Planned and Progress BMPs'!$C:$C, 0)), 1, 0)), "")</f>
        <v/>
      </c>
      <c r="DE129" s="87" t="str">
        <f>IFERROR(IF($F129="Historical", IF(AN129&lt;&gt;INDEX('Historical BMP Records'!AN:AN, MATCH($C129, 'Historical BMP Records'!$C:$C, 0)), 1, 0), IF(AN129&lt;&gt;INDEX('Planned and Progress BMPs'!AN:AN, MATCH($C129, 'Planned and Progress BMPs'!$C:$C, 0)), 1, 0)), "")</f>
        <v/>
      </c>
      <c r="DF129" s="87" t="str">
        <f>IFERROR(IF($F129="Historical", IF(AO129&lt;&gt;INDEX('Historical BMP Records'!AO:AO, MATCH($C129, 'Historical BMP Records'!$C:$C, 0)), 1, 0), IF(AO129&lt;&gt;INDEX('Planned and Progress BMPs'!AO:AO, MATCH($C129, 'Planned and Progress BMPs'!$C:$C, 0)), 1, 0)), "")</f>
        <v/>
      </c>
      <c r="DG129" s="87" t="str">
        <f>IFERROR(IF($F129="Historical", IF(AP129&lt;&gt;INDEX('Historical BMP Records'!AP:AP, MATCH($C129, 'Historical BMP Records'!$C:$C, 0)), 1, 0), IF(AP129&lt;&gt;INDEX('Planned and Progress BMPs'!AP:AP, MATCH($C129, 'Planned and Progress BMPs'!$C:$C, 0)), 1, 0)), "")</f>
        <v/>
      </c>
      <c r="DH129" s="87" t="str">
        <f>IFERROR(IF($F129="Historical", IF(AQ129&lt;&gt;INDEX('Historical BMP Records'!AQ:AQ, MATCH($C129, 'Historical BMP Records'!$C:$C, 0)), 1, 0), IF(AQ129&lt;&gt;INDEX('Planned and Progress BMPs'!AQ:AQ, MATCH($C129, 'Planned and Progress BMPs'!$C:$C, 0)), 1, 0)), "")</f>
        <v/>
      </c>
      <c r="DI129" s="87" t="str">
        <f>IFERROR(IF($F129="Historical", IF(AR129&lt;&gt;INDEX('Historical BMP Records'!AR:AR, MATCH($C129, 'Historical BMP Records'!$C:$C, 0)), 1, 0), IF(AR129&lt;&gt;INDEX('Planned and Progress BMPs'!AR:AR, MATCH($C129, 'Planned and Progress BMPs'!$C:$C, 0)), 1, 0)), "")</f>
        <v/>
      </c>
      <c r="DJ129" s="87" t="str">
        <f>IFERROR(IF($F129="Historical", IF(AS129&lt;&gt;INDEX('Historical BMP Records'!AS:AS, MATCH($C129, 'Historical BMP Records'!$C:$C, 0)), 1, 0), IF(AS129&lt;&gt;INDEX('Planned and Progress BMPs'!AS:AS, MATCH($C129, 'Planned and Progress BMPs'!$C:$C, 0)), 1, 0)), "")</f>
        <v/>
      </c>
      <c r="DK129" s="87" t="str">
        <f>IFERROR(IF($F129="Historical", IF(AT129&lt;&gt;INDEX('Historical BMP Records'!AT:AT, MATCH($C129, 'Historical BMP Records'!$C:$C, 0)), 1, 0), IF(AT129&lt;&gt;INDEX('Planned and Progress BMPs'!AT:AT, MATCH($C129, 'Planned and Progress BMPs'!$C:$C, 0)), 1, 0)), "")</f>
        <v/>
      </c>
      <c r="DL129" s="87" t="str">
        <f>IFERROR(IF($F129="Historical", IF(AU129&lt;&gt;INDEX('Historical BMP Records'!AU:AU, MATCH($C129, 'Historical BMP Records'!$C:$C, 0)), 1, 0), IF(AU129&lt;&gt;INDEX('Planned and Progress BMPs'!AU:AU, MATCH($C129, 'Planned and Progress BMPs'!$C:$C, 0)), 1, 0)), "")</f>
        <v/>
      </c>
      <c r="DM129" s="87" t="str">
        <f>IFERROR(IF($F129="Historical", IF(AV129&lt;&gt;INDEX('Historical BMP Records'!AV:AV, MATCH($C129, 'Historical BMP Records'!$C:$C, 0)), 1, 0), IF(AV129&lt;&gt;INDEX('Planned and Progress BMPs'!AV:AV, MATCH($C129, 'Planned and Progress BMPs'!$C:$C, 0)), 1, 0)), "")</f>
        <v/>
      </c>
      <c r="DN129" s="87" t="str">
        <f>IFERROR(IF($F129="Historical", IF(AW129&lt;&gt;INDEX('Historical BMP Records'!AW:AW, MATCH($C129, 'Historical BMP Records'!$C:$C, 0)), 1, 0), IF(AW129&lt;&gt;INDEX('Planned and Progress BMPs'!AW:AW, MATCH($C129, 'Planned and Progress BMPs'!$C:$C, 0)), 1, 0)), "")</f>
        <v/>
      </c>
      <c r="DO129" s="87" t="str">
        <f>IFERROR(IF($F129="Historical", IF(AX129&lt;&gt;INDEX('Historical BMP Records'!AX:AX, MATCH($C129, 'Historical BMP Records'!$C:$C, 0)), 1, 0), IF(AX129&lt;&gt;INDEX('Planned and Progress BMPs'!AX:AX, MATCH($C129, 'Planned and Progress BMPs'!$C:$C, 0)), 1, 0)), "")</f>
        <v/>
      </c>
      <c r="DP129" s="87" t="str">
        <f>IFERROR(IF($F129="Historical", IF(AY129&lt;&gt;INDEX('Historical BMP Records'!AY:AY, MATCH($C129, 'Historical BMP Records'!$C:$C, 0)), 1, 0), IF(AY129&lt;&gt;INDEX('Planned and Progress BMPs'!AY:AY, MATCH($C129, 'Planned and Progress BMPs'!$C:$C, 0)), 1, 0)), "")</f>
        <v/>
      </c>
      <c r="DQ129" s="87" t="str">
        <f>IFERROR(IF($F129="Historical", IF(AZ129&lt;&gt;INDEX('Historical BMP Records'!AZ:AZ, MATCH($C129, 'Historical BMP Records'!$C:$C, 0)), 1, 0), IF(AZ129&lt;&gt;INDEX('Planned and Progress BMPs'!AZ:AZ, MATCH($C129, 'Planned and Progress BMPs'!$C:$C, 0)), 1, 0)), "")</f>
        <v/>
      </c>
      <c r="DR129" s="87" t="str">
        <f>IFERROR(IF($F129="Historical", IF(BA129&lt;&gt;INDEX('Historical BMP Records'!BA:BA, MATCH($C129, 'Historical BMP Records'!$C:$C, 0)), 1, 0), IF(BA129&lt;&gt;INDEX('Planned and Progress BMPs'!BA:BA, MATCH($C129, 'Planned and Progress BMPs'!$C:$C, 0)), 1, 0)), "")</f>
        <v/>
      </c>
      <c r="DS129" s="87" t="str">
        <f>IFERROR(IF($F129="Historical", IF(BB129&lt;&gt;INDEX('Historical BMP Records'!BB:BB, MATCH($C129, 'Historical BMP Records'!$C:$C, 0)), 1, 0), IF(BB129&lt;&gt;INDEX('Planned and Progress BMPs'!BB:BB, MATCH($C129, 'Planned and Progress BMPs'!$C:$C, 0)), 1, 0)), "")</f>
        <v/>
      </c>
      <c r="DT129" s="87" t="str">
        <f>IFERROR(IF($F129="Historical", IF(BC129&lt;&gt;INDEX('Historical BMP Records'!BC:BC, MATCH($C129, 'Historical BMP Records'!$C:$C, 0)), 1, 0), IF(BC129&lt;&gt;INDEX('Planned and Progress BMPs'!BC:BC, MATCH($C129, 'Planned and Progress BMPs'!$C:$C, 0)), 1, 0)), "")</f>
        <v/>
      </c>
      <c r="DU129" s="87" t="str">
        <f>IFERROR(IF($F129="Historical", IF(BD129&lt;&gt;INDEX('Historical BMP Records'!BD:BD, MATCH($C129, 'Historical BMP Records'!$C:$C, 0)), 1, 0), IF(BD129&lt;&gt;INDEX('Planned and Progress BMPs'!BD:BD, MATCH($C129, 'Planned and Progress BMPs'!$C:$C, 0)), 1, 0)), "")</f>
        <v/>
      </c>
      <c r="DV129" s="87" t="str">
        <f>IFERROR(IF($F129="Historical", IF(BE129&lt;&gt;INDEX('Historical BMP Records'!BE:BE, MATCH($C129, 'Historical BMP Records'!$C:$C, 0)), 1, 0), IF(BE129&lt;&gt;INDEX('Planned and Progress BMPs'!BE:BE, MATCH($C129, 'Planned and Progress BMPs'!$C:$C, 0)), 1, 0)), "")</f>
        <v/>
      </c>
      <c r="DW129" s="87" t="str">
        <f>IFERROR(IF($F129="Historical", IF(BF129&lt;&gt;INDEX('Historical BMP Records'!BF:BF, MATCH($C129, 'Historical BMP Records'!$C:$C, 0)), 1, 0), IF(BF129&lt;&gt;INDEX('Planned and Progress BMPs'!BF:BF, MATCH($C129, 'Planned and Progress BMPs'!$C:$C, 0)), 1, 0)), "")</f>
        <v/>
      </c>
      <c r="DX129" s="87" t="str">
        <f>IFERROR(IF($F129="Historical", IF(BG129&lt;&gt;INDEX('Historical BMP Records'!BG:BG, MATCH($C129, 'Historical BMP Records'!$C:$C, 0)), 1, 0), IF(BG129&lt;&gt;INDEX('Planned and Progress BMPs'!BG:BG, MATCH($C129, 'Planned and Progress BMPs'!$C:$C, 0)), 1, 0)), "")</f>
        <v/>
      </c>
      <c r="DY129" s="87" t="str">
        <f>IFERROR(IF($F129="Historical", IF(BH129&lt;&gt;INDEX('Historical BMP Records'!BH:BH, MATCH($C129, 'Historical BMP Records'!$C:$C, 0)), 1, 0), IF(BH129&lt;&gt;INDEX('Planned and Progress BMPs'!BH:BH, MATCH($C129, 'Planned and Progress BMPs'!$C:$C, 0)), 1, 0)), "")</f>
        <v/>
      </c>
      <c r="DZ129" s="87" t="str">
        <f>IFERROR(IF($F129="Historical", IF(BI129&lt;&gt;INDEX('Historical BMP Records'!BI:BI, MATCH($C129, 'Historical BMP Records'!$C:$C, 0)), 1, 0), IF(BI129&lt;&gt;INDEX('Planned and Progress BMPs'!BI:BI, MATCH($C129, 'Planned and Progress BMPs'!$C:$C, 0)), 1, 0)), "")</f>
        <v/>
      </c>
      <c r="EA129" s="87" t="str">
        <f>IFERROR(IF($F129="Historical", IF(BJ129&lt;&gt;INDEX('Historical BMP Records'!BJ:BJ, MATCH($C129, 'Historical BMP Records'!$C:$C, 0)), 1, 0), IF(BJ129&lt;&gt;INDEX('Planned and Progress BMPs'!BJ:BJ, MATCH($C129, 'Planned and Progress BMPs'!$C:$C, 0)), 1, 0)), "")</f>
        <v/>
      </c>
      <c r="EB129" s="87" t="str">
        <f>IFERROR(IF($F129="Historical", IF(BK129&lt;&gt;INDEX('Historical BMP Records'!BK:BK, MATCH($C129, 'Historical BMP Records'!$C:$C, 0)), 1, 0), IF(BK129&lt;&gt;INDEX('Planned and Progress BMPs'!BK:BK, MATCH($C129, 'Planned and Progress BMPs'!$C:$C, 0)), 1, 0)), "")</f>
        <v/>
      </c>
      <c r="EC129" s="87" t="str">
        <f>IFERROR(IF($F129="Historical", IF(BL129&lt;&gt;INDEX('Historical BMP Records'!BL:BL, MATCH($C129, 'Historical BMP Records'!$C:$C, 0)), 1, 0), IF(BL129&lt;&gt;INDEX('Planned and Progress BMPs'!BL:BL, MATCH($C129, 'Planned and Progress BMPs'!$C:$C, 0)), 1, 0)), "")</f>
        <v/>
      </c>
      <c r="ED129" s="87" t="str">
        <f>IFERROR(IF($F129="Historical", IF(BM129&lt;&gt;INDEX('Historical BMP Records'!BM:BM, MATCH($C129, 'Historical BMP Records'!$C:$C, 0)), 1, 0), IF(BM129&lt;&gt;INDEX('Planned and Progress BMPs'!BM:BM, MATCH($C129, 'Planned and Progress BMPs'!$C:$C, 0)), 1, 0)), "")</f>
        <v/>
      </c>
      <c r="EE129" s="87" t="str">
        <f>IFERROR(IF($F129="Historical", IF(BN129&lt;&gt;INDEX('Historical BMP Records'!BN:BN, MATCH($C129, 'Historical BMP Records'!$C:$C, 0)), 1, 0), IF(BN129&lt;&gt;INDEX('Planned and Progress BMPs'!BN:BN, MATCH($C129, 'Planned and Progress BMPs'!$C:$C, 0)), 1, 0)), "")</f>
        <v/>
      </c>
      <c r="EF129" s="87" t="str">
        <f>IFERROR(IF($F129="Historical", IF(BO129&lt;&gt;INDEX('Historical BMP Records'!BO:BO, MATCH($C129, 'Historical BMP Records'!$C:$C, 0)), 1, 0), IF(BO129&lt;&gt;INDEX('Planned and Progress BMPs'!BO:BO, MATCH($C129, 'Planned and Progress BMPs'!$C:$C, 0)), 1, 0)), "")</f>
        <v/>
      </c>
      <c r="EG129" s="87" t="str">
        <f>IFERROR(IF($F129="Historical", IF(BP129&lt;&gt;INDEX('Historical BMP Records'!BP:BP, MATCH($C129, 'Historical BMP Records'!$C:$C, 0)), 1, 0), IF(BP129&lt;&gt;INDEX('Planned and Progress BMPs'!BP:BP, MATCH($C129, 'Planned and Progress BMPs'!$C:$C, 0)), 1, 0)), "")</f>
        <v/>
      </c>
      <c r="EH129" s="87">
        <f>SUM(DC_SW152[[#This Row],[FY17 Status Change]:[GIS ID Change]])</f>
        <v>0</v>
      </c>
    </row>
    <row r="130" spans="1:138" x14ac:dyDescent="0.25">
      <c r="A130" s="15"/>
      <c r="B130" s="15"/>
      <c r="C130" s="15" t="s">
        <v>909</v>
      </c>
      <c r="D130" s="73"/>
      <c r="E130" s="15"/>
      <c r="F130" s="23" t="s">
        <v>50</v>
      </c>
      <c r="G130" s="88">
        <v>2017</v>
      </c>
      <c r="H130" s="89">
        <v>6200</v>
      </c>
      <c r="I130" s="24">
        <v>3</v>
      </c>
      <c r="J130" s="15" t="s">
        <v>4</v>
      </c>
      <c r="K130" s="24" t="s">
        <v>530</v>
      </c>
      <c r="L130" s="24" t="s">
        <v>749</v>
      </c>
      <c r="M130" s="24" t="s">
        <v>750</v>
      </c>
      <c r="N130" s="24" t="s">
        <v>533</v>
      </c>
      <c r="O130" s="15" t="s">
        <v>309</v>
      </c>
      <c r="P130" s="15" t="s">
        <v>217</v>
      </c>
      <c r="Q130" s="90" t="s">
        <v>310</v>
      </c>
      <c r="R130" s="15" t="s">
        <v>311</v>
      </c>
      <c r="S130" s="15">
        <v>22211</v>
      </c>
      <c r="T130" s="90">
        <v>7036968055</v>
      </c>
      <c r="U130" s="15" t="s">
        <v>312</v>
      </c>
      <c r="V130" s="91"/>
      <c r="W130" s="92">
        <v>42948</v>
      </c>
      <c r="X130" s="15" t="s">
        <v>913</v>
      </c>
      <c r="Y130" s="93" t="s">
        <v>10</v>
      </c>
      <c r="Z130" s="94"/>
      <c r="AA130" s="94"/>
      <c r="AB130" s="94"/>
      <c r="AC130" s="24" t="s">
        <v>93</v>
      </c>
      <c r="AD130" s="15" t="s">
        <v>10</v>
      </c>
      <c r="AE130" s="15"/>
      <c r="AF130" s="15"/>
      <c r="AG130" s="15">
        <v>38.87086</v>
      </c>
      <c r="AH130" s="15">
        <v>-77.014955999999998</v>
      </c>
      <c r="AI130" s="15" t="s">
        <v>315</v>
      </c>
      <c r="AJ130" s="15" t="s">
        <v>84</v>
      </c>
      <c r="AK130" s="15"/>
      <c r="AL130" s="15"/>
      <c r="AM130" s="15" t="s">
        <v>12</v>
      </c>
      <c r="AN130" s="95"/>
      <c r="AO130" s="95"/>
      <c r="AP130" s="95"/>
      <c r="AQ130" s="95"/>
      <c r="AR130" s="95">
        <v>0.13</v>
      </c>
      <c r="AS130" s="95">
        <v>0.13</v>
      </c>
      <c r="AT130" s="95">
        <v>0.26</v>
      </c>
      <c r="AU130" s="95" t="s">
        <v>918</v>
      </c>
      <c r="AV130" s="95">
        <v>5662.8</v>
      </c>
      <c r="AW130" s="95">
        <v>5662.8</v>
      </c>
      <c r="AX130" s="95">
        <v>11325.6</v>
      </c>
      <c r="AY130" s="68"/>
      <c r="AZ130" s="23">
        <v>42969</v>
      </c>
      <c r="BA130" s="24">
        <v>2017</v>
      </c>
      <c r="BB130" s="24"/>
      <c r="BC130" s="24"/>
      <c r="BD130" s="24"/>
      <c r="BE130" s="24"/>
      <c r="BF130" s="24"/>
      <c r="BG130" s="24"/>
      <c r="BH130" s="23"/>
      <c r="BI130" s="23"/>
      <c r="BJ130" s="23"/>
      <c r="BK130" s="15"/>
      <c r="BL130" s="23"/>
      <c r="BM130" s="73"/>
      <c r="BN130" s="88"/>
      <c r="BO130" s="89"/>
      <c r="BP130" s="23"/>
      <c r="BQ130" s="15"/>
      <c r="BR130" s="87" t="str">
        <f>IFERROR(IF($F130="Historical", IF(A130&lt;&gt;INDEX('Historical BMP Records'!A:A, MATCH($C130, 'Historical BMP Records'!$C:$C, 0)), 1, 0), IF(A130&lt;&gt;INDEX('Planned and Progress BMPs'!A:A, MATCH($C130, 'Planned and Progress BMPs'!$C:$C, 0)), 1, 0)), "")</f>
        <v/>
      </c>
      <c r="BS130" s="87" t="str">
        <f>IFERROR(IF($F130="Historical", IF(B130&lt;&gt;INDEX('Historical BMP Records'!B:B, MATCH($C130, 'Historical BMP Records'!$C:$C, 0)), 1, 0), IF(B130&lt;&gt;INDEX('Planned and Progress BMPs'!B:B, MATCH($C130, 'Planned and Progress BMPs'!$C:$C, 0)), 1, 0)), "")</f>
        <v/>
      </c>
      <c r="BT130" s="87" t="str">
        <f>IFERROR(IF($F130="Historical", IF(C130&lt;&gt;INDEX('Historical BMP Records'!C:C, MATCH($C130, 'Historical BMP Records'!$C:$C, 0)), 1, 0), IF(C130&lt;&gt;INDEX('Planned and Progress BMPs'!C:C, MATCH($C130, 'Planned and Progress BMPs'!$C:$C, 0)), 1, 0)), "")</f>
        <v/>
      </c>
      <c r="BU130" s="87" t="str">
        <f>IFERROR(IF($F130="Historical", IF(D130&lt;&gt;INDEX('Historical BMP Records'!D:D, MATCH($C130, 'Historical BMP Records'!$C:$C, 0)), 1, 0), IF(D130&lt;&gt;INDEX('Planned and Progress BMPs'!D:D, MATCH($C130, 'Planned and Progress BMPs'!$C:$C, 0)), 1, 0)), "")</f>
        <v/>
      </c>
      <c r="BV130" s="87" t="str">
        <f>IFERROR(IF($F130="Historical", IF(E130&lt;&gt;INDEX('Historical BMP Records'!E:E, MATCH($C130, 'Historical BMP Records'!$C:$C, 0)), 1, 0), IF(E130&lt;&gt;INDEX('Planned and Progress BMPs'!E:E, MATCH($C130, 'Planned and Progress BMPs'!$C:$C, 0)), 1, 0)), "")</f>
        <v/>
      </c>
      <c r="BW130" s="87" t="str">
        <f>IFERROR(IF($F130="Historical", IF(F130&lt;&gt;INDEX('Historical BMP Records'!F:F, MATCH($C130, 'Historical BMP Records'!$C:$C, 0)), 1, 0), IF(F130&lt;&gt;INDEX('Planned and Progress BMPs'!F:F, MATCH($C130, 'Planned and Progress BMPs'!$C:$C, 0)), 1, 0)), "")</f>
        <v/>
      </c>
      <c r="BX130" s="87" t="str">
        <f>IFERROR(IF($F130="Historical", IF(G130&lt;&gt;INDEX('Historical BMP Records'!G:G, MATCH($C130, 'Historical BMP Records'!$C:$C, 0)), 1, 0), IF(G130&lt;&gt;INDEX('Planned and Progress BMPs'!G:G, MATCH($C130, 'Planned and Progress BMPs'!$C:$C, 0)), 1, 0)), "")</f>
        <v/>
      </c>
      <c r="BY130" s="87" t="str">
        <f>IFERROR(IF($F130="Historical", IF(H130&lt;&gt;INDEX('Historical BMP Records'!H:H, MATCH($C130, 'Historical BMP Records'!$C:$C, 0)), 1, 0), IF(H130&lt;&gt;INDEX('Planned and Progress BMPs'!H:H, MATCH($C130, 'Planned and Progress BMPs'!$C:$C, 0)), 1, 0)), "")</f>
        <v/>
      </c>
      <c r="BZ130" s="87" t="str">
        <f>IFERROR(IF($F130="Historical", IF(I130&lt;&gt;INDEX('Historical BMP Records'!I:I, MATCH($C130, 'Historical BMP Records'!$C:$C, 0)), 1, 0), IF(I130&lt;&gt;INDEX('Planned and Progress BMPs'!I:I, MATCH($C130, 'Planned and Progress BMPs'!$C:$C, 0)), 1, 0)), "")</f>
        <v/>
      </c>
      <c r="CA130" s="87" t="str">
        <f>IFERROR(IF($F130="Historical", IF(J130&lt;&gt;INDEX('Historical BMP Records'!J:J, MATCH($C130, 'Historical BMP Records'!$C:$C, 0)), 1, 0), IF(J130&lt;&gt;INDEX('Planned and Progress BMPs'!J:J, MATCH($C130, 'Planned and Progress BMPs'!$C:$C, 0)), 1, 0)), "")</f>
        <v/>
      </c>
      <c r="CB130" s="87" t="str">
        <f>IFERROR(IF($F130="Historical", IF(K130&lt;&gt;INDEX('Historical BMP Records'!K:K, MATCH($C130, 'Historical BMP Records'!$C:$C, 0)), 1, 0), IF(K130&lt;&gt;INDEX('Planned and Progress BMPs'!K:K, MATCH($C130, 'Planned and Progress BMPs'!$C:$C, 0)), 1, 0)), "")</f>
        <v/>
      </c>
      <c r="CC130" s="87" t="str">
        <f>IFERROR(IF($F130="Historical", IF(L130&lt;&gt;INDEX('Historical BMP Records'!L:L, MATCH($C130, 'Historical BMP Records'!$C:$C, 0)), 1, 0), IF(L130&lt;&gt;INDEX('Planned and Progress BMPs'!L:L, MATCH($C130, 'Planned and Progress BMPs'!$C:$C, 0)), 1, 0)), "")</f>
        <v/>
      </c>
      <c r="CD130" s="87" t="str">
        <f>IFERROR(IF($F130="Historical", IF(M130&lt;&gt;INDEX('Historical BMP Records'!M:M, MATCH($C130, 'Historical BMP Records'!$C:$C, 0)), 1, 0), IF(M130&lt;&gt;INDEX('Planned and Progress BMPs'!M:M, MATCH($C130, 'Planned and Progress BMPs'!$C:$C, 0)), 1, 0)), "")</f>
        <v/>
      </c>
      <c r="CE130" s="87" t="str">
        <f>IFERROR(IF($F130="Historical", IF(N130&lt;&gt;INDEX('Historical BMP Records'!N:N, MATCH($C130, 'Historical BMP Records'!$C:$C, 0)), 1, 0), IF(N130&lt;&gt;INDEX('Planned and Progress BMPs'!N:N, MATCH($C130, 'Planned and Progress BMPs'!$C:$C, 0)), 1, 0)), "")</f>
        <v/>
      </c>
      <c r="CF130" s="87" t="str">
        <f>IFERROR(IF($F130="Historical", IF(O130&lt;&gt;INDEX('Historical BMP Records'!O:O, MATCH($C130, 'Historical BMP Records'!$C:$C, 0)), 1, 0), IF(O130&lt;&gt;INDEX('Planned and Progress BMPs'!O:O, MATCH($C130, 'Planned and Progress BMPs'!$C:$C, 0)), 1, 0)), "")</f>
        <v/>
      </c>
      <c r="CG130" s="87" t="str">
        <f>IFERROR(IF($F130="Historical", IF(P130&lt;&gt;INDEX('Historical BMP Records'!P:P, MATCH($C130, 'Historical BMP Records'!$C:$C, 0)), 1, 0), IF(P130&lt;&gt;INDEX('Planned and Progress BMPs'!P:P, MATCH($C130, 'Planned and Progress BMPs'!$C:$C, 0)), 1, 0)), "")</f>
        <v/>
      </c>
      <c r="CH130" s="87" t="str">
        <f>IFERROR(IF($F130="Historical", IF(Q130&lt;&gt;INDEX('Historical BMP Records'!Q:Q, MATCH($C130, 'Historical BMP Records'!$C:$C, 0)), 1, 0), IF(Q130&lt;&gt;INDEX('Planned and Progress BMPs'!Q:Q, MATCH($C130, 'Planned and Progress BMPs'!$C:$C, 0)), 1, 0)), "")</f>
        <v/>
      </c>
      <c r="CI130" s="87" t="str">
        <f>IFERROR(IF($F130="Historical", IF(R130&lt;&gt;INDEX('Historical BMP Records'!R:R, MATCH($C130, 'Historical BMP Records'!$C:$C, 0)), 1, 0), IF(R130&lt;&gt;INDEX('Planned and Progress BMPs'!R:R, MATCH($C130, 'Planned and Progress BMPs'!$C:$C, 0)), 1, 0)), "")</f>
        <v/>
      </c>
      <c r="CJ130" s="87" t="str">
        <f>IFERROR(IF($F130="Historical", IF(S130&lt;&gt;INDEX('Historical BMP Records'!S:S, MATCH($C130, 'Historical BMP Records'!$C:$C, 0)), 1, 0), IF(S130&lt;&gt;INDEX('Planned and Progress BMPs'!S:S, MATCH($C130, 'Planned and Progress BMPs'!$C:$C, 0)), 1, 0)), "")</f>
        <v/>
      </c>
      <c r="CK130" s="87" t="str">
        <f>IFERROR(IF($F130="Historical", IF(T130&lt;&gt;INDEX('Historical BMP Records'!T:T, MATCH($C130, 'Historical BMP Records'!$C:$C, 0)), 1, 0), IF(T130&lt;&gt;INDEX('Planned and Progress BMPs'!T:T, MATCH($C130, 'Planned and Progress BMPs'!$C:$C, 0)), 1, 0)), "")</f>
        <v/>
      </c>
      <c r="CL130" s="87" t="str">
        <f>IFERROR(IF($F130="Historical", IF(U130&lt;&gt;INDEX('Historical BMP Records'!U:U, MATCH($C130, 'Historical BMP Records'!$C:$C, 0)), 1, 0), IF(U130&lt;&gt;INDEX('Planned and Progress BMPs'!U:U, MATCH($C130, 'Planned and Progress BMPs'!$C:$C, 0)), 1, 0)), "")</f>
        <v/>
      </c>
      <c r="CM130" s="87" t="str">
        <f>IFERROR(IF($F130="Historical", IF(V130&lt;&gt;INDEX('Historical BMP Records'!V:V, MATCH($C130, 'Historical BMP Records'!$C:$C, 0)), 1, 0), IF(V130&lt;&gt;INDEX('Planned and Progress BMPs'!V:V, MATCH($C130, 'Planned and Progress BMPs'!$C:$C, 0)), 1, 0)), "")</f>
        <v/>
      </c>
      <c r="CN130" s="87" t="str">
        <f>IFERROR(IF($F130="Historical", IF(W130&lt;&gt;INDEX('Historical BMP Records'!W:W, MATCH($C130, 'Historical BMP Records'!$C:$C, 0)), 1, 0), IF(W130&lt;&gt;INDEX('Planned and Progress BMPs'!W:W, MATCH($C130, 'Planned and Progress BMPs'!$C:$C, 0)), 1, 0)), "")</f>
        <v/>
      </c>
      <c r="CO130" s="87" t="str">
        <f>IFERROR(IF($F130="Historical", IF(X130&lt;&gt;INDEX('Historical BMP Records'!X:X, MATCH($C130, 'Historical BMP Records'!$C:$C, 0)), 1, 0), IF(X130&lt;&gt;INDEX('Planned and Progress BMPs'!X:X, MATCH($C130, 'Planned and Progress BMPs'!$C:$C, 0)), 1, 0)), "")</f>
        <v/>
      </c>
      <c r="CP130" s="87" t="str">
        <f>IFERROR(IF($F130="Historical", IF(Y130&lt;&gt;INDEX('Historical BMP Records'!Y:Y, MATCH($C130, 'Historical BMP Records'!$C:$C, 0)), 1, 0), IF(Y130&lt;&gt;INDEX('Planned and Progress BMPs'!Y:Y, MATCH($C130, 'Planned and Progress BMPs'!$C:$C, 0)), 1, 0)), "")</f>
        <v/>
      </c>
      <c r="CQ130" s="87" t="str">
        <f>IFERROR(IF($F130="Historical", IF(Z130&lt;&gt;INDEX('Historical BMP Records'!Z:Z, MATCH($C130, 'Historical BMP Records'!$C:$C, 0)), 1, 0), IF(Z130&lt;&gt;INDEX('Planned and Progress BMPs'!Z:Z, MATCH($C130, 'Planned and Progress BMPs'!$C:$C, 0)), 1, 0)), "")</f>
        <v/>
      </c>
      <c r="CR130" s="87" t="str">
        <f>IFERROR(IF($F130="Historical", IF(AA130&lt;&gt;INDEX('Historical BMP Records'!AA:AA, MATCH($C130, 'Historical BMP Records'!$C:$C, 0)), 1, 0), IF(AA130&lt;&gt;INDEX('Planned and Progress BMPs'!AA:AA, MATCH($C130, 'Planned and Progress BMPs'!$C:$C, 0)), 1, 0)), "")</f>
        <v/>
      </c>
      <c r="CS130" s="87" t="str">
        <f>IFERROR(IF($F130="Historical", IF(AB130&lt;&gt;INDEX('Historical BMP Records'!AB:AB, MATCH($C130, 'Historical BMP Records'!$C:$C, 0)), 1, 0), IF(AB130&lt;&gt;INDEX('Planned and Progress BMPs'!AB:AB, MATCH($C130, 'Planned and Progress BMPs'!$C:$C, 0)), 1, 0)), "")</f>
        <v/>
      </c>
      <c r="CT130" s="87" t="str">
        <f>IFERROR(IF($F130="Historical", IF(AC130&lt;&gt;INDEX('Historical BMP Records'!AC:AC, MATCH($C130, 'Historical BMP Records'!$C:$C, 0)), 1, 0), IF(AC130&lt;&gt;INDEX('Planned and Progress BMPs'!AC:AC, MATCH($C130, 'Planned and Progress BMPs'!$C:$C, 0)), 1, 0)), "")</f>
        <v/>
      </c>
      <c r="CU130" s="87" t="str">
        <f>IFERROR(IF($F130="Historical", IF(AD130&lt;&gt;INDEX('Historical BMP Records'!AD:AD, MATCH($C130, 'Historical BMP Records'!$C:$C, 0)), 1, 0), IF(AD130&lt;&gt;INDEX('Planned and Progress BMPs'!AD:AD, MATCH($C130, 'Planned and Progress BMPs'!$C:$C, 0)), 1, 0)), "")</f>
        <v/>
      </c>
      <c r="CV130" s="87" t="str">
        <f>IFERROR(IF($F130="Historical", IF(AE130&lt;&gt;INDEX('Historical BMP Records'!AE:AE, MATCH($C130, 'Historical BMP Records'!$C:$C, 0)), 1, 0), IF(AE130&lt;&gt;INDEX('Planned and Progress BMPs'!AE:AE, MATCH($C130, 'Planned and Progress BMPs'!$C:$C, 0)), 1, 0)), "")</f>
        <v/>
      </c>
      <c r="CW130" s="87" t="str">
        <f>IFERROR(IF($F130="Historical", IF(AF130&lt;&gt;INDEX('Historical BMP Records'!AF:AF, MATCH($C130, 'Historical BMP Records'!$C:$C, 0)), 1, 0), IF(AF130&lt;&gt;INDEX('Planned and Progress BMPs'!AF:AF, MATCH($C130, 'Planned and Progress BMPs'!$C:$C, 0)), 1, 0)), "")</f>
        <v/>
      </c>
      <c r="CX130" s="87" t="str">
        <f>IFERROR(IF($F130="Historical", IF(AG130&lt;&gt;INDEX('Historical BMP Records'!AG:AG, MATCH($C130, 'Historical BMP Records'!$C:$C, 0)), 1, 0), IF(AG130&lt;&gt;INDEX('Planned and Progress BMPs'!AG:AG, MATCH($C130, 'Planned and Progress BMPs'!$C:$C, 0)), 1, 0)), "")</f>
        <v/>
      </c>
      <c r="CY130" s="87" t="str">
        <f>IFERROR(IF($F130="Historical", IF(AH130&lt;&gt;INDEX('Historical BMP Records'!AH:AH, MATCH($C130, 'Historical BMP Records'!$C:$C, 0)), 1, 0), IF(AH130&lt;&gt;INDEX('Planned and Progress BMPs'!AH:AH, MATCH($C130, 'Planned and Progress BMPs'!$C:$C, 0)), 1, 0)), "")</f>
        <v/>
      </c>
      <c r="CZ130" s="87" t="str">
        <f>IFERROR(IF($F130="Historical", IF(AI130&lt;&gt;INDEX('Historical BMP Records'!AI:AI, MATCH($C130, 'Historical BMP Records'!$C:$C, 0)), 1, 0), IF(AI130&lt;&gt;INDEX('Planned and Progress BMPs'!AI:AI, MATCH($C130, 'Planned and Progress BMPs'!$C:$C, 0)), 1, 0)), "")</f>
        <v/>
      </c>
      <c r="DA130" s="87" t="str">
        <f>IFERROR(IF($F130="Historical", IF(AJ130&lt;&gt;INDEX('Historical BMP Records'!AJ:AJ, MATCH($C130, 'Historical BMP Records'!$C:$C, 0)), 1, 0), IF(AJ130&lt;&gt;INDEX('Planned and Progress BMPs'!AJ:AJ, MATCH($C130, 'Planned and Progress BMPs'!$C:$C, 0)), 1, 0)), "")</f>
        <v/>
      </c>
      <c r="DB130" s="87" t="str">
        <f>IFERROR(IF($F130="Historical", IF(AK130&lt;&gt;INDEX('Historical BMP Records'!AK:AK, MATCH($C130, 'Historical BMP Records'!$C:$C, 0)), 1, 0), IF(AK130&lt;&gt;INDEX('Planned and Progress BMPs'!AK:AK, MATCH($C130, 'Planned and Progress BMPs'!$C:$C, 0)), 1, 0)), "")</f>
        <v/>
      </c>
      <c r="DC130" s="87" t="str">
        <f>IFERROR(IF($F130="Historical", IF(AL130&lt;&gt;INDEX('Historical BMP Records'!AL:AL, MATCH($C130, 'Historical BMP Records'!$C:$C, 0)), 1, 0), IF(AL130&lt;&gt;INDEX('Planned and Progress BMPs'!AL:AL, MATCH($C130, 'Planned and Progress BMPs'!$C:$C, 0)), 1, 0)), "")</f>
        <v/>
      </c>
      <c r="DD130" s="87" t="str">
        <f>IFERROR(IF($F130="Historical", IF(AM130&lt;&gt;INDEX('Historical BMP Records'!AM:AM, MATCH($C130, 'Historical BMP Records'!$C:$C, 0)), 1, 0), IF(AM130&lt;&gt;INDEX('Planned and Progress BMPs'!AM:AM, MATCH($C130, 'Planned and Progress BMPs'!$C:$C, 0)), 1, 0)), "")</f>
        <v/>
      </c>
      <c r="DE130" s="87" t="str">
        <f>IFERROR(IF($F130="Historical", IF(AN130&lt;&gt;INDEX('Historical BMP Records'!AN:AN, MATCH($C130, 'Historical BMP Records'!$C:$C, 0)), 1, 0), IF(AN130&lt;&gt;INDEX('Planned and Progress BMPs'!AN:AN, MATCH($C130, 'Planned and Progress BMPs'!$C:$C, 0)), 1, 0)), "")</f>
        <v/>
      </c>
      <c r="DF130" s="87" t="str">
        <f>IFERROR(IF($F130="Historical", IF(AO130&lt;&gt;INDEX('Historical BMP Records'!AO:AO, MATCH($C130, 'Historical BMP Records'!$C:$C, 0)), 1, 0), IF(AO130&lt;&gt;INDEX('Planned and Progress BMPs'!AO:AO, MATCH($C130, 'Planned and Progress BMPs'!$C:$C, 0)), 1, 0)), "")</f>
        <v/>
      </c>
      <c r="DG130" s="87" t="str">
        <f>IFERROR(IF($F130="Historical", IF(AP130&lt;&gt;INDEX('Historical BMP Records'!AP:AP, MATCH($C130, 'Historical BMP Records'!$C:$C, 0)), 1, 0), IF(AP130&lt;&gt;INDEX('Planned and Progress BMPs'!AP:AP, MATCH($C130, 'Planned and Progress BMPs'!$C:$C, 0)), 1, 0)), "")</f>
        <v/>
      </c>
      <c r="DH130" s="87" t="str">
        <f>IFERROR(IF($F130="Historical", IF(AQ130&lt;&gt;INDEX('Historical BMP Records'!AQ:AQ, MATCH($C130, 'Historical BMP Records'!$C:$C, 0)), 1, 0), IF(AQ130&lt;&gt;INDEX('Planned and Progress BMPs'!AQ:AQ, MATCH($C130, 'Planned and Progress BMPs'!$C:$C, 0)), 1, 0)), "")</f>
        <v/>
      </c>
      <c r="DI130" s="87" t="str">
        <f>IFERROR(IF($F130="Historical", IF(AR130&lt;&gt;INDEX('Historical BMP Records'!AR:AR, MATCH($C130, 'Historical BMP Records'!$C:$C, 0)), 1, 0), IF(AR130&lt;&gt;INDEX('Planned and Progress BMPs'!AR:AR, MATCH($C130, 'Planned and Progress BMPs'!$C:$C, 0)), 1, 0)), "")</f>
        <v/>
      </c>
      <c r="DJ130" s="87" t="str">
        <f>IFERROR(IF($F130="Historical", IF(AS130&lt;&gt;INDEX('Historical BMP Records'!AS:AS, MATCH($C130, 'Historical BMP Records'!$C:$C, 0)), 1, 0), IF(AS130&lt;&gt;INDEX('Planned and Progress BMPs'!AS:AS, MATCH($C130, 'Planned and Progress BMPs'!$C:$C, 0)), 1, 0)), "")</f>
        <v/>
      </c>
      <c r="DK130" s="87" t="str">
        <f>IFERROR(IF($F130="Historical", IF(AT130&lt;&gt;INDEX('Historical BMP Records'!AT:AT, MATCH($C130, 'Historical BMP Records'!$C:$C, 0)), 1, 0), IF(AT130&lt;&gt;INDEX('Planned and Progress BMPs'!AT:AT, MATCH($C130, 'Planned and Progress BMPs'!$C:$C, 0)), 1, 0)), "")</f>
        <v/>
      </c>
      <c r="DL130" s="87" t="str">
        <f>IFERROR(IF($F130="Historical", IF(AU130&lt;&gt;INDEX('Historical BMP Records'!AU:AU, MATCH($C130, 'Historical BMP Records'!$C:$C, 0)), 1, 0), IF(AU130&lt;&gt;INDEX('Planned and Progress BMPs'!AU:AU, MATCH($C130, 'Planned and Progress BMPs'!$C:$C, 0)), 1, 0)), "")</f>
        <v/>
      </c>
      <c r="DM130" s="87" t="str">
        <f>IFERROR(IF($F130="Historical", IF(AV130&lt;&gt;INDEX('Historical BMP Records'!AV:AV, MATCH($C130, 'Historical BMP Records'!$C:$C, 0)), 1, 0), IF(AV130&lt;&gt;INDEX('Planned and Progress BMPs'!AV:AV, MATCH($C130, 'Planned and Progress BMPs'!$C:$C, 0)), 1, 0)), "")</f>
        <v/>
      </c>
      <c r="DN130" s="87" t="str">
        <f>IFERROR(IF($F130="Historical", IF(AW130&lt;&gt;INDEX('Historical BMP Records'!AW:AW, MATCH($C130, 'Historical BMP Records'!$C:$C, 0)), 1, 0), IF(AW130&lt;&gt;INDEX('Planned and Progress BMPs'!AW:AW, MATCH($C130, 'Planned and Progress BMPs'!$C:$C, 0)), 1, 0)), "")</f>
        <v/>
      </c>
      <c r="DO130" s="87" t="str">
        <f>IFERROR(IF($F130="Historical", IF(AX130&lt;&gt;INDEX('Historical BMP Records'!AX:AX, MATCH($C130, 'Historical BMP Records'!$C:$C, 0)), 1, 0), IF(AX130&lt;&gt;INDEX('Planned and Progress BMPs'!AX:AX, MATCH($C130, 'Planned and Progress BMPs'!$C:$C, 0)), 1, 0)), "")</f>
        <v/>
      </c>
      <c r="DP130" s="87" t="str">
        <f>IFERROR(IF($F130="Historical", IF(AY130&lt;&gt;INDEX('Historical BMP Records'!AY:AY, MATCH($C130, 'Historical BMP Records'!$C:$C, 0)), 1, 0), IF(AY130&lt;&gt;INDEX('Planned and Progress BMPs'!AY:AY, MATCH($C130, 'Planned and Progress BMPs'!$C:$C, 0)), 1, 0)), "")</f>
        <v/>
      </c>
      <c r="DQ130" s="87" t="str">
        <f>IFERROR(IF($F130="Historical", IF(AZ130&lt;&gt;INDEX('Historical BMP Records'!AZ:AZ, MATCH($C130, 'Historical BMP Records'!$C:$C, 0)), 1, 0), IF(AZ130&lt;&gt;INDEX('Planned and Progress BMPs'!AZ:AZ, MATCH($C130, 'Planned and Progress BMPs'!$C:$C, 0)), 1, 0)), "")</f>
        <v/>
      </c>
      <c r="DR130" s="87" t="str">
        <f>IFERROR(IF($F130="Historical", IF(BA130&lt;&gt;INDEX('Historical BMP Records'!BA:BA, MATCH($C130, 'Historical BMP Records'!$C:$C, 0)), 1, 0), IF(BA130&lt;&gt;INDEX('Planned and Progress BMPs'!BA:BA, MATCH($C130, 'Planned and Progress BMPs'!$C:$C, 0)), 1, 0)), "")</f>
        <v/>
      </c>
      <c r="DS130" s="87" t="str">
        <f>IFERROR(IF($F130="Historical", IF(BB130&lt;&gt;INDEX('Historical BMP Records'!BB:BB, MATCH($C130, 'Historical BMP Records'!$C:$C, 0)), 1, 0), IF(BB130&lt;&gt;INDEX('Planned and Progress BMPs'!BB:BB, MATCH($C130, 'Planned and Progress BMPs'!$C:$C, 0)), 1, 0)), "")</f>
        <v/>
      </c>
      <c r="DT130" s="87" t="str">
        <f>IFERROR(IF($F130="Historical", IF(BC130&lt;&gt;INDEX('Historical BMP Records'!BC:BC, MATCH($C130, 'Historical BMP Records'!$C:$C, 0)), 1, 0), IF(BC130&lt;&gt;INDEX('Planned and Progress BMPs'!BC:BC, MATCH($C130, 'Planned and Progress BMPs'!$C:$C, 0)), 1, 0)), "")</f>
        <v/>
      </c>
      <c r="DU130" s="87" t="str">
        <f>IFERROR(IF($F130="Historical", IF(BD130&lt;&gt;INDEX('Historical BMP Records'!BD:BD, MATCH($C130, 'Historical BMP Records'!$C:$C, 0)), 1, 0), IF(BD130&lt;&gt;INDEX('Planned and Progress BMPs'!BD:BD, MATCH($C130, 'Planned and Progress BMPs'!$C:$C, 0)), 1, 0)), "")</f>
        <v/>
      </c>
      <c r="DV130" s="87" t="str">
        <f>IFERROR(IF($F130="Historical", IF(BE130&lt;&gt;INDEX('Historical BMP Records'!BE:BE, MATCH($C130, 'Historical BMP Records'!$C:$C, 0)), 1, 0), IF(BE130&lt;&gt;INDEX('Planned and Progress BMPs'!BE:BE, MATCH($C130, 'Planned and Progress BMPs'!$C:$C, 0)), 1, 0)), "")</f>
        <v/>
      </c>
      <c r="DW130" s="87" t="str">
        <f>IFERROR(IF($F130="Historical", IF(BF130&lt;&gt;INDEX('Historical BMP Records'!BF:BF, MATCH($C130, 'Historical BMP Records'!$C:$C, 0)), 1, 0), IF(BF130&lt;&gt;INDEX('Planned and Progress BMPs'!BF:BF, MATCH($C130, 'Planned and Progress BMPs'!$C:$C, 0)), 1, 0)), "")</f>
        <v/>
      </c>
      <c r="DX130" s="87" t="str">
        <f>IFERROR(IF($F130="Historical", IF(BG130&lt;&gt;INDEX('Historical BMP Records'!BG:BG, MATCH($C130, 'Historical BMP Records'!$C:$C, 0)), 1, 0), IF(BG130&lt;&gt;INDEX('Planned and Progress BMPs'!BG:BG, MATCH($C130, 'Planned and Progress BMPs'!$C:$C, 0)), 1, 0)), "")</f>
        <v/>
      </c>
      <c r="DY130" s="87" t="str">
        <f>IFERROR(IF($F130="Historical", IF(BH130&lt;&gt;INDEX('Historical BMP Records'!BH:BH, MATCH($C130, 'Historical BMP Records'!$C:$C, 0)), 1, 0), IF(BH130&lt;&gt;INDEX('Planned and Progress BMPs'!BH:BH, MATCH($C130, 'Planned and Progress BMPs'!$C:$C, 0)), 1, 0)), "")</f>
        <v/>
      </c>
      <c r="DZ130" s="87" t="str">
        <f>IFERROR(IF($F130="Historical", IF(BI130&lt;&gt;INDEX('Historical BMP Records'!BI:BI, MATCH($C130, 'Historical BMP Records'!$C:$C, 0)), 1, 0), IF(BI130&lt;&gt;INDEX('Planned and Progress BMPs'!BI:BI, MATCH($C130, 'Planned and Progress BMPs'!$C:$C, 0)), 1, 0)), "")</f>
        <v/>
      </c>
      <c r="EA130" s="87" t="str">
        <f>IFERROR(IF($F130="Historical", IF(BJ130&lt;&gt;INDEX('Historical BMP Records'!BJ:BJ, MATCH($C130, 'Historical BMP Records'!$C:$C, 0)), 1, 0), IF(BJ130&lt;&gt;INDEX('Planned and Progress BMPs'!BJ:BJ, MATCH($C130, 'Planned and Progress BMPs'!$C:$C, 0)), 1, 0)), "")</f>
        <v/>
      </c>
      <c r="EB130" s="87" t="str">
        <f>IFERROR(IF($F130="Historical", IF(BK130&lt;&gt;INDEX('Historical BMP Records'!BK:BK, MATCH($C130, 'Historical BMP Records'!$C:$C, 0)), 1, 0), IF(BK130&lt;&gt;INDEX('Planned and Progress BMPs'!BK:BK, MATCH($C130, 'Planned and Progress BMPs'!$C:$C, 0)), 1, 0)), "")</f>
        <v/>
      </c>
      <c r="EC130" s="87" t="str">
        <f>IFERROR(IF($F130="Historical", IF(BL130&lt;&gt;INDEX('Historical BMP Records'!BL:BL, MATCH($C130, 'Historical BMP Records'!$C:$C, 0)), 1, 0), IF(BL130&lt;&gt;INDEX('Planned and Progress BMPs'!BL:BL, MATCH($C130, 'Planned and Progress BMPs'!$C:$C, 0)), 1, 0)), "")</f>
        <v/>
      </c>
      <c r="ED130" s="87" t="str">
        <f>IFERROR(IF($F130="Historical", IF(BM130&lt;&gt;INDEX('Historical BMP Records'!BM:BM, MATCH($C130, 'Historical BMP Records'!$C:$C, 0)), 1, 0), IF(BM130&lt;&gt;INDEX('Planned and Progress BMPs'!BM:BM, MATCH($C130, 'Planned and Progress BMPs'!$C:$C, 0)), 1, 0)), "")</f>
        <v/>
      </c>
      <c r="EE130" s="87" t="str">
        <f>IFERROR(IF($F130="Historical", IF(BN130&lt;&gt;INDEX('Historical BMP Records'!BN:BN, MATCH($C130, 'Historical BMP Records'!$C:$C, 0)), 1, 0), IF(BN130&lt;&gt;INDEX('Planned and Progress BMPs'!BN:BN, MATCH($C130, 'Planned and Progress BMPs'!$C:$C, 0)), 1, 0)), "")</f>
        <v/>
      </c>
      <c r="EF130" s="87" t="str">
        <f>IFERROR(IF($F130="Historical", IF(BO130&lt;&gt;INDEX('Historical BMP Records'!BO:BO, MATCH($C130, 'Historical BMP Records'!$C:$C, 0)), 1, 0), IF(BO130&lt;&gt;INDEX('Planned and Progress BMPs'!BO:BO, MATCH($C130, 'Planned and Progress BMPs'!$C:$C, 0)), 1, 0)), "")</f>
        <v/>
      </c>
      <c r="EG130" s="87" t="str">
        <f>IFERROR(IF($F130="Historical", IF(BP130&lt;&gt;INDEX('Historical BMP Records'!BP:BP, MATCH($C130, 'Historical BMP Records'!$C:$C, 0)), 1, 0), IF(BP130&lt;&gt;INDEX('Planned and Progress BMPs'!BP:BP, MATCH($C130, 'Planned and Progress BMPs'!$C:$C, 0)), 1, 0)), "")</f>
        <v/>
      </c>
      <c r="EH130" s="87">
        <f>SUM(DC_SW152[[#This Row],[FY17 Status Change]:[GIS ID Change]])</f>
        <v>0</v>
      </c>
    </row>
    <row r="131" spans="1:138" x14ac:dyDescent="0.25">
      <c r="A131" s="15"/>
      <c r="B131" s="15"/>
      <c r="C131" s="15" t="s">
        <v>910</v>
      </c>
      <c r="D131" s="73"/>
      <c r="E131" s="15"/>
      <c r="F131" s="23" t="s">
        <v>50</v>
      </c>
      <c r="G131" s="88">
        <v>2017</v>
      </c>
      <c r="H131" s="89">
        <v>3100</v>
      </c>
      <c r="I131" s="24">
        <v>3</v>
      </c>
      <c r="J131" s="15" t="s">
        <v>4</v>
      </c>
      <c r="K131" s="24" t="s">
        <v>530</v>
      </c>
      <c r="L131" s="24" t="s">
        <v>749</v>
      </c>
      <c r="M131" s="24" t="s">
        <v>750</v>
      </c>
      <c r="N131" s="24" t="s">
        <v>533</v>
      </c>
      <c r="O131" s="15" t="s">
        <v>309</v>
      </c>
      <c r="P131" s="15" t="s">
        <v>217</v>
      </c>
      <c r="Q131" s="90" t="s">
        <v>310</v>
      </c>
      <c r="R131" s="15" t="s">
        <v>311</v>
      </c>
      <c r="S131" s="15">
        <v>22211</v>
      </c>
      <c r="T131" s="90">
        <v>7036968055</v>
      </c>
      <c r="U131" s="15" t="s">
        <v>312</v>
      </c>
      <c r="V131" s="91"/>
      <c r="W131" s="92">
        <v>42948</v>
      </c>
      <c r="X131" s="15" t="s">
        <v>914</v>
      </c>
      <c r="Y131" s="93" t="s">
        <v>915</v>
      </c>
      <c r="Z131" s="94"/>
      <c r="AA131" s="94"/>
      <c r="AB131" s="94"/>
      <c r="AC131" s="24" t="s">
        <v>93</v>
      </c>
      <c r="AD131" s="15" t="s">
        <v>10</v>
      </c>
      <c r="AE131" s="15"/>
      <c r="AF131" s="15"/>
      <c r="AG131" s="15">
        <v>38.870688999999999</v>
      </c>
      <c r="AH131" s="15">
        <v>-77.015440999999996</v>
      </c>
      <c r="AI131" s="15" t="s">
        <v>315</v>
      </c>
      <c r="AJ131" s="15" t="s">
        <v>84</v>
      </c>
      <c r="AK131" s="15"/>
      <c r="AL131" s="15"/>
      <c r="AM131" s="15" t="s">
        <v>12</v>
      </c>
      <c r="AN131" s="95"/>
      <c r="AO131" s="95"/>
      <c r="AP131" s="95"/>
      <c r="AQ131" s="95"/>
      <c r="AR131" s="95">
        <v>7.0000000000000007E-2</v>
      </c>
      <c r="AS131" s="95">
        <v>0.06</v>
      </c>
      <c r="AT131" s="95">
        <v>0.13</v>
      </c>
      <c r="AU131" s="95" t="s">
        <v>918</v>
      </c>
      <c r="AV131" s="95">
        <v>3049.2000000000003</v>
      </c>
      <c r="AW131" s="95">
        <v>2613.6</v>
      </c>
      <c r="AX131" s="95">
        <v>5662.8</v>
      </c>
      <c r="AY131" s="68"/>
      <c r="AZ131" s="23">
        <v>42969</v>
      </c>
      <c r="BA131" s="24">
        <v>2017</v>
      </c>
      <c r="BB131" s="24"/>
      <c r="BC131" s="24"/>
      <c r="BD131" s="24"/>
      <c r="BE131" s="24"/>
      <c r="BF131" s="24"/>
      <c r="BG131" s="24"/>
      <c r="BH131" s="23"/>
      <c r="BI131" s="23"/>
      <c r="BJ131" s="23"/>
      <c r="BK131" s="15"/>
      <c r="BL131" s="23"/>
      <c r="BM131" s="73"/>
      <c r="BN131" s="88"/>
      <c r="BO131" s="89"/>
      <c r="BP131" s="23"/>
      <c r="BQ131" s="15"/>
      <c r="BR131" s="87" t="str">
        <f>IFERROR(IF($F131="Historical", IF(A131&lt;&gt;INDEX('Historical BMP Records'!A:A, MATCH($C131, 'Historical BMP Records'!$C:$C, 0)), 1, 0), IF(A131&lt;&gt;INDEX('Planned and Progress BMPs'!A:A, MATCH($C131, 'Planned and Progress BMPs'!$C:$C, 0)), 1, 0)), "")</f>
        <v/>
      </c>
      <c r="BS131" s="87" t="str">
        <f>IFERROR(IF($F131="Historical", IF(B131&lt;&gt;INDEX('Historical BMP Records'!B:B, MATCH($C131, 'Historical BMP Records'!$C:$C, 0)), 1, 0), IF(B131&lt;&gt;INDEX('Planned and Progress BMPs'!B:B, MATCH($C131, 'Planned and Progress BMPs'!$C:$C, 0)), 1, 0)), "")</f>
        <v/>
      </c>
      <c r="BT131" s="87" t="str">
        <f>IFERROR(IF($F131="Historical", IF(C131&lt;&gt;INDEX('Historical BMP Records'!C:C, MATCH($C131, 'Historical BMP Records'!$C:$C, 0)), 1, 0), IF(C131&lt;&gt;INDEX('Planned and Progress BMPs'!C:C, MATCH($C131, 'Planned and Progress BMPs'!$C:$C, 0)), 1, 0)), "")</f>
        <v/>
      </c>
      <c r="BU131" s="87" t="str">
        <f>IFERROR(IF($F131="Historical", IF(D131&lt;&gt;INDEX('Historical BMP Records'!D:D, MATCH($C131, 'Historical BMP Records'!$C:$C, 0)), 1, 0), IF(D131&lt;&gt;INDEX('Planned and Progress BMPs'!D:D, MATCH($C131, 'Planned and Progress BMPs'!$C:$C, 0)), 1, 0)), "")</f>
        <v/>
      </c>
      <c r="BV131" s="87" t="str">
        <f>IFERROR(IF($F131="Historical", IF(E131&lt;&gt;INDEX('Historical BMP Records'!E:E, MATCH($C131, 'Historical BMP Records'!$C:$C, 0)), 1, 0), IF(E131&lt;&gt;INDEX('Planned and Progress BMPs'!E:E, MATCH($C131, 'Planned and Progress BMPs'!$C:$C, 0)), 1, 0)), "")</f>
        <v/>
      </c>
      <c r="BW131" s="87" t="str">
        <f>IFERROR(IF($F131="Historical", IF(F131&lt;&gt;INDEX('Historical BMP Records'!F:F, MATCH($C131, 'Historical BMP Records'!$C:$C, 0)), 1, 0), IF(F131&lt;&gt;INDEX('Planned and Progress BMPs'!F:F, MATCH($C131, 'Planned and Progress BMPs'!$C:$C, 0)), 1, 0)), "")</f>
        <v/>
      </c>
      <c r="BX131" s="87" t="str">
        <f>IFERROR(IF($F131="Historical", IF(G131&lt;&gt;INDEX('Historical BMP Records'!G:G, MATCH($C131, 'Historical BMP Records'!$C:$C, 0)), 1, 0), IF(G131&lt;&gt;INDEX('Planned and Progress BMPs'!G:G, MATCH($C131, 'Planned and Progress BMPs'!$C:$C, 0)), 1, 0)), "")</f>
        <v/>
      </c>
      <c r="BY131" s="87" t="str">
        <f>IFERROR(IF($F131="Historical", IF(H131&lt;&gt;INDEX('Historical BMP Records'!H:H, MATCH($C131, 'Historical BMP Records'!$C:$C, 0)), 1, 0), IF(H131&lt;&gt;INDEX('Planned and Progress BMPs'!H:H, MATCH($C131, 'Planned and Progress BMPs'!$C:$C, 0)), 1, 0)), "")</f>
        <v/>
      </c>
      <c r="BZ131" s="87" t="str">
        <f>IFERROR(IF($F131="Historical", IF(I131&lt;&gt;INDEX('Historical BMP Records'!I:I, MATCH($C131, 'Historical BMP Records'!$C:$C, 0)), 1, 0), IF(I131&lt;&gt;INDEX('Planned and Progress BMPs'!I:I, MATCH($C131, 'Planned and Progress BMPs'!$C:$C, 0)), 1, 0)), "")</f>
        <v/>
      </c>
      <c r="CA131" s="87" t="str">
        <f>IFERROR(IF($F131="Historical", IF(J131&lt;&gt;INDEX('Historical BMP Records'!J:J, MATCH($C131, 'Historical BMP Records'!$C:$C, 0)), 1, 0), IF(J131&lt;&gt;INDEX('Planned and Progress BMPs'!J:J, MATCH($C131, 'Planned and Progress BMPs'!$C:$C, 0)), 1, 0)), "")</f>
        <v/>
      </c>
      <c r="CB131" s="87" t="str">
        <f>IFERROR(IF($F131="Historical", IF(K131&lt;&gt;INDEX('Historical BMP Records'!K:K, MATCH($C131, 'Historical BMP Records'!$C:$C, 0)), 1, 0), IF(K131&lt;&gt;INDEX('Planned and Progress BMPs'!K:K, MATCH($C131, 'Planned and Progress BMPs'!$C:$C, 0)), 1, 0)), "")</f>
        <v/>
      </c>
      <c r="CC131" s="87" t="str">
        <f>IFERROR(IF($F131="Historical", IF(L131&lt;&gt;INDEX('Historical BMP Records'!L:L, MATCH($C131, 'Historical BMP Records'!$C:$C, 0)), 1, 0), IF(L131&lt;&gt;INDEX('Planned and Progress BMPs'!L:L, MATCH($C131, 'Planned and Progress BMPs'!$C:$C, 0)), 1, 0)), "")</f>
        <v/>
      </c>
      <c r="CD131" s="87" t="str">
        <f>IFERROR(IF($F131="Historical", IF(M131&lt;&gt;INDEX('Historical BMP Records'!M:M, MATCH($C131, 'Historical BMP Records'!$C:$C, 0)), 1, 0), IF(M131&lt;&gt;INDEX('Planned and Progress BMPs'!M:M, MATCH($C131, 'Planned and Progress BMPs'!$C:$C, 0)), 1, 0)), "")</f>
        <v/>
      </c>
      <c r="CE131" s="87" t="str">
        <f>IFERROR(IF($F131="Historical", IF(N131&lt;&gt;INDEX('Historical BMP Records'!N:N, MATCH($C131, 'Historical BMP Records'!$C:$C, 0)), 1, 0), IF(N131&lt;&gt;INDEX('Planned and Progress BMPs'!N:N, MATCH($C131, 'Planned and Progress BMPs'!$C:$C, 0)), 1, 0)), "")</f>
        <v/>
      </c>
      <c r="CF131" s="87" t="str">
        <f>IFERROR(IF($F131="Historical", IF(O131&lt;&gt;INDEX('Historical BMP Records'!O:O, MATCH($C131, 'Historical BMP Records'!$C:$C, 0)), 1, 0), IF(O131&lt;&gt;INDEX('Planned and Progress BMPs'!O:O, MATCH($C131, 'Planned and Progress BMPs'!$C:$C, 0)), 1, 0)), "")</f>
        <v/>
      </c>
      <c r="CG131" s="87" t="str">
        <f>IFERROR(IF($F131="Historical", IF(P131&lt;&gt;INDEX('Historical BMP Records'!P:P, MATCH($C131, 'Historical BMP Records'!$C:$C, 0)), 1, 0), IF(P131&lt;&gt;INDEX('Planned and Progress BMPs'!P:P, MATCH($C131, 'Planned and Progress BMPs'!$C:$C, 0)), 1, 0)), "")</f>
        <v/>
      </c>
      <c r="CH131" s="87" t="str">
        <f>IFERROR(IF($F131="Historical", IF(Q131&lt;&gt;INDEX('Historical BMP Records'!Q:Q, MATCH($C131, 'Historical BMP Records'!$C:$C, 0)), 1, 0), IF(Q131&lt;&gt;INDEX('Planned and Progress BMPs'!Q:Q, MATCH($C131, 'Planned and Progress BMPs'!$C:$C, 0)), 1, 0)), "")</f>
        <v/>
      </c>
      <c r="CI131" s="87" t="str">
        <f>IFERROR(IF($F131="Historical", IF(R131&lt;&gt;INDEX('Historical BMP Records'!R:R, MATCH($C131, 'Historical BMP Records'!$C:$C, 0)), 1, 0), IF(R131&lt;&gt;INDEX('Planned and Progress BMPs'!R:R, MATCH($C131, 'Planned and Progress BMPs'!$C:$C, 0)), 1, 0)), "")</f>
        <v/>
      </c>
      <c r="CJ131" s="87" t="str">
        <f>IFERROR(IF($F131="Historical", IF(S131&lt;&gt;INDEX('Historical BMP Records'!S:S, MATCH($C131, 'Historical BMP Records'!$C:$C, 0)), 1, 0), IF(S131&lt;&gt;INDEX('Planned and Progress BMPs'!S:S, MATCH($C131, 'Planned and Progress BMPs'!$C:$C, 0)), 1, 0)), "")</f>
        <v/>
      </c>
      <c r="CK131" s="87" t="str">
        <f>IFERROR(IF($F131="Historical", IF(T131&lt;&gt;INDEX('Historical BMP Records'!T:T, MATCH($C131, 'Historical BMP Records'!$C:$C, 0)), 1, 0), IF(T131&lt;&gt;INDEX('Planned and Progress BMPs'!T:T, MATCH($C131, 'Planned and Progress BMPs'!$C:$C, 0)), 1, 0)), "")</f>
        <v/>
      </c>
      <c r="CL131" s="87" t="str">
        <f>IFERROR(IF($F131="Historical", IF(U131&lt;&gt;INDEX('Historical BMP Records'!U:U, MATCH($C131, 'Historical BMP Records'!$C:$C, 0)), 1, 0), IF(U131&lt;&gt;INDEX('Planned and Progress BMPs'!U:U, MATCH($C131, 'Planned and Progress BMPs'!$C:$C, 0)), 1, 0)), "")</f>
        <v/>
      </c>
      <c r="CM131" s="87" t="str">
        <f>IFERROR(IF($F131="Historical", IF(V131&lt;&gt;INDEX('Historical BMP Records'!V:V, MATCH($C131, 'Historical BMP Records'!$C:$C, 0)), 1, 0), IF(V131&lt;&gt;INDEX('Planned and Progress BMPs'!V:V, MATCH($C131, 'Planned and Progress BMPs'!$C:$C, 0)), 1, 0)), "")</f>
        <v/>
      </c>
      <c r="CN131" s="87" t="str">
        <f>IFERROR(IF($F131="Historical", IF(W131&lt;&gt;INDEX('Historical BMP Records'!W:W, MATCH($C131, 'Historical BMP Records'!$C:$C, 0)), 1, 0), IF(W131&lt;&gt;INDEX('Planned and Progress BMPs'!W:W, MATCH($C131, 'Planned and Progress BMPs'!$C:$C, 0)), 1, 0)), "")</f>
        <v/>
      </c>
      <c r="CO131" s="87" t="str">
        <f>IFERROR(IF($F131="Historical", IF(X131&lt;&gt;INDEX('Historical BMP Records'!X:X, MATCH($C131, 'Historical BMP Records'!$C:$C, 0)), 1, 0), IF(X131&lt;&gt;INDEX('Planned and Progress BMPs'!X:X, MATCH($C131, 'Planned and Progress BMPs'!$C:$C, 0)), 1, 0)), "")</f>
        <v/>
      </c>
      <c r="CP131" s="87" t="str">
        <f>IFERROR(IF($F131="Historical", IF(Y131&lt;&gt;INDEX('Historical BMP Records'!Y:Y, MATCH($C131, 'Historical BMP Records'!$C:$C, 0)), 1, 0), IF(Y131&lt;&gt;INDEX('Planned and Progress BMPs'!Y:Y, MATCH($C131, 'Planned and Progress BMPs'!$C:$C, 0)), 1, 0)), "")</f>
        <v/>
      </c>
      <c r="CQ131" s="87" t="str">
        <f>IFERROR(IF($F131="Historical", IF(Z131&lt;&gt;INDEX('Historical BMP Records'!Z:Z, MATCH($C131, 'Historical BMP Records'!$C:$C, 0)), 1, 0), IF(Z131&lt;&gt;INDEX('Planned and Progress BMPs'!Z:Z, MATCH($C131, 'Planned and Progress BMPs'!$C:$C, 0)), 1, 0)), "")</f>
        <v/>
      </c>
      <c r="CR131" s="87" t="str">
        <f>IFERROR(IF($F131="Historical", IF(AA131&lt;&gt;INDEX('Historical BMP Records'!AA:AA, MATCH($C131, 'Historical BMP Records'!$C:$C, 0)), 1, 0), IF(AA131&lt;&gt;INDEX('Planned and Progress BMPs'!AA:AA, MATCH($C131, 'Planned and Progress BMPs'!$C:$C, 0)), 1, 0)), "")</f>
        <v/>
      </c>
      <c r="CS131" s="87" t="str">
        <f>IFERROR(IF($F131="Historical", IF(AB131&lt;&gt;INDEX('Historical BMP Records'!AB:AB, MATCH($C131, 'Historical BMP Records'!$C:$C, 0)), 1, 0), IF(AB131&lt;&gt;INDEX('Planned and Progress BMPs'!AB:AB, MATCH($C131, 'Planned and Progress BMPs'!$C:$C, 0)), 1, 0)), "")</f>
        <v/>
      </c>
      <c r="CT131" s="87" t="str">
        <f>IFERROR(IF($F131="Historical", IF(AC131&lt;&gt;INDEX('Historical BMP Records'!AC:AC, MATCH($C131, 'Historical BMP Records'!$C:$C, 0)), 1, 0), IF(AC131&lt;&gt;INDEX('Planned and Progress BMPs'!AC:AC, MATCH($C131, 'Planned and Progress BMPs'!$C:$C, 0)), 1, 0)), "")</f>
        <v/>
      </c>
      <c r="CU131" s="87" t="str">
        <f>IFERROR(IF($F131="Historical", IF(AD131&lt;&gt;INDEX('Historical BMP Records'!AD:AD, MATCH($C131, 'Historical BMP Records'!$C:$C, 0)), 1, 0), IF(AD131&lt;&gt;INDEX('Planned and Progress BMPs'!AD:AD, MATCH($C131, 'Planned and Progress BMPs'!$C:$C, 0)), 1, 0)), "")</f>
        <v/>
      </c>
      <c r="CV131" s="87" t="str">
        <f>IFERROR(IF($F131="Historical", IF(AE131&lt;&gt;INDEX('Historical BMP Records'!AE:AE, MATCH($C131, 'Historical BMP Records'!$C:$C, 0)), 1, 0), IF(AE131&lt;&gt;INDEX('Planned and Progress BMPs'!AE:AE, MATCH($C131, 'Planned and Progress BMPs'!$C:$C, 0)), 1, 0)), "")</f>
        <v/>
      </c>
      <c r="CW131" s="87" t="str">
        <f>IFERROR(IF($F131="Historical", IF(AF131&lt;&gt;INDEX('Historical BMP Records'!AF:AF, MATCH($C131, 'Historical BMP Records'!$C:$C, 0)), 1, 0), IF(AF131&lt;&gt;INDEX('Planned and Progress BMPs'!AF:AF, MATCH($C131, 'Planned and Progress BMPs'!$C:$C, 0)), 1, 0)), "")</f>
        <v/>
      </c>
      <c r="CX131" s="87" t="str">
        <f>IFERROR(IF($F131="Historical", IF(AG131&lt;&gt;INDEX('Historical BMP Records'!AG:AG, MATCH($C131, 'Historical BMP Records'!$C:$C, 0)), 1, 0), IF(AG131&lt;&gt;INDEX('Planned and Progress BMPs'!AG:AG, MATCH($C131, 'Planned and Progress BMPs'!$C:$C, 0)), 1, 0)), "")</f>
        <v/>
      </c>
      <c r="CY131" s="87" t="str">
        <f>IFERROR(IF($F131="Historical", IF(AH131&lt;&gt;INDEX('Historical BMP Records'!AH:AH, MATCH($C131, 'Historical BMP Records'!$C:$C, 0)), 1, 0), IF(AH131&lt;&gt;INDEX('Planned and Progress BMPs'!AH:AH, MATCH($C131, 'Planned and Progress BMPs'!$C:$C, 0)), 1, 0)), "")</f>
        <v/>
      </c>
      <c r="CZ131" s="87" t="str">
        <f>IFERROR(IF($F131="Historical", IF(AI131&lt;&gt;INDEX('Historical BMP Records'!AI:AI, MATCH($C131, 'Historical BMP Records'!$C:$C, 0)), 1, 0), IF(AI131&lt;&gt;INDEX('Planned and Progress BMPs'!AI:AI, MATCH($C131, 'Planned and Progress BMPs'!$C:$C, 0)), 1, 0)), "")</f>
        <v/>
      </c>
      <c r="DA131" s="87" t="str">
        <f>IFERROR(IF($F131="Historical", IF(AJ131&lt;&gt;INDEX('Historical BMP Records'!AJ:AJ, MATCH($C131, 'Historical BMP Records'!$C:$C, 0)), 1, 0), IF(AJ131&lt;&gt;INDEX('Planned and Progress BMPs'!AJ:AJ, MATCH($C131, 'Planned and Progress BMPs'!$C:$C, 0)), 1, 0)), "")</f>
        <v/>
      </c>
      <c r="DB131" s="87" t="str">
        <f>IFERROR(IF($F131="Historical", IF(AK131&lt;&gt;INDEX('Historical BMP Records'!AK:AK, MATCH($C131, 'Historical BMP Records'!$C:$C, 0)), 1, 0), IF(AK131&lt;&gt;INDEX('Planned and Progress BMPs'!AK:AK, MATCH($C131, 'Planned and Progress BMPs'!$C:$C, 0)), 1, 0)), "")</f>
        <v/>
      </c>
      <c r="DC131" s="87" t="str">
        <f>IFERROR(IF($F131="Historical", IF(AL131&lt;&gt;INDEX('Historical BMP Records'!AL:AL, MATCH($C131, 'Historical BMP Records'!$C:$C, 0)), 1, 0), IF(AL131&lt;&gt;INDEX('Planned and Progress BMPs'!AL:AL, MATCH($C131, 'Planned and Progress BMPs'!$C:$C, 0)), 1, 0)), "")</f>
        <v/>
      </c>
      <c r="DD131" s="87" t="str">
        <f>IFERROR(IF($F131="Historical", IF(AM131&lt;&gt;INDEX('Historical BMP Records'!AM:AM, MATCH($C131, 'Historical BMP Records'!$C:$C, 0)), 1, 0), IF(AM131&lt;&gt;INDEX('Planned and Progress BMPs'!AM:AM, MATCH($C131, 'Planned and Progress BMPs'!$C:$C, 0)), 1, 0)), "")</f>
        <v/>
      </c>
      <c r="DE131" s="87" t="str">
        <f>IFERROR(IF($F131="Historical", IF(AN131&lt;&gt;INDEX('Historical BMP Records'!AN:AN, MATCH($C131, 'Historical BMP Records'!$C:$C, 0)), 1, 0), IF(AN131&lt;&gt;INDEX('Planned and Progress BMPs'!AN:AN, MATCH($C131, 'Planned and Progress BMPs'!$C:$C, 0)), 1, 0)), "")</f>
        <v/>
      </c>
      <c r="DF131" s="87" t="str">
        <f>IFERROR(IF($F131="Historical", IF(AO131&lt;&gt;INDEX('Historical BMP Records'!AO:AO, MATCH($C131, 'Historical BMP Records'!$C:$C, 0)), 1, 0), IF(AO131&lt;&gt;INDEX('Planned and Progress BMPs'!AO:AO, MATCH($C131, 'Planned and Progress BMPs'!$C:$C, 0)), 1, 0)), "")</f>
        <v/>
      </c>
      <c r="DG131" s="87" t="str">
        <f>IFERROR(IF($F131="Historical", IF(AP131&lt;&gt;INDEX('Historical BMP Records'!AP:AP, MATCH($C131, 'Historical BMP Records'!$C:$C, 0)), 1, 0), IF(AP131&lt;&gt;INDEX('Planned and Progress BMPs'!AP:AP, MATCH($C131, 'Planned and Progress BMPs'!$C:$C, 0)), 1, 0)), "")</f>
        <v/>
      </c>
      <c r="DH131" s="87" t="str">
        <f>IFERROR(IF($F131="Historical", IF(AQ131&lt;&gt;INDEX('Historical BMP Records'!AQ:AQ, MATCH($C131, 'Historical BMP Records'!$C:$C, 0)), 1, 0), IF(AQ131&lt;&gt;INDEX('Planned and Progress BMPs'!AQ:AQ, MATCH($C131, 'Planned and Progress BMPs'!$C:$C, 0)), 1, 0)), "")</f>
        <v/>
      </c>
      <c r="DI131" s="87" t="str">
        <f>IFERROR(IF($F131="Historical", IF(AR131&lt;&gt;INDEX('Historical BMP Records'!AR:AR, MATCH($C131, 'Historical BMP Records'!$C:$C, 0)), 1, 0), IF(AR131&lt;&gt;INDEX('Planned and Progress BMPs'!AR:AR, MATCH($C131, 'Planned and Progress BMPs'!$C:$C, 0)), 1, 0)), "")</f>
        <v/>
      </c>
      <c r="DJ131" s="87" t="str">
        <f>IFERROR(IF($F131="Historical", IF(AS131&lt;&gt;INDEX('Historical BMP Records'!AS:AS, MATCH($C131, 'Historical BMP Records'!$C:$C, 0)), 1, 0), IF(AS131&lt;&gt;INDEX('Planned and Progress BMPs'!AS:AS, MATCH($C131, 'Planned and Progress BMPs'!$C:$C, 0)), 1, 0)), "")</f>
        <v/>
      </c>
      <c r="DK131" s="87" t="str">
        <f>IFERROR(IF($F131="Historical", IF(AT131&lt;&gt;INDEX('Historical BMP Records'!AT:AT, MATCH($C131, 'Historical BMP Records'!$C:$C, 0)), 1, 0), IF(AT131&lt;&gt;INDEX('Planned and Progress BMPs'!AT:AT, MATCH($C131, 'Planned and Progress BMPs'!$C:$C, 0)), 1, 0)), "")</f>
        <v/>
      </c>
      <c r="DL131" s="87" t="str">
        <f>IFERROR(IF($F131="Historical", IF(AU131&lt;&gt;INDEX('Historical BMP Records'!AU:AU, MATCH($C131, 'Historical BMP Records'!$C:$C, 0)), 1, 0), IF(AU131&lt;&gt;INDEX('Planned and Progress BMPs'!AU:AU, MATCH($C131, 'Planned and Progress BMPs'!$C:$C, 0)), 1, 0)), "")</f>
        <v/>
      </c>
      <c r="DM131" s="87" t="str">
        <f>IFERROR(IF($F131="Historical", IF(AV131&lt;&gt;INDEX('Historical BMP Records'!AV:AV, MATCH($C131, 'Historical BMP Records'!$C:$C, 0)), 1, 0), IF(AV131&lt;&gt;INDEX('Planned and Progress BMPs'!AV:AV, MATCH($C131, 'Planned and Progress BMPs'!$C:$C, 0)), 1, 0)), "")</f>
        <v/>
      </c>
      <c r="DN131" s="87" t="str">
        <f>IFERROR(IF($F131="Historical", IF(AW131&lt;&gt;INDEX('Historical BMP Records'!AW:AW, MATCH($C131, 'Historical BMP Records'!$C:$C, 0)), 1, 0), IF(AW131&lt;&gt;INDEX('Planned and Progress BMPs'!AW:AW, MATCH($C131, 'Planned and Progress BMPs'!$C:$C, 0)), 1, 0)), "")</f>
        <v/>
      </c>
      <c r="DO131" s="87" t="str">
        <f>IFERROR(IF($F131="Historical", IF(AX131&lt;&gt;INDEX('Historical BMP Records'!AX:AX, MATCH($C131, 'Historical BMP Records'!$C:$C, 0)), 1, 0), IF(AX131&lt;&gt;INDEX('Planned and Progress BMPs'!AX:AX, MATCH($C131, 'Planned and Progress BMPs'!$C:$C, 0)), 1, 0)), "")</f>
        <v/>
      </c>
      <c r="DP131" s="87" t="str">
        <f>IFERROR(IF($F131="Historical", IF(AY131&lt;&gt;INDEX('Historical BMP Records'!AY:AY, MATCH($C131, 'Historical BMP Records'!$C:$C, 0)), 1, 0), IF(AY131&lt;&gt;INDEX('Planned and Progress BMPs'!AY:AY, MATCH($C131, 'Planned and Progress BMPs'!$C:$C, 0)), 1, 0)), "")</f>
        <v/>
      </c>
      <c r="DQ131" s="87" t="str">
        <f>IFERROR(IF($F131="Historical", IF(AZ131&lt;&gt;INDEX('Historical BMP Records'!AZ:AZ, MATCH($C131, 'Historical BMP Records'!$C:$C, 0)), 1, 0), IF(AZ131&lt;&gt;INDEX('Planned and Progress BMPs'!AZ:AZ, MATCH($C131, 'Planned and Progress BMPs'!$C:$C, 0)), 1, 0)), "")</f>
        <v/>
      </c>
      <c r="DR131" s="87" t="str">
        <f>IFERROR(IF($F131="Historical", IF(BA131&lt;&gt;INDEX('Historical BMP Records'!BA:BA, MATCH($C131, 'Historical BMP Records'!$C:$C, 0)), 1, 0), IF(BA131&lt;&gt;INDEX('Planned and Progress BMPs'!BA:BA, MATCH($C131, 'Planned and Progress BMPs'!$C:$C, 0)), 1, 0)), "")</f>
        <v/>
      </c>
      <c r="DS131" s="87" t="str">
        <f>IFERROR(IF($F131="Historical", IF(BB131&lt;&gt;INDEX('Historical BMP Records'!BB:BB, MATCH($C131, 'Historical BMP Records'!$C:$C, 0)), 1, 0), IF(BB131&lt;&gt;INDEX('Planned and Progress BMPs'!BB:BB, MATCH($C131, 'Planned and Progress BMPs'!$C:$C, 0)), 1, 0)), "")</f>
        <v/>
      </c>
      <c r="DT131" s="87" t="str">
        <f>IFERROR(IF($F131="Historical", IF(BC131&lt;&gt;INDEX('Historical BMP Records'!BC:BC, MATCH($C131, 'Historical BMP Records'!$C:$C, 0)), 1, 0), IF(BC131&lt;&gt;INDEX('Planned and Progress BMPs'!BC:BC, MATCH($C131, 'Planned and Progress BMPs'!$C:$C, 0)), 1, 0)), "")</f>
        <v/>
      </c>
      <c r="DU131" s="87" t="str">
        <f>IFERROR(IF($F131="Historical", IF(BD131&lt;&gt;INDEX('Historical BMP Records'!BD:BD, MATCH($C131, 'Historical BMP Records'!$C:$C, 0)), 1, 0), IF(BD131&lt;&gt;INDEX('Planned and Progress BMPs'!BD:BD, MATCH($C131, 'Planned and Progress BMPs'!$C:$C, 0)), 1, 0)), "")</f>
        <v/>
      </c>
      <c r="DV131" s="87" t="str">
        <f>IFERROR(IF($F131="Historical", IF(BE131&lt;&gt;INDEX('Historical BMP Records'!BE:BE, MATCH($C131, 'Historical BMP Records'!$C:$C, 0)), 1, 0), IF(BE131&lt;&gt;INDEX('Planned and Progress BMPs'!BE:BE, MATCH($C131, 'Planned and Progress BMPs'!$C:$C, 0)), 1, 0)), "")</f>
        <v/>
      </c>
      <c r="DW131" s="87" t="str">
        <f>IFERROR(IF($F131="Historical", IF(BF131&lt;&gt;INDEX('Historical BMP Records'!BF:BF, MATCH($C131, 'Historical BMP Records'!$C:$C, 0)), 1, 0), IF(BF131&lt;&gt;INDEX('Planned and Progress BMPs'!BF:BF, MATCH($C131, 'Planned and Progress BMPs'!$C:$C, 0)), 1, 0)), "")</f>
        <v/>
      </c>
      <c r="DX131" s="87" t="str">
        <f>IFERROR(IF($F131="Historical", IF(BG131&lt;&gt;INDEX('Historical BMP Records'!BG:BG, MATCH($C131, 'Historical BMP Records'!$C:$C, 0)), 1, 0), IF(BG131&lt;&gt;INDEX('Planned and Progress BMPs'!BG:BG, MATCH($C131, 'Planned and Progress BMPs'!$C:$C, 0)), 1, 0)), "")</f>
        <v/>
      </c>
      <c r="DY131" s="87" t="str">
        <f>IFERROR(IF($F131="Historical", IF(BH131&lt;&gt;INDEX('Historical BMP Records'!BH:BH, MATCH($C131, 'Historical BMP Records'!$C:$C, 0)), 1, 0), IF(BH131&lt;&gt;INDEX('Planned and Progress BMPs'!BH:BH, MATCH($C131, 'Planned and Progress BMPs'!$C:$C, 0)), 1, 0)), "")</f>
        <v/>
      </c>
      <c r="DZ131" s="87" t="str">
        <f>IFERROR(IF($F131="Historical", IF(BI131&lt;&gt;INDEX('Historical BMP Records'!BI:BI, MATCH($C131, 'Historical BMP Records'!$C:$C, 0)), 1, 0), IF(BI131&lt;&gt;INDEX('Planned and Progress BMPs'!BI:BI, MATCH($C131, 'Planned and Progress BMPs'!$C:$C, 0)), 1, 0)), "")</f>
        <v/>
      </c>
      <c r="EA131" s="87" t="str">
        <f>IFERROR(IF($F131="Historical", IF(BJ131&lt;&gt;INDEX('Historical BMP Records'!BJ:BJ, MATCH($C131, 'Historical BMP Records'!$C:$C, 0)), 1, 0), IF(BJ131&lt;&gt;INDEX('Planned and Progress BMPs'!BJ:BJ, MATCH($C131, 'Planned and Progress BMPs'!$C:$C, 0)), 1, 0)), "")</f>
        <v/>
      </c>
      <c r="EB131" s="87" t="str">
        <f>IFERROR(IF($F131="Historical", IF(BK131&lt;&gt;INDEX('Historical BMP Records'!BK:BK, MATCH($C131, 'Historical BMP Records'!$C:$C, 0)), 1, 0), IF(BK131&lt;&gt;INDEX('Planned and Progress BMPs'!BK:BK, MATCH($C131, 'Planned and Progress BMPs'!$C:$C, 0)), 1, 0)), "")</f>
        <v/>
      </c>
      <c r="EC131" s="87" t="str">
        <f>IFERROR(IF($F131="Historical", IF(BL131&lt;&gt;INDEX('Historical BMP Records'!BL:BL, MATCH($C131, 'Historical BMP Records'!$C:$C, 0)), 1, 0), IF(BL131&lt;&gt;INDEX('Planned and Progress BMPs'!BL:BL, MATCH($C131, 'Planned and Progress BMPs'!$C:$C, 0)), 1, 0)), "")</f>
        <v/>
      </c>
      <c r="ED131" s="87" t="str">
        <f>IFERROR(IF($F131="Historical", IF(BM131&lt;&gt;INDEX('Historical BMP Records'!BM:BM, MATCH($C131, 'Historical BMP Records'!$C:$C, 0)), 1, 0), IF(BM131&lt;&gt;INDEX('Planned and Progress BMPs'!BM:BM, MATCH($C131, 'Planned and Progress BMPs'!$C:$C, 0)), 1, 0)), "")</f>
        <v/>
      </c>
      <c r="EE131" s="87" t="str">
        <f>IFERROR(IF($F131="Historical", IF(BN131&lt;&gt;INDEX('Historical BMP Records'!BN:BN, MATCH($C131, 'Historical BMP Records'!$C:$C, 0)), 1, 0), IF(BN131&lt;&gt;INDEX('Planned and Progress BMPs'!BN:BN, MATCH($C131, 'Planned and Progress BMPs'!$C:$C, 0)), 1, 0)), "")</f>
        <v/>
      </c>
      <c r="EF131" s="87" t="str">
        <f>IFERROR(IF($F131="Historical", IF(BO131&lt;&gt;INDEX('Historical BMP Records'!BO:BO, MATCH($C131, 'Historical BMP Records'!$C:$C, 0)), 1, 0), IF(BO131&lt;&gt;INDEX('Planned and Progress BMPs'!BO:BO, MATCH($C131, 'Planned and Progress BMPs'!$C:$C, 0)), 1, 0)), "")</f>
        <v/>
      </c>
      <c r="EG131" s="87" t="str">
        <f>IFERROR(IF($F131="Historical", IF(BP131&lt;&gt;INDEX('Historical BMP Records'!BP:BP, MATCH($C131, 'Historical BMP Records'!$C:$C, 0)), 1, 0), IF(BP131&lt;&gt;INDEX('Planned and Progress BMPs'!BP:BP, MATCH($C131, 'Planned and Progress BMPs'!$C:$C, 0)), 1, 0)), "")</f>
        <v/>
      </c>
      <c r="EH131" s="87">
        <f>SUM(DC_SW152[[#This Row],[FY17 Status Change]:[GIS ID Change]])</f>
        <v>0</v>
      </c>
    </row>
    <row r="132" spans="1:138" x14ac:dyDescent="0.25">
      <c r="A132" s="15"/>
      <c r="B132" s="15"/>
      <c r="C132" s="15" t="s">
        <v>911</v>
      </c>
      <c r="D132" s="73"/>
      <c r="E132" s="15"/>
      <c r="F132" s="23" t="s">
        <v>50</v>
      </c>
      <c r="G132" s="88">
        <v>2018</v>
      </c>
      <c r="H132" s="89">
        <v>200000</v>
      </c>
      <c r="I132" s="24">
        <v>1</v>
      </c>
      <c r="J132" s="15" t="s">
        <v>372</v>
      </c>
      <c r="K132" s="24" t="s">
        <v>529</v>
      </c>
      <c r="L132" s="24" t="s">
        <v>747</v>
      </c>
      <c r="M132" s="24" t="s">
        <v>748</v>
      </c>
      <c r="N132" s="24" t="s">
        <v>533</v>
      </c>
      <c r="O132" s="15" t="s">
        <v>218</v>
      </c>
      <c r="P132" s="15" t="s">
        <v>115</v>
      </c>
      <c r="Q132" s="90" t="s">
        <v>219</v>
      </c>
      <c r="R132" s="15" t="s">
        <v>84</v>
      </c>
      <c r="S132" s="15">
        <v>20032</v>
      </c>
      <c r="T132" s="90">
        <v>2024048204</v>
      </c>
      <c r="U132" s="15" t="s">
        <v>220</v>
      </c>
      <c r="V132" s="91"/>
      <c r="W132" s="92"/>
      <c r="X132" s="15" t="s">
        <v>356</v>
      </c>
      <c r="Y132" s="93" t="s">
        <v>10</v>
      </c>
      <c r="Z132" s="94"/>
      <c r="AA132" s="94"/>
      <c r="AB132" s="94"/>
      <c r="AC132" s="24" t="s">
        <v>93</v>
      </c>
      <c r="AD132" s="15" t="s">
        <v>10</v>
      </c>
      <c r="AE132" s="15"/>
      <c r="AF132" s="15"/>
      <c r="AG132" s="15">
        <v>38.854089000000002</v>
      </c>
      <c r="AH132" s="15">
        <v>-77.010260000000002</v>
      </c>
      <c r="AI132" s="15" t="s">
        <v>916</v>
      </c>
      <c r="AJ132" s="15" t="s">
        <v>84</v>
      </c>
      <c r="AK132" s="15">
        <v>20032</v>
      </c>
      <c r="AL132" s="15" t="s">
        <v>11</v>
      </c>
      <c r="AM132" s="15" t="s">
        <v>12</v>
      </c>
      <c r="AN132" s="95"/>
      <c r="AO132" s="95"/>
      <c r="AP132" s="95"/>
      <c r="AQ132" s="95"/>
      <c r="AR132" s="95">
        <v>1.5999999999999996</v>
      </c>
      <c r="AS132" s="95">
        <v>3.12</v>
      </c>
      <c r="AT132" s="95">
        <v>4.72</v>
      </c>
      <c r="AU132" s="95" t="s">
        <v>918</v>
      </c>
      <c r="AV132" s="95">
        <v>69695.999999999985</v>
      </c>
      <c r="AW132" s="95">
        <v>135907.20000000001</v>
      </c>
      <c r="AX132" s="95">
        <v>205603.19999999998</v>
      </c>
      <c r="AY132" s="68"/>
      <c r="AZ132" s="23">
        <v>42552</v>
      </c>
      <c r="BA132" s="24">
        <v>2016</v>
      </c>
      <c r="BB132" s="24"/>
      <c r="BC132" s="24"/>
      <c r="BD132" s="24"/>
      <c r="BE132" s="24"/>
      <c r="BF132" s="24"/>
      <c r="BG132" s="24"/>
      <c r="BH132" s="23"/>
      <c r="BI132" s="23"/>
      <c r="BJ132" s="23"/>
      <c r="BK132" s="15"/>
      <c r="BL132" s="23"/>
      <c r="BM132" s="73"/>
      <c r="BN132" s="88"/>
      <c r="BO132" s="89"/>
      <c r="BP132" s="23"/>
      <c r="BQ132" s="15"/>
      <c r="BR132" s="87" t="str">
        <f>IFERROR(IF($F132="Historical", IF(A132&lt;&gt;INDEX('Historical BMP Records'!A:A, MATCH($C132, 'Historical BMP Records'!$C:$C, 0)), 1, 0), IF(A132&lt;&gt;INDEX('Planned and Progress BMPs'!A:A, MATCH($C132, 'Planned and Progress BMPs'!$C:$C, 0)), 1, 0)), "")</f>
        <v/>
      </c>
      <c r="BS132" s="87" t="str">
        <f>IFERROR(IF($F132="Historical", IF(B132&lt;&gt;INDEX('Historical BMP Records'!B:B, MATCH($C132, 'Historical BMP Records'!$C:$C, 0)), 1, 0), IF(B132&lt;&gt;INDEX('Planned and Progress BMPs'!B:B, MATCH($C132, 'Planned and Progress BMPs'!$C:$C, 0)), 1, 0)), "")</f>
        <v/>
      </c>
      <c r="BT132" s="87" t="str">
        <f>IFERROR(IF($F132="Historical", IF(C132&lt;&gt;INDEX('Historical BMP Records'!C:C, MATCH($C132, 'Historical BMP Records'!$C:$C, 0)), 1, 0), IF(C132&lt;&gt;INDEX('Planned and Progress BMPs'!C:C, MATCH($C132, 'Planned and Progress BMPs'!$C:$C, 0)), 1, 0)), "")</f>
        <v/>
      </c>
      <c r="BU132" s="87" t="str">
        <f>IFERROR(IF($F132="Historical", IF(D132&lt;&gt;INDEX('Historical BMP Records'!D:D, MATCH($C132, 'Historical BMP Records'!$C:$C, 0)), 1, 0), IF(D132&lt;&gt;INDEX('Planned and Progress BMPs'!D:D, MATCH($C132, 'Planned and Progress BMPs'!$C:$C, 0)), 1, 0)), "")</f>
        <v/>
      </c>
      <c r="BV132" s="87" t="str">
        <f>IFERROR(IF($F132="Historical", IF(E132&lt;&gt;INDEX('Historical BMP Records'!E:E, MATCH($C132, 'Historical BMP Records'!$C:$C, 0)), 1, 0), IF(E132&lt;&gt;INDEX('Planned and Progress BMPs'!E:E, MATCH($C132, 'Planned and Progress BMPs'!$C:$C, 0)), 1, 0)), "")</f>
        <v/>
      </c>
      <c r="BW132" s="87" t="str">
        <f>IFERROR(IF($F132="Historical", IF(F132&lt;&gt;INDEX('Historical BMP Records'!F:F, MATCH($C132, 'Historical BMP Records'!$C:$C, 0)), 1, 0), IF(F132&lt;&gt;INDEX('Planned and Progress BMPs'!F:F, MATCH($C132, 'Planned and Progress BMPs'!$C:$C, 0)), 1, 0)), "")</f>
        <v/>
      </c>
      <c r="BX132" s="87" t="str">
        <f>IFERROR(IF($F132="Historical", IF(G132&lt;&gt;INDEX('Historical BMP Records'!G:G, MATCH($C132, 'Historical BMP Records'!$C:$C, 0)), 1, 0), IF(G132&lt;&gt;INDEX('Planned and Progress BMPs'!G:G, MATCH($C132, 'Planned and Progress BMPs'!$C:$C, 0)), 1, 0)), "")</f>
        <v/>
      </c>
      <c r="BY132" s="87" t="str">
        <f>IFERROR(IF($F132="Historical", IF(H132&lt;&gt;INDEX('Historical BMP Records'!H:H, MATCH($C132, 'Historical BMP Records'!$C:$C, 0)), 1, 0), IF(H132&lt;&gt;INDEX('Planned and Progress BMPs'!H:H, MATCH($C132, 'Planned and Progress BMPs'!$C:$C, 0)), 1, 0)), "")</f>
        <v/>
      </c>
      <c r="BZ132" s="87" t="str">
        <f>IFERROR(IF($F132="Historical", IF(I132&lt;&gt;INDEX('Historical BMP Records'!I:I, MATCH($C132, 'Historical BMP Records'!$C:$C, 0)), 1, 0), IF(I132&lt;&gt;INDEX('Planned and Progress BMPs'!I:I, MATCH($C132, 'Planned and Progress BMPs'!$C:$C, 0)), 1, 0)), "")</f>
        <v/>
      </c>
      <c r="CA132" s="87" t="str">
        <f>IFERROR(IF($F132="Historical", IF(J132&lt;&gt;INDEX('Historical BMP Records'!J:J, MATCH($C132, 'Historical BMP Records'!$C:$C, 0)), 1, 0), IF(J132&lt;&gt;INDEX('Planned and Progress BMPs'!J:J, MATCH($C132, 'Planned and Progress BMPs'!$C:$C, 0)), 1, 0)), "")</f>
        <v/>
      </c>
      <c r="CB132" s="87" t="str">
        <f>IFERROR(IF($F132="Historical", IF(K132&lt;&gt;INDEX('Historical BMP Records'!K:K, MATCH($C132, 'Historical BMP Records'!$C:$C, 0)), 1, 0), IF(K132&lt;&gt;INDEX('Planned and Progress BMPs'!K:K, MATCH($C132, 'Planned and Progress BMPs'!$C:$C, 0)), 1, 0)), "")</f>
        <v/>
      </c>
      <c r="CC132" s="87" t="str">
        <f>IFERROR(IF($F132="Historical", IF(L132&lt;&gt;INDEX('Historical BMP Records'!L:L, MATCH($C132, 'Historical BMP Records'!$C:$C, 0)), 1, 0), IF(L132&lt;&gt;INDEX('Planned and Progress BMPs'!L:L, MATCH($C132, 'Planned and Progress BMPs'!$C:$C, 0)), 1, 0)), "")</f>
        <v/>
      </c>
      <c r="CD132" s="87" t="str">
        <f>IFERROR(IF($F132="Historical", IF(M132&lt;&gt;INDEX('Historical BMP Records'!M:M, MATCH($C132, 'Historical BMP Records'!$C:$C, 0)), 1, 0), IF(M132&lt;&gt;INDEX('Planned and Progress BMPs'!M:M, MATCH($C132, 'Planned and Progress BMPs'!$C:$C, 0)), 1, 0)), "")</f>
        <v/>
      </c>
      <c r="CE132" s="87" t="str">
        <f>IFERROR(IF($F132="Historical", IF(N132&lt;&gt;INDEX('Historical BMP Records'!N:N, MATCH($C132, 'Historical BMP Records'!$C:$C, 0)), 1, 0), IF(N132&lt;&gt;INDEX('Planned and Progress BMPs'!N:N, MATCH($C132, 'Planned and Progress BMPs'!$C:$C, 0)), 1, 0)), "")</f>
        <v/>
      </c>
      <c r="CF132" s="87" t="str">
        <f>IFERROR(IF($F132="Historical", IF(O132&lt;&gt;INDEX('Historical BMP Records'!O:O, MATCH($C132, 'Historical BMP Records'!$C:$C, 0)), 1, 0), IF(O132&lt;&gt;INDEX('Planned and Progress BMPs'!O:O, MATCH($C132, 'Planned and Progress BMPs'!$C:$C, 0)), 1, 0)), "")</f>
        <v/>
      </c>
      <c r="CG132" s="87" t="str">
        <f>IFERROR(IF($F132="Historical", IF(P132&lt;&gt;INDEX('Historical BMP Records'!P:P, MATCH($C132, 'Historical BMP Records'!$C:$C, 0)), 1, 0), IF(P132&lt;&gt;INDEX('Planned and Progress BMPs'!P:P, MATCH($C132, 'Planned and Progress BMPs'!$C:$C, 0)), 1, 0)), "")</f>
        <v/>
      </c>
      <c r="CH132" s="87" t="str">
        <f>IFERROR(IF($F132="Historical", IF(Q132&lt;&gt;INDEX('Historical BMP Records'!Q:Q, MATCH($C132, 'Historical BMP Records'!$C:$C, 0)), 1, 0), IF(Q132&lt;&gt;INDEX('Planned and Progress BMPs'!Q:Q, MATCH($C132, 'Planned and Progress BMPs'!$C:$C, 0)), 1, 0)), "")</f>
        <v/>
      </c>
      <c r="CI132" s="87" t="str">
        <f>IFERROR(IF($F132="Historical", IF(R132&lt;&gt;INDEX('Historical BMP Records'!R:R, MATCH($C132, 'Historical BMP Records'!$C:$C, 0)), 1, 0), IF(R132&lt;&gt;INDEX('Planned and Progress BMPs'!R:R, MATCH($C132, 'Planned and Progress BMPs'!$C:$C, 0)), 1, 0)), "")</f>
        <v/>
      </c>
      <c r="CJ132" s="87" t="str">
        <f>IFERROR(IF($F132="Historical", IF(S132&lt;&gt;INDEX('Historical BMP Records'!S:S, MATCH($C132, 'Historical BMP Records'!$C:$C, 0)), 1, 0), IF(S132&lt;&gt;INDEX('Planned and Progress BMPs'!S:S, MATCH($C132, 'Planned and Progress BMPs'!$C:$C, 0)), 1, 0)), "")</f>
        <v/>
      </c>
      <c r="CK132" s="87" t="str">
        <f>IFERROR(IF($F132="Historical", IF(T132&lt;&gt;INDEX('Historical BMP Records'!T:T, MATCH($C132, 'Historical BMP Records'!$C:$C, 0)), 1, 0), IF(T132&lt;&gt;INDEX('Planned and Progress BMPs'!T:T, MATCH($C132, 'Planned and Progress BMPs'!$C:$C, 0)), 1, 0)), "")</f>
        <v/>
      </c>
      <c r="CL132" s="87" t="str">
        <f>IFERROR(IF($F132="Historical", IF(U132&lt;&gt;INDEX('Historical BMP Records'!U:U, MATCH($C132, 'Historical BMP Records'!$C:$C, 0)), 1, 0), IF(U132&lt;&gt;INDEX('Planned and Progress BMPs'!U:U, MATCH($C132, 'Planned and Progress BMPs'!$C:$C, 0)), 1, 0)), "")</f>
        <v/>
      </c>
      <c r="CM132" s="87" t="str">
        <f>IFERROR(IF($F132="Historical", IF(V132&lt;&gt;INDEX('Historical BMP Records'!V:V, MATCH($C132, 'Historical BMP Records'!$C:$C, 0)), 1, 0), IF(V132&lt;&gt;INDEX('Planned and Progress BMPs'!V:V, MATCH($C132, 'Planned and Progress BMPs'!$C:$C, 0)), 1, 0)), "")</f>
        <v/>
      </c>
      <c r="CN132" s="87" t="str">
        <f>IFERROR(IF($F132="Historical", IF(W132&lt;&gt;INDEX('Historical BMP Records'!W:W, MATCH($C132, 'Historical BMP Records'!$C:$C, 0)), 1, 0), IF(W132&lt;&gt;INDEX('Planned and Progress BMPs'!W:W, MATCH($C132, 'Planned and Progress BMPs'!$C:$C, 0)), 1, 0)), "")</f>
        <v/>
      </c>
      <c r="CO132" s="87" t="str">
        <f>IFERROR(IF($F132="Historical", IF(X132&lt;&gt;INDEX('Historical BMP Records'!X:X, MATCH($C132, 'Historical BMP Records'!$C:$C, 0)), 1, 0), IF(X132&lt;&gt;INDEX('Planned and Progress BMPs'!X:X, MATCH($C132, 'Planned and Progress BMPs'!$C:$C, 0)), 1, 0)), "")</f>
        <v/>
      </c>
      <c r="CP132" s="87" t="str">
        <f>IFERROR(IF($F132="Historical", IF(Y132&lt;&gt;INDEX('Historical BMP Records'!Y:Y, MATCH($C132, 'Historical BMP Records'!$C:$C, 0)), 1, 0), IF(Y132&lt;&gt;INDEX('Planned and Progress BMPs'!Y:Y, MATCH($C132, 'Planned and Progress BMPs'!$C:$C, 0)), 1, 0)), "")</f>
        <v/>
      </c>
      <c r="CQ132" s="87" t="str">
        <f>IFERROR(IF($F132="Historical", IF(Z132&lt;&gt;INDEX('Historical BMP Records'!Z:Z, MATCH($C132, 'Historical BMP Records'!$C:$C, 0)), 1, 0), IF(Z132&lt;&gt;INDEX('Planned and Progress BMPs'!Z:Z, MATCH($C132, 'Planned and Progress BMPs'!$C:$C, 0)), 1, 0)), "")</f>
        <v/>
      </c>
      <c r="CR132" s="87" t="str">
        <f>IFERROR(IF($F132="Historical", IF(AA132&lt;&gt;INDEX('Historical BMP Records'!AA:AA, MATCH($C132, 'Historical BMP Records'!$C:$C, 0)), 1, 0), IF(AA132&lt;&gt;INDEX('Planned and Progress BMPs'!AA:AA, MATCH($C132, 'Planned and Progress BMPs'!$C:$C, 0)), 1, 0)), "")</f>
        <v/>
      </c>
      <c r="CS132" s="87" t="str">
        <f>IFERROR(IF($F132="Historical", IF(AB132&lt;&gt;INDEX('Historical BMP Records'!AB:AB, MATCH($C132, 'Historical BMP Records'!$C:$C, 0)), 1, 0), IF(AB132&lt;&gt;INDEX('Planned and Progress BMPs'!AB:AB, MATCH($C132, 'Planned and Progress BMPs'!$C:$C, 0)), 1, 0)), "")</f>
        <v/>
      </c>
      <c r="CT132" s="87" t="str">
        <f>IFERROR(IF($F132="Historical", IF(AC132&lt;&gt;INDEX('Historical BMP Records'!AC:AC, MATCH($C132, 'Historical BMP Records'!$C:$C, 0)), 1, 0), IF(AC132&lt;&gt;INDEX('Planned and Progress BMPs'!AC:AC, MATCH($C132, 'Planned and Progress BMPs'!$C:$C, 0)), 1, 0)), "")</f>
        <v/>
      </c>
      <c r="CU132" s="87" t="str">
        <f>IFERROR(IF($F132="Historical", IF(AD132&lt;&gt;INDEX('Historical BMP Records'!AD:AD, MATCH($C132, 'Historical BMP Records'!$C:$C, 0)), 1, 0), IF(AD132&lt;&gt;INDEX('Planned and Progress BMPs'!AD:AD, MATCH($C132, 'Planned and Progress BMPs'!$C:$C, 0)), 1, 0)), "")</f>
        <v/>
      </c>
      <c r="CV132" s="87" t="str">
        <f>IFERROR(IF($F132="Historical", IF(AE132&lt;&gt;INDEX('Historical BMP Records'!AE:AE, MATCH($C132, 'Historical BMP Records'!$C:$C, 0)), 1, 0), IF(AE132&lt;&gt;INDEX('Planned and Progress BMPs'!AE:AE, MATCH($C132, 'Planned and Progress BMPs'!$C:$C, 0)), 1, 0)), "")</f>
        <v/>
      </c>
      <c r="CW132" s="87" t="str">
        <f>IFERROR(IF($F132="Historical", IF(AF132&lt;&gt;INDEX('Historical BMP Records'!AF:AF, MATCH($C132, 'Historical BMP Records'!$C:$C, 0)), 1, 0), IF(AF132&lt;&gt;INDEX('Planned and Progress BMPs'!AF:AF, MATCH($C132, 'Planned and Progress BMPs'!$C:$C, 0)), 1, 0)), "")</f>
        <v/>
      </c>
      <c r="CX132" s="87" t="str">
        <f>IFERROR(IF($F132="Historical", IF(AG132&lt;&gt;INDEX('Historical BMP Records'!AG:AG, MATCH($C132, 'Historical BMP Records'!$C:$C, 0)), 1, 0), IF(AG132&lt;&gt;INDEX('Planned and Progress BMPs'!AG:AG, MATCH($C132, 'Planned and Progress BMPs'!$C:$C, 0)), 1, 0)), "")</f>
        <v/>
      </c>
      <c r="CY132" s="87" t="str">
        <f>IFERROR(IF($F132="Historical", IF(AH132&lt;&gt;INDEX('Historical BMP Records'!AH:AH, MATCH($C132, 'Historical BMP Records'!$C:$C, 0)), 1, 0), IF(AH132&lt;&gt;INDEX('Planned and Progress BMPs'!AH:AH, MATCH($C132, 'Planned and Progress BMPs'!$C:$C, 0)), 1, 0)), "")</f>
        <v/>
      </c>
      <c r="CZ132" s="87" t="str">
        <f>IFERROR(IF($F132="Historical", IF(AI132&lt;&gt;INDEX('Historical BMP Records'!AI:AI, MATCH($C132, 'Historical BMP Records'!$C:$C, 0)), 1, 0), IF(AI132&lt;&gt;INDEX('Planned and Progress BMPs'!AI:AI, MATCH($C132, 'Planned and Progress BMPs'!$C:$C, 0)), 1, 0)), "")</f>
        <v/>
      </c>
      <c r="DA132" s="87" t="str">
        <f>IFERROR(IF($F132="Historical", IF(AJ132&lt;&gt;INDEX('Historical BMP Records'!AJ:AJ, MATCH($C132, 'Historical BMP Records'!$C:$C, 0)), 1, 0), IF(AJ132&lt;&gt;INDEX('Planned and Progress BMPs'!AJ:AJ, MATCH($C132, 'Planned and Progress BMPs'!$C:$C, 0)), 1, 0)), "")</f>
        <v/>
      </c>
      <c r="DB132" s="87" t="str">
        <f>IFERROR(IF($F132="Historical", IF(AK132&lt;&gt;INDEX('Historical BMP Records'!AK:AK, MATCH($C132, 'Historical BMP Records'!$C:$C, 0)), 1, 0), IF(AK132&lt;&gt;INDEX('Planned and Progress BMPs'!AK:AK, MATCH($C132, 'Planned and Progress BMPs'!$C:$C, 0)), 1, 0)), "")</f>
        <v/>
      </c>
      <c r="DC132" s="87" t="str">
        <f>IFERROR(IF($F132="Historical", IF(AL132&lt;&gt;INDEX('Historical BMP Records'!AL:AL, MATCH($C132, 'Historical BMP Records'!$C:$C, 0)), 1, 0), IF(AL132&lt;&gt;INDEX('Planned and Progress BMPs'!AL:AL, MATCH($C132, 'Planned and Progress BMPs'!$C:$C, 0)), 1, 0)), "")</f>
        <v/>
      </c>
      <c r="DD132" s="87" t="str">
        <f>IFERROR(IF($F132="Historical", IF(AM132&lt;&gt;INDEX('Historical BMP Records'!AM:AM, MATCH($C132, 'Historical BMP Records'!$C:$C, 0)), 1, 0), IF(AM132&lt;&gt;INDEX('Planned and Progress BMPs'!AM:AM, MATCH($C132, 'Planned and Progress BMPs'!$C:$C, 0)), 1, 0)), "")</f>
        <v/>
      </c>
      <c r="DE132" s="87" t="str">
        <f>IFERROR(IF($F132="Historical", IF(AN132&lt;&gt;INDEX('Historical BMP Records'!AN:AN, MATCH($C132, 'Historical BMP Records'!$C:$C, 0)), 1, 0), IF(AN132&lt;&gt;INDEX('Planned and Progress BMPs'!AN:AN, MATCH($C132, 'Planned and Progress BMPs'!$C:$C, 0)), 1, 0)), "")</f>
        <v/>
      </c>
      <c r="DF132" s="87" t="str">
        <f>IFERROR(IF($F132="Historical", IF(AO132&lt;&gt;INDEX('Historical BMP Records'!AO:AO, MATCH($C132, 'Historical BMP Records'!$C:$C, 0)), 1, 0), IF(AO132&lt;&gt;INDEX('Planned and Progress BMPs'!AO:AO, MATCH($C132, 'Planned and Progress BMPs'!$C:$C, 0)), 1, 0)), "")</f>
        <v/>
      </c>
      <c r="DG132" s="87" t="str">
        <f>IFERROR(IF($F132="Historical", IF(AP132&lt;&gt;INDEX('Historical BMP Records'!AP:AP, MATCH($C132, 'Historical BMP Records'!$C:$C, 0)), 1, 0), IF(AP132&lt;&gt;INDEX('Planned and Progress BMPs'!AP:AP, MATCH($C132, 'Planned and Progress BMPs'!$C:$C, 0)), 1, 0)), "")</f>
        <v/>
      </c>
      <c r="DH132" s="87" t="str">
        <f>IFERROR(IF($F132="Historical", IF(AQ132&lt;&gt;INDEX('Historical BMP Records'!AQ:AQ, MATCH($C132, 'Historical BMP Records'!$C:$C, 0)), 1, 0), IF(AQ132&lt;&gt;INDEX('Planned and Progress BMPs'!AQ:AQ, MATCH($C132, 'Planned and Progress BMPs'!$C:$C, 0)), 1, 0)), "")</f>
        <v/>
      </c>
      <c r="DI132" s="87" t="str">
        <f>IFERROR(IF($F132="Historical", IF(AR132&lt;&gt;INDEX('Historical BMP Records'!AR:AR, MATCH($C132, 'Historical BMP Records'!$C:$C, 0)), 1, 0), IF(AR132&lt;&gt;INDEX('Planned and Progress BMPs'!AR:AR, MATCH($C132, 'Planned and Progress BMPs'!$C:$C, 0)), 1, 0)), "")</f>
        <v/>
      </c>
      <c r="DJ132" s="87" t="str">
        <f>IFERROR(IF($F132="Historical", IF(AS132&lt;&gt;INDEX('Historical BMP Records'!AS:AS, MATCH($C132, 'Historical BMP Records'!$C:$C, 0)), 1, 0), IF(AS132&lt;&gt;INDEX('Planned and Progress BMPs'!AS:AS, MATCH($C132, 'Planned and Progress BMPs'!$C:$C, 0)), 1, 0)), "")</f>
        <v/>
      </c>
      <c r="DK132" s="87" t="str">
        <f>IFERROR(IF($F132="Historical", IF(AT132&lt;&gt;INDEX('Historical BMP Records'!AT:AT, MATCH($C132, 'Historical BMP Records'!$C:$C, 0)), 1, 0), IF(AT132&lt;&gt;INDEX('Planned and Progress BMPs'!AT:AT, MATCH($C132, 'Planned and Progress BMPs'!$C:$C, 0)), 1, 0)), "")</f>
        <v/>
      </c>
      <c r="DL132" s="87" t="str">
        <f>IFERROR(IF($F132="Historical", IF(AU132&lt;&gt;INDEX('Historical BMP Records'!AU:AU, MATCH($C132, 'Historical BMP Records'!$C:$C, 0)), 1, 0), IF(AU132&lt;&gt;INDEX('Planned and Progress BMPs'!AU:AU, MATCH($C132, 'Planned and Progress BMPs'!$C:$C, 0)), 1, 0)), "")</f>
        <v/>
      </c>
      <c r="DM132" s="87" t="str">
        <f>IFERROR(IF($F132="Historical", IF(AV132&lt;&gt;INDEX('Historical BMP Records'!AV:AV, MATCH($C132, 'Historical BMP Records'!$C:$C, 0)), 1, 0), IF(AV132&lt;&gt;INDEX('Planned and Progress BMPs'!AV:AV, MATCH($C132, 'Planned and Progress BMPs'!$C:$C, 0)), 1, 0)), "")</f>
        <v/>
      </c>
      <c r="DN132" s="87" t="str">
        <f>IFERROR(IF($F132="Historical", IF(AW132&lt;&gt;INDEX('Historical BMP Records'!AW:AW, MATCH($C132, 'Historical BMP Records'!$C:$C, 0)), 1, 0), IF(AW132&lt;&gt;INDEX('Planned and Progress BMPs'!AW:AW, MATCH($C132, 'Planned and Progress BMPs'!$C:$C, 0)), 1, 0)), "")</f>
        <v/>
      </c>
      <c r="DO132" s="87" t="str">
        <f>IFERROR(IF($F132="Historical", IF(AX132&lt;&gt;INDEX('Historical BMP Records'!AX:AX, MATCH($C132, 'Historical BMP Records'!$C:$C, 0)), 1, 0), IF(AX132&lt;&gt;INDEX('Planned and Progress BMPs'!AX:AX, MATCH($C132, 'Planned and Progress BMPs'!$C:$C, 0)), 1, 0)), "")</f>
        <v/>
      </c>
      <c r="DP132" s="87" t="str">
        <f>IFERROR(IF($F132="Historical", IF(AY132&lt;&gt;INDEX('Historical BMP Records'!AY:AY, MATCH($C132, 'Historical BMP Records'!$C:$C, 0)), 1, 0), IF(AY132&lt;&gt;INDEX('Planned and Progress BMPs'!AY:AY, MATCH($C132, 'Planned and Progress BMPs'!$C:$C, 0)), 1, 0)), "")</f>
        <v/>
      </c>
      <c r="DQ132" s="87" t="str">
        <f>IFERROR(IF($F132="Historical", IF(AZ132&lt;&gt;INDEX('Historical BMP Records'!AZ:AZ, MATCH($C132, 'Historical BMP Records'!$C:$C, 0)), 1, 0), IF(AZ132&lt;&gt;INDEX('Planned and Progress BMPs'!AZ:AZ, MATCH($C132, 'Planned and Progress BMPs'!$C:$C, 0)), 1, 0)), "")</f>
        <v/>
      </c>
      <c r="DR132" s="87" t="str">
        <f>IFERROR(IF($F132="Historical", IF(BA132&lt;&gt;INDEX('Historical BMP Records'!BA:BA, MATCH($C132, 'Historical BMP Records'!$C:$C, 0)), 1, 0), IF(BA132&lt;&gt;INDEX('Planned and Progress BMPs'!BA:BA, MATCH($C132, 'Planned and Progress BMPs'!$C:$C, 0)), 1, 0)), "")</f>
        <v/>
      </c>
      <c r="DS132" s="87" t="str">
        <f>IFERROR(IF($F132="Historical", IF(BB132&lt;&gt;INDEX('Historical BMP Records'!BB:BB, MATCH($C132, 'Historical BMP Records'!$C:$C, 0)), 1, 0), IF(BB132&lt;&gt;INDEX('Planned and Progress BMPs'!BB:BB, MATCH($C132, 'Planned and Progress BMPs'!$C:$C, 0)), 1, 0)), "")</f>
        <v/>
      </c>
      <c r="DT132" s="87" t="str">
        <f>IFERROR(IF($F132="Historical", IF(BC132&lt;&gt;INDEX('Historical BMP Records'!BC:BC, MATCH($C132, 'Historical BMP Records'!$C:$C, 0)), 1, 0), IF(BC132&lt;&gt;INDEX('Planned and Progress BMPs'!BC:BC, MATCH($C132, 'Planned and Progress BMPs'!$C:$C, 0)), 1, 0)), "")</f>
        <v/>
      </c>
      <c r="DU132" s="87" t="str">
        <f>IFERROR(IF($F132="Historical", IF(BD132&lt;&gt;INDEX('Historical BMP Records'!BD:BD, MATCH($C132, 'Historical BMP Records'!$C:$C, 0)), 1, 0), IF(BD132&lt;&gt;INDEX('Planned and Progress BMPs'!BD:BD, MATCH($C132, 'Planned and Progress BMPs'!$C:$C, 0)), 1, 0)), "")</f>
        <v/>
      </c>
      <c r="DV132" s="87" t="str">
        <f>IFERROR(IF($F132="Historical", IF(BE132&lt;&gt;INDEX('Historical BMP Records'!BE:BE, MATCH($C132, 'Historical BMP Records'!$C:$C, 0)), 1, 0), IF(BE132&lt;&gt;INDEX('Planned and Progress BMPs'!BE:BE, MATCH($C132, 'Planned and Progress BMPs'!$C:$C, 0)), 1, 0)), "")</f>
        <v/>
      </c>
      <c r="DW132" s="87" t="str">
        <f>IFERROR(IF($F132="Historical", IF(BF132&lt;&gt;INDEX('Historical BMP Records'!BF:BF, MATCH($C132, 'Historical BMP Records'!$C:$C, 0)), 1, 0), IF(BF132&lt;&gt;INDEX('Planned and Progress BMPs'!BF:BF, MATCH($C132, 'Planned and Progress BMPs'!$C:$C, 0)), 1, 0)), "")</f>
        <v/>
      </c>
      <c r="DX132" s="87" t="str">
        <f>IFERROR(IF($F132="Historical", IF(BG132&lt;&gt;INDEX('Historical BMP Records'!BG:BG, MATCH($C132, 'Historical BMP Records'!$C:$C, 0)), 1, 0), IF(BG132&lt;&gt;INDEX('Planned and Progress BMPs'!BG:BG, MATCH($C132, 'Planned and Progress BMPs'!$C:$C, 0)), 1, 0)), "")</f>
        <v/>
      </c>
      <c r="DY132" s="87" t="str">
        <f>IFERROR(IF($F132="Historical", IF(BH132&lt;&gt;INDEX('Historical BMP Records'!BH:BH, MATCH($C132, 'Historical BMP Records'!$C:$C, 0)), 1, 0), IF(BH132&lt;&gt;INDEX('Planned and Progress BMPs'!BH:BH, MATCH($C132, 'Planned and Progress BMPs'!$C:$C, 0)), 1, 0)), "")</f>
        <v/>
      </c>
      <c r="DZ132" s="87" t="str">
        <f>IFERROR(IF($F132="Historical", IF(BI132&lt;&gt;INDEX('Historical BMP Records'!BI:BI, MATCH($C132, 'Historical BMP Records'!$C:$C, 0)), 1, 0), IF(BI132&lt;&gt;INDEX('Planned and Progress BMPs'!BI:BI, MATCH($C132, 'Planned and Progress BMPs'!$C:$C, 0)), 1, 0)), "")</f>
        <v/>
      </c>
      <c r="EA132" s="87" t="str">
        <f>IFERROR(IF($F132="Historical", IF(BJ132&lt;&gt;INDEX('Historical BMP Records'!BJ:BJ, MATCH($C132, 'Historical BMP Records'!$C:$C, 0)), 1, 0), IF(BJ132&lt;&gt;INDEX('Planned and Progress BMPs'!BJ:BJ, MATCH($C132, 'Planned and Progress BMPs'!$C:$C, 0)), 1, 0)), "")</f>
        <v/>
      </c>
      <c r="EB132" s="87" t="str">
        <f>IFERROR(IF($F132="Historical", IF(BK132&lt;&gt;INDEX('Historical BMP Records'!BK:BK, MATCH($C132, 'Historical BMP Records'!$C:$C, 0)), 1, 0), IF(BK132&lt;&gt;INDEX('Planned and Progress BMPs'!BK:BK, MATCH($C132, 'Planned and Progress BMPs'!$C:$C, 0)), 1, 0)), "")</f>
        <v/>
      </c>
      <c r="EC132" s="87" t="str">
        <f>IFERROR(IF($F132="Historical", IF(BL132&lt;&gt;INDEX('Historical BMP Records'!BL:BL, MATCH($C132, 'Historical BMP Records'!$C:$C, 0)), 1, 0), IF(BL132&lt;&gt;INDEX('Planned and Progress BMPs'!BL:BL, MATCH($C132, 'Planned and Progress BMPs'!$C:$C, 0)), 1, 0)), "")</f>
        <v/>
      </c>
      <c r="ED132" s="87" t="str">
        <f>IFERROR(IF($F132="Historical", IF(BM132&lt;&gt;INDEX('Historical BMP Records'!BM:BM, MATCH($C132, 'Historical BMP Records'!$C:$C, 0)), 1, 0), IF(BM132&lt;&gt;INDEX('Planned and Progress BMPs'!BM:BM, MATCH($C132, 'Planned and Progress BMPs'!$C:$C, 0)), 1, 0)), "")</f>
        <v/>
      </c>
      <c r="EE132" s="87" t="str">
        <f>IFERROR(IF($F132="Historical", IF(BN132&lt;&gt;INDEX('Historical BMP Records'!BN:BN, MATCH($C132, 'Historical BMP Records'!$C:$C, 0)), 1, 0), IF(BN132&lt;&gt;INDEX('Planned and Progress BMPs'!BN:BN, MATCH($C132, 'Planned and Progress BMPs'!$C:$C, 0)), 1, 0)), "")</f>
        <v/>
      </c>
      <c r="EF132" s="87" t="str">
        <f>IFERROR(IF($F132="Historical", IF(BO132&lt;&gt;INDEX('Historical BMP Records'!BO:BO, MATCH($C132, 'Historical BMP Records'!$C:$C, 0)), 1, 0), IF(BO132&lt;&gt;INDEX('Planned and Progress BMPs'!BO:BO, MATCH($C132, 'Planned and Progress BMPs'!$C:$C, 0)), 1, 0)), "")</f>
        <v/>
      </c>
      <c r="EG132" s="87" t="str">
        <f>IFERROR(IF($F132="Historical", IF(BP132&lt;&gt;INDEX('Historical BMP Records'!BP:BP, MATCH($C132, 'Historical BMP Records'!$C:$C, 0)), 1, 0), IF(BP132&lt;&gt;INDEX('Planned and Progress BMPs'!BP:BP, MATCH($C132, 'Planned and Progress BMPs'!$C:$C, 0)), 1, 0)), "")</f>
        <v/>
      </c>
      <c r="EH132" s="87">
        <f>SUM(DC_SW152[[#This Row],[FY17 Status Change]:[GIS ID Change]])</f>
        <v>0</v>
      </c>
    </row>
    <row r="134" spans="1:138" x14ac:dyDescent="0.25">
      <c r="AD134" s="5" t="s">
        <v>355</v>
      </c>
    </row>
  </sheetData>
  <conditionalFormatting sqref="F129:M1048576 T129:AG1048576 O129:O1048576 AL129:AL1048576 AR129:AS1048576 AY129:AZ1048576">
    <cfRule type="expression" dxfId="39" priority="20">
      <formula>AND(OR(ISTEXT($N129), ISNUMBER($F129)), ISBLANK(F129))</formula>
    </cfRule>
  </conditionalFormatting>
  <conditionalFormatting sqref="F129:AT1001 AY129:BQ1001">
    <cfRule type="expression" dxfId="38" priority="21">
      <formula>F129&lt;&gt;#REF!</formula>
    </cfRule>
  </conditionalFormatting>
  <conditionalFormatting sqref="AC129:AE1001">
    <cfRule type="expression" dxfId="37" priority="22">
      <formula>AND(#REF!=1, $AC129=#REF!)</formula>
    </cfRule>
  </conditionalFormatting>
  <conditionalFormatting sqref="A2:A2000">
    <cfRule type="containsText" dxfId="36" priority="17" operator="containsText" text="RED">
      <formula>NOT(ISERROR(SEARCH("RED",A2)))</formula>
    </cfRule>
    <cfRule type="containsText" dxfId="35" priority="18" operator="containsText" text="YELLOW">
      <formula>NOT(ISERROR(SEARCH("YELLOW",A2)))</formula>
    </cfRule>
    <cfRule type="containsText" dxfId="34" priority="19" operator="containsText" text="GREEN">
      <formula>NOT(ISERROR(SEARCH("GREEN",A2)))</formula>
    </cfRule>
  </conditionalFormatting>
  <conditionalFormatting sqref="B2:B132">
    <cfRule type="expression" dxfId="33" priority="14">
      <formula>$A2="GREEN"</formula>
    </cfRule>
    <cfRule type="expression" dxfId="32" priority="15">
      <formula>$A2="YELLOW"</formula>
    </cfRule>
    <cfRule type="expression" dxfId="31" priority="16">
      <formula>$A2="RED"</formula>
    </cfRule>
  </conditionalFormatting>
  <conditionalFormatting sqref="F2:N132 W2:AB132 AQ2:AT132">
    <cfRule type="expression" dxfId="30" priority="13">
      <formula>ISBLANK(F2)</formula>
    </cfRule>
  </conditionalFormatting>
  <conditionalFormatting sqref="AE2:AH132">
    <cfRule type="expression" dxfId="29" priority="12">
      <formula>AND(OR(ISBLANK($AE2), ISBLANK($AF2)), OR(ISBLANK($AG2), ISBLANK($AH2)))</formula>
    </cfRule>
  </conditionalFormatting>
  <conditionalFormatting sqref="AD128">
    <cfRule type="expression" dxfId="28" priority="9">
      <formula>AND(OR(ISTEXT($N128), ISNUMBER($F128)), ISBLANK(AD128))</formula>
    </cfRule>
  </conditionalFormatting>
  <conditionalFormatting sqref="AD128">
    <cfRule type="expression" dxfId="27" priority="10">
      <formula>AD128&lt;&gt;#REF!</formula>
    </cfRule>
  </conditionalFormatting>
  <conditionalFormatting sqref="AD128">
    <cfRule type="expression" dxfId="26" priority="11">
      <formula>AND(#REF!=1, $AC128=#REF!)</formula>
    </cfRule>
  </conditionalFormatting>
  <conditionalFormatting sqref="BB2:BB132">
    <cfRule type="expression" dxfId="25" priority="8">
      <formula>AND(ISBLANK($BB2), $Z2 = "Impervious Surface Disconnection")</formula>
    </cfRule>
  </conditionalFormatting>
  <conditionalFormatting sqref="BC2:BC132">
    <cfRule type="expression" dxfId="24" priority="7">
      <formula>AND(ISBLANK($BC2), $AA2 = "Enhanced")</formula>
    </cfRule>
  </conditionalFormatting>
  <conditionalFormatting sqref="BD2:BD132">
    <cfRule type="expression" dxfId="23" priority="6">
      <formula>AND(ISBLANK($BD2), $BC2 = "Yes")</formula>
    </cfRule>
  </conditionalFormatting>
  <conditionalFormatting sqref="BE2:BF132">
    <cfRule type="expression" dxfId="22" priority="5">
      <formula>AND(ISBLANK(BE2), $AA2 = "Proprietary practice")</formula>
    </cfRule>
  </conditionalFormatting>
  <conditionalFormatting sqref="BG2:BG132">
    <cfRule type="expression" dxfId="21" priority="4">
      <formula>AND(ISBLANK($BG2), $AA2 = "Tree planting")</formula>
    </cfRule>
  </conditionalFormatting>
  <conditionalFormatting sqref="BH2:BI132">
    <cfRule type="expression" dxfId="20" priority="3">
      <formula>AND(ISBLANK($BI2), $W2&lt;Val_InspInit)</formula>
    </cfRule>
  </conditionalFormatting>
  <conditionalFormatting sqref="BJ2:BJ132">
    <cfRule type="expression" dxfId="19" priority="2">
      <formula>AND(ISBLANK($BJ2), $BH2 = "Fail")</formula>
    </cfRule>
  </conditionalFormatting>
  <conditionalFormatting sqref="BK2:BL132">
    <cfRule type="expression" dxfId="18" priority="1">
      <formula>AND(ISBLANK(BK2), $BI2&lt;Val_InspExp)</formula>
    </cfRule>
  </conditionalFormatting>
  <dataValidations count="123">
    <dataValidation allowBlank="1" showInputMessage="1" showErrorMessage="1" prompt="Enter the number of tree planted." sqref="BG1" xr:uid="{00000000-0002-0000-0300-000000000000}"/>
    <dataValidation type="decimal" operator="greaterThanOrEqual" allowBlank="1" showInputMessage="1" showErrorMessage="1" errorTitle="Invalid Entry" error="Enter a numerical value greater than or equal to zero." promptTitle="Number of Trees" prompt="Enter the number of tree planted." sqref="BG2:BG132" xr:uid="{00000000-0002-0000-0300-000001000000}">
      <formula1>0</formula1>
    </dataValidation>
    <dataValidation allowBlank="1" showInputMessage="1" showErrorMessage="1" prompt="Enter a brief description of the proprietary practice." sqref="BF1" xr:uid="{00000000-0002-0000-0300-000002000000}"/>
    <dataValidation operator="lessThan" allowBlank="1" showInputMessage="1" errorTitle="Invalid Year" error="Please enter a valid numerical year. " promptTitle="Describe Proprietary Practice" prompt="Enter a brief description of the proprietary practice." sqref="BF2:BF132" xr:uid="{00000000-0002-0000-0300-000003000000}"/>
    <dataValidation allowBlank="1" showInputMessage="1" showErrorMessage="1" prompt="Enter the name of proprietary practice." sqref="BE1" xr:uid="{00000000-0002-0000-0300-000004000000}"/>
    <dataValidation operator="lessThan" allowBlank="1" showInputMessage="1" errorTitle="Invalid Year" error="Please enter a valid numerical year. " promptTitle="Name of Proprietary Practice" prompt="Enter the name of proprietary practice." sqref="BE2:BE132" xr:uid="{00000000-0002-0000-0300-000005000000}"/>
    <dataValidation allowBlank="1" showInputMessage="1" showErrorMessage="1" prompt="If the Enhanced BMP does have an underdrain, enter the portion of the BMP volume that is below the underdrain. " sqref="BD1" xr:uid="{00000000-0002-0000-0300-000006000000}"/>
    <dataValidation type="decimal" operator="greaterThanOrEqual" allowBlank="1" showInputMessage="1" showErrorMessage="1" errorTitle="Invalid Entry" error="Enter a numerical value greater than or equal to zero." promptTitle="Infiltration Sump Storage Volume" prompt="If the Enhanced BMP does have an underdrain, enter the portion of the BMP volume that is below the underdrain. " sqref="BD2:BD132" xr:uid="{00000000-0002-0000-0300-000007000000}">
      <formula1>0</formula1>
    </dataValidation>
    <dataValidation type="list" operator="lessThan" allowBlank="1" showInputMessage="1" errorTitle="Invalid Year" error="Please enter a valid numerical year. " promptTitle="Underdrain" prompt="If the BMP is an Enhanced Bioretention or Permeable Pavement, indicate if it has an underdrain. Leave blank for all other practices. " sqref="BC2:BC132" xr:uid="{00000000-0002-0000-0300-000008000000}">
      <formula1>DC_Underdrain</formula1>
    </dataValidation>
    <dataValidation allowBlank="1" showInputMessage="1" showErrorMessage="1" prompt="If the BMP Type is Impervious Surface Disconnection, enter receiving area (in acres) of the surface that was disconnected." sqref="BB1" xr:uid="{00000000-0002-0000-0300-000009000000}"/>
    <dataValidation type="decimal" operator="greaterThanOrEqual" allowBlank="1" showInputMessage="1" showErrorMessage="1" errorTitle="Invalid Entry" error="Enter a numerical value greater than or equal to zero." prompt="If the BMP Type is Impervious Surface Disconnection, enter receiving area (in acres) of the surface that was disconnected." sqref="BB2:BB132" xr:uid="{00000000-0002-0000-0300-00000A000000}">
      <formula1>0</formula1>
    </dataValidation>
    <dataValidation operator="lessThan" allowBlank="1" showInputMessage="1" errorTitle="Invalid Year" error="Please enter a valid numerical year. " promptTitle="Reporting Year" prompt="Automatically calculated based on Reporting Date." sqref="BA2:BA132" xr:uid="{00000000-0002-0000-0300-00000B000000}"/>
    <dataValidation allowBlank="1" showInputMessage="1" showErrorMessage="1" prompt="Converts the Urban Acres to square feet. " sqref="AX1" xr:uid="{00000000-0002-0000-0300-00000C000000}"/>
    <dataValidation allowBlank="1" showInputMessage="1" showErrorMessage="1" promptTitle="Urban Area" prompt="Converts the Urban Acres to square feet. " sqref="AX2:AX132" xr:uid="{00000000-0002-0000-0300-00000D000000}"/>
    <dataValidation allowBlank="1" showInputMessage="1" showErrorMessage="1" prompt="Converts the Impervious Acres to square feet. " sqref="AW1" xr:uid="{00000000-0002-0000-0300-00000E000000}"/>
    <dataValidation allowBlank="1" showInputMessage="1" showErrorMessage="1" promptTitle="Impervious Area" prompt="Converts the Impervious Acres to square feet. " sqref="AW2:AW132" xr:uid="{00000000-0002-0000-0300-00000F000000}"/>
    <dataValidation allowBlank="1" showInputMessage="1" showErrorMessage="1" prompt="Converts the Compacted Acres to square feet. " sqref="AV1" xr:uid="{00000000-0002-0000-0300-000010000000}"/>
    <dataValidation allowBlank="1" showInputMessage="1" showErrorMessage="1" promptTitle="Compacted Area" prompt="Converts the Compacted Acres to square feet. " sqref="AV2:AV132" xr:uid="{00000000-0002-0000-0300-000011000000}"/>
    <dataValidation allowBlank="1" showInputMessage="1" showErrorMessage="1" prompt="Converts the Natural Acres to square feet. " sqref="AU1" xr:uid="{00000000-0002-0000-0300-000012000000}"/>
    <dataValidation allowBlank="1" showInputMessage="1" showErrorMessage="1" promptTitle="Natural Area" prompt="Converts the Natural Acres to square feet. " sqref="AU2:AU132" xr:uid="{00000000-0002-0000-0300-000013000000}"/>
    <dataValidation allowBlank="1" showInputMessage="1" showErrorMessage="1" promptTitle="Compacted Acres" prompt="Calculated as the the difference between Urban acres and the combination of Impervious and Natural Acres. " sqref="AR2:AR132" xr:uid="{00000000-0002-0000-0300-000014000000}"/>
    <dataValidation type="decimal" operator="greaterThanOrEqual" allowBlank="1" showInputMessage="1" showErrorMessage="1" errorTitle="Invalid Entry" error="Enter a numerical value greater than or equal to zero." promptTitle="Natural Acres" prompt="Enter the amount of undisturbed area such as forest, meadow, or pasture that is treated by the BMP, in acres." sqref="AQ2:AQ132" xr:uid="{00000000-0002-0000-0300-000015000000}">
      <formula1>0</formula1>
    </dataValidation>
    <dataValidation allowBlank="1" showInputMessage="1" showErrorMessage="1" errorTitle="Invalid Type" error="Please select from the provided list of BMP Codes. The list of codes and their definitions can be found in the instructions sheet. " promptTitle="BMP Type" prompt="Type of BMP structure (Use MDE BMP Names) prior to conversion to Phase 6 templates. Information is provided for reference and cannot be modified. " sqref="AD2:AD132" xr:uid="{00000000-0002-0000-0300-000016000000}"/>
    <dataValidation type="list" allowBlank="1" showInputMessage="1" showErrorMessage="1" errorTitle="Invalid Type" error="Please select from the provided list of BMP Codes. The list of codes and their definitions can be found in the instructions sheet. " promptTitle="BMP Type" prompt="Type of BMP structure (Use MDE BMP Names). See Reference Sheet, cell A22 for more information. " sqref="AC128" xr:uid="{00000000-0002-0000-0300-000017000000}">
      <formula1>DC_BMPName</formula1>
    </dataValidation>
    <dataValidation allowBlank="1" showInputMessage="1" showErrorMessage="1" prompt="Enter the approximate Y Coordinate of the BMP (in Maryland State Plane meters)." sqref="AF1" xr:uid="{00000000-0002-0000-0300-000018000000}"/>
    <dataValidation allowBlank="1" showInputMessage="1" showErrorMessage="1" promptTitle="BMP Y Coordinate" prompt="Enter the approximate Y Coordinate of the BMP (in Maryland State Plane meters)." sqref="AF2:AF132" xr:uid="{00000000-0002-0000-0300-000019000000}"/>
    <dataValidation allowBlank="1" showInputMessage="1" showErrorMessage="1" prompt="Enter the approximate X Coordinate of the BMP (in Maryland State Plane meters)." sqref="AE1" xr:uid="{00000000-0002-0000-0300-00001A000000}"/>
    <dataValidation allowBlank="1" showInputMessage="1" showErrorMessage="1" promptTitle="BMP X Coordinate" prompt="Enter the approximate X Coordinate of the BMP (in Maryland State Plane meters)." sqref="AE2:AE132" xr:uid="{00000000-0002-0000-0300-00001B000000}"/>
    <dataValidation allowBlank="1" showInputMessage="1" showErrorMessage="1" prompt="Select the NEIEN Type for the BMP. Note, the Group must be selected prior to selected the NEIEN Type. " sqref="AB1" xr:uid="{00000000-0002-0000-0300-00001C000000}"/>
    <dataValidation allowBlank="1" showInputMessage="1" showErrorMessage="1" prompt="Select the Type for the BMP. Note, the Group must be selected prior to selecting the Type." sqref="AA1" xr:uid="{00000000-0002-0000-0300-00001D000000}"/>
    <dataValidation type="list" allowBlank="1" showInputMessage="1" showErrorMessage="1" errorTitle="Invalid Selection" error="Select from the list of values provided." promptTitle="BMP Type" prompt="Select the Type for the BMP. Note, the Group must be selected prior to selecting the Type." sqref="AA2:AA132" xr:uid="{00000000-0002-0000-0300-00001E000000}">
      <formula1>DC_BMPType</formula1>
    </dataValidation>
    <dataValidation type="list" allowBlank="1" showInputMessage="1" showErrorMessage="1" errorTitle="Invalid Selection" error="Select from the list of values provided." promptTitle="BMP Group" prompt="Select the group for the BMP." sqref="Z2:Z132" xr:uid="{00000000-0002-0000-0300-00001F000000}">
      <formula1>DC_BMPGroup</formula1>
    </dataValidation>
    <dataValidation type="list" allowBlank="1" showInputMessage="1" showErrorMessage="1" errorTitle="Invalid Selection" error="Select from the list of values provided." promptTitle="NEIEN BMP Type" prompt="Select the NEIEN Type for the BMP. Note, the Group must be selected prior to selected the NEIEN Type. " sqref="AB2:AB132" xr:uid="{00000000-0002-0000-0300-000020000000}">
      <formula1>DC_NEIENBMPType</formula1>
    </dataValidation>
    <dataValidation allowBlank="1" showInputMessage="1" showErrorMessage="1" prompt="Select the group for the BMP." sqref="Z1" xr:uid="{00000000-0002-0000-0300-000021000000}"/>
    <dataValidation allowBlank="1" showInputMessage="1" showErrorMessage="1" promptTitle="BMP Number" prompt="Automatically assigned number for BMP Tracking." sqref="V2:W128" xr:uid="{00000000-0002-0000-0300-000022000000}"/>
    <dataValidation allowBlank="1" showInputMessage="1" showErrorMessage="1" promptTitle="Owner/Manager" prompt="Automatically populated for the selected facility." sqref="N2:N132" xr:uid="{00000000-0002-0000-0300-000023000000}"/>
    <dataValidation allowBlank="1" showInputMessage="1" showErrorMessage="1" promptTitle="Site Y Coordinate" prompt="Automatically populated for the selected facility." sqref="M2:M132" xr:uid="{00000000-0002-0000-0300-000024000000}"/>
    <dataValidation allowBlank="1" showInputMessage="1" showErrorMessage="1" promptTitle="Site X Coordinate" prompt="Automatically populated for the selected facility." sqref="L2:L132" xr:uid="{00000000-0002-0000-0300-000025000000}"/>
    <dataValidation allowBlank="1" showInputMessage="1" showErrorMessage="1" promptTitle="Site Address" prompt="Automatically populated for the selected facility." sqref="K2:K132" xr:uid="{00000000-0002-0000-0300-000026000000}"/>
    <dataValidation allowBlank="1" showInputMessage="1" showErrorMessage="1" prompt="Automatically populated for the selected facility." sqref="I1 K1:N1" xr:uid="{00000000-0002-0000-0300-000027000000}"/>
    <dataValidation allowBlank="1" showInputMessage="1" showErrorMessage="1" promptTitle="SiteID" prompt="Automatically populated for the selected facility." sqref="I2:I132" xr:uid="{00000000-0002-0000-0300-000028000000}"/>
    <dataValidation type="decimal" operator="greaterThan" allowBlank="1" showInputMessage="1" showErrorMessage="1" errorTitle="Invalid Entry" error="Enter an estimated cost greater than $0.00. " promptTitle="BMP Cost" prompt="Enter the cost to implement, or funding planned for the practice. Should not be blank or zero. " sqref="G129:G501 H2:H128" xr:uid="{00000000-0002-0000-0300-000029000000}">
      <formula1>0</formula1>
    </dataValidation>
    <dataValidation type="whole" allowBlank="1" showInputMessage="1" showErrorMessage="1" promptTitle="Year Funded" prompt="Enter the federal Fiscal Year that the BMP recieved funding, or the federal Fiscal Year for which funding is planned." sqref="F129:F501 G2:G128" xr:uid="{00000000-0002-0000-0300-00002A000000}">
      <formula1>Val_YearMin</formula1>
      <formula2>Val_YearMax</formula2>
    </dataValidation>
    <dataValidation allowBlank="1" showInputMessage="1" showErrorMessage="1" prompt="Do not enter a tracking ID unless it was assigned to this exact BMP record." sqref="Y2:Y132" xr:uid="{00000000-0002-0000-0300-00002B000000}"/>
    <dataValidation type="list" allowBlank="1" showInputMessage="1" showErrorMessage="1" errorTitle="Invalid Entry" error="Please select the status from the list provided. " promptTitle="BMP Status" prompt="- Historical= Prior to 7/1/17._x000a_- Removed= Cancelled." sqref="F2:F128" xr:uid="{00000000-0002-0000-0300-00002C000000}">
      <formula1>DC_HistBMPStatus</formula1>
    </dataValidation>
    <dataValidation allowBlank="1" showInputMessage="1" showErrorMessage="1" errorTitle="Invalid Selection" error="Field is locked and cannot be changed." promptTitle="Explanation" prompt="Provides a brief explanation of the FY17 Status. Field is locked and cannot be changed. " sqref="B2:B132" xr:uid="{00000000-0002-0000-0300-00002D000000}"/>
    <dataValidation allowBlank="1" showInputMessage="1" showErrorMessage="1" prompt="Provides a brief explanation of the FY17 Status. Field is locked and cannot be changed. " sqref="B1" xr:uid="{00000000-0002-0000-0300-00002E000000}"/>
    <dataValidation allowBlank="1" showInputMessage="1" showErrorMessage="1" errorTitle="Invalid Selection" error="Field is locked and cannot be changed." promptTitle="FY17 Status" prompt="Indicates if the BMP received credit by the state and/or Bay Model. Field is locked and cannot be changed. _x000a_- Green: Full Credit_x000a_- Yellow: Partial Credit_x000a_- Red: No Credit" sqref="A2:A132" xr:uid="{00000000-0002-0000-0300-00002F000000}"/>
    <dataValidation allowBlank="1" showInputMessage="1" showErrorMessage="1" prompt="Indicates if the BMP received credit by the state and/or Bay Model. Field is locked and cannot be changed. _x000a_- Green: Full Credit_x000a_- Yellow: Partial Credit_x000a_- Red: No Credit" sqref="A1" xr:uid="{00000000-0002-0000-0300-000030000000}"/>
    <dataValidation allowBlank="1" showInputMessage="1" showErrorMessage="1" errorTitle="Invalid Entry" error="Enter a valid NAD83 meter number. " promptTitle="Latitude" prompt="Enter the approximate latitude of the BMP to at least 4 decimal places. " sqref="AG2:AG132" xr:uid="{00000000-0002-0000-0300-000031000000}"/>
    <dataValidation allowBlank="1" showInputMessage="1" showErrorMessage="1" prompt="Enter the Stormwater Plan Number if the BMP is associated with one for Regulatory or Non-Regulatory purposes. " sqref="BM1" xr:uid="{00000000-0002-0000-0300-000032000000}"/>
    <dataValidation allowBlank="1" showInputMessage="1" showErrorMessage="1" promptTitle="Stormwater Plan No" prompt="Enter the Stormwater Plan Number if the BMP is associated with one for Regulatory or Non-Regulatory purposes. " sqref="BM2:BM132" xr:uid="{00000000-0002-0000-0300-000033000000}"/>
    <dataValidation allowBlank="1" showInputMessage="1" showErrorMessage="1" prompt="Enter any comments or questions about the practice for review. " sqref="BQ1" xr:uid="{00000000-0002-0000-0300-000034000000}"/>
    <dataValidation allowBlank="1" showInputMessage="1" showErrorMessage="1" prompt="Type of BMP structure (Use MDE BMP Names). See Reference Sheet, cell A22 for more information. " sqref="AD1" xr:uid="{00000000-0002-0000-0300-000035000000}"/>
    <dataValidation allowBlank="1" showInputMessage="1" showErrorMessage="1" prompt="Date the BMP was re-inspected, if necessary. " sqref="BL1" xr:uid="{00000000-0002-0000-0300-000036000000}"/>
    <dataValidation allowBlank="1" showInputMessage="1" showErrorMessage="1" prompt="Status of re-inspection, if required." sqref="BK1" xr:uid="{00000000-0002-0000-0300-000037000000}"/>
    <dataValidation allowBlank="1" showInputMessage="1" showErrorMessage="1" prompt="Date the BMP was last maintained." sqref="BJ1" xr:uid="{00000000-0002-0000-0300-000038000000}"/>
    <dataValidation allowBlank="1" showInputMessage="1" showErrorMessage="1" prompt="Date the BMP was last inspected." sqref="BI1" xr:uid="{00000000-0002-0000-0300-000039000000}"/>
    <dataValidation allowBlank="1" showInputMessage="1" showErrorMessage="1" prompt="Status of the most recent inspection of the BMP. " sqref="BH1" xr:uid="{00000000-0002-0000-0300-00003A000000}"/>
    <dataValidation allowBlank="1" showInputMessage="1" showErrorMessage="1" prompt="Date BMP Initially entered into database. For New BMPs, use 08/01/2017. " sqref="AZ1" xr:uid="{00000000-0002-0000-0300-00003B000000}"/>
    <dataValidation allowBlank="1" showInputMessage="1" showErrorMessage="1" prompt="Construction completion date. " sqref="W1" xr:uid="{00000000-0002-0000-0300-00003C000000}"/>
    <dataValidation allowBlank="1" showInputMessage="1" showErrorMessage="1" prompt="The amount of rainfall in inches this practice is designed to capture (needed for water quality performance standards only)." sqref="AY1" xr:uid="{00000000-0002-0000-0300-00003D000000}"/>
    <dataValidation allowBlank="1" showInputMessage="1" showErrorMessage="1" prompt="Total Urban Acres treated by the practice (includes pervious and impervious acres). " sqref="AT1" xr:uid="{00000000-0002-0000-0300-00003E000000}"/>
    <dataValidation allowBlank="1" showInputMessage="1" showErrorMessage="1" prompt="Impervious acres treated by the practice. " sqref="AS1" xr:uid="{00000000-0002-0000-0300-00003F000000}"/>
    <dataValidation allowBlank="1" showInputMessage="1" showErrorMessage="1" prompt="Linear feet for stream restoration and shoreline projects. " sqref="AO1" xr:uid="{00000000-0002-0000-0300-000040000000}"/>
    <dataValidation type="decimal" operator="greaterThanOrEqual" allowBlank="1" showInputMessage="1" showErrorMessage="1" errorTitle="Invalid Entry" error="Enter a number greater than or equal to zero. " promptTitle="Linear Feet" prompt="Linear feet for stream restoration and shoreline projects. " sqref="AO2:AO132" xr:uid="{00000000-0002-0000-0300-000041000000}">
      <formula1>0</formula1>
    </dataValidation>
    <dataValidation allowBlank="1" showInputMessage="1" showErrorMessage="1" prompt="Pounds of trash collected, if applicable.  " sqref="AP1" xr:uid="{00000000-0002-0000-0300-000042000000}"/>
    <dataValidation allowBlank="1" showInputMessage="1" showErrorMessage="1" prompt="Indicate if new BMP is a conversion retrofit of previous BMP" sqref="AN1" xr:uid="{00000000-0002-0000-0300-000043000000}"/>
    <dataValidation allowBlank="1" showInputMessage="1" showErrorMessage="1" prompt="New development (NEWD), redevelopment (REDE), New restoration project (NRP) or restoration of existing facility (REF). See Reference Sheet , cell A83. " sqref="AM1" xr:uid="{00000000-0002-0000-0300-000044000000}"/>
    <dataValidation allowBlank="1" showInputMessage="1" showErrorMessage="1" prompt="Indicate whether the BMP is located on- or off-site. " sqref="AL1" xr:uid="{00000000-0002-0000-0300-000045000000}"/>
    <dataValidation allowBlank="1" showInputMessage="1" showErrorMessage="1" prompt="5-digit Zip that the BMP is located in. " sqref="AK1" xr:uid="{00000000-0002-0000-0300-000046000000}"/>
    <dataValidation allowBlank="1" showInputMessage="1" showErrorMessage="1" prompt="City that the BMP is located in. " sqref="AJ1" xr:uid="{00000000-0002-0000-0300-000047000000}"/>
    <dataValidation allowBlank="1" showInputMessage="1" showErrorMessage="1" prompt="Approximate street address where the BMP is located. " sqref="AI1" xr:uid="{00000000-0002-0000-0300-000048000000}"/>
    <dataValidation allowBlank="1" showInputMessage="1" showErrorMessage="1" prompt="Enter the approximate longitude of the BMP to at least 4 decimal places. " sqref="AH1" xr:uid="{00000000-0002-0000-0300-000049000000}"/>
    <dataValidation allowBlank="1" showInputMessage="1" showErrorMessage="1" prompt="Enter the approximate latitude of the BMP to at least 4 decimal places. " sqref="AG1" xr:uid="{00000000-0002-0000-0300-00004A000000}"/>
    <dataValidation allowBlank="1" showInputMessage="1" showErrorMessage="1" prompt="BMP Structure Type (BMP, Non-structural BMP, ESD Practice or Water Quality Improvement Project). Information is provided for reference and cannot be modified. " sqref="AC1" xr:uid="{00000000-0002-0000-0300-00004B000000}"/>
    <dataValidation allowBlank="1" showInputMessage="1" showErrorMessage="1" prompt="Common name for the structure. " sqref="Y1" xr:uid="{00000000-0002-0000-0300-00004C000000}"/>
    <dataValidation allowBlank="1" showInputMessage="1" showErrorMessage="1" prompt="Installation-specific identifier for the structure. Note, Structure ID can be the same as BMP ID. " sqref="X1" xr:uid="{00000000-0002-0000-0300-00004D000000}"/>
    <dataValidation allowBlank="1" showInputMessage="1" showErrorMessage="1" prompt="Automatically assigned number for BMP Tracking." sqref="V1" xr:uid="{00000000-0002-0000-0300-00004E000000}"/>
    <dataValidation allowBlank="1" showInputMessage="1" showErrorMessage="1" prompt="A valid email where the contact person can be reached. " sqref="U1" xr:uid="{00000000-0002-0000-0300-00004F000000}"/>
    <dataValidation allowBlank="1" showInputMessage="1" showErrorMessage="1" prompt="Phone number where contact person can be reached. Only provide numbers; no hyphens, parenthesis, spaces, or periods. " sqref="T1" xr:uid="{00000000-0002-0000-0300-000050000000}"/>
    <dataValidation allowBlank="1" showInputMessage="1" showErrorMessage="1" prompt="Zip for Contact Person's Address." sqref="S1" xr:uid="{00000000-0002-0000-0300-000051000000}"/>
    <dataValidation allowBlank="1" showInputMessage="1" showErrorMessage="1" prompt="City for Contact person's address." sqref="R1" xr:uid="{00000000-0002-0000-0300-000052000000}"/>
    <dataValidation allowBlank="1" showInputMessage="1" showErrorMessage="1" prompt="Address for contact person or installation. " sqref="Q1" xr:uid="{00000000-0002-0000-0300-000053000000}"/>
    <dataValidation allowBlank="1" showInputMessage="1" showErrorMessage="1" prompt="Job title for contact person. " sqref="P1" xr:uid="{00000000-0002-0000-0300-000054000000}"/>
    <dataValidation allowBlank="1" showInputMessage="1" showErrorMessage="1" prompt="Contact person for discussing the practice. " sqref="O1" xr:uid="{00000000-0002-0000-0300-000055000000}"/>
    <dataValidation allowBlank="1" showInputMessage="1" showErrorMessage="1" prompt="Installation where BMPs are located. " sqref="J1" xr:uid="{00000000-0002-0000-0300-000056000000}"/>
    <dataValidation allowBlank="1" showInputMessage="1" showErrorMessage="1" prompt="Enter the cost to implement, or funding planned for the practice. Should not be blank or zero. " sqref="H1" xr:uid="{00000000-0002-0000-0300-000057000000}"/>
    <dataValidation allowBlank="1" showInputMessage="1" showErrorMessage="1" prompt="- Historical= Prior to 7/1/17._x000a_- Progress= 7/1/17-6/30/18._x000a_- Planned 2019= 7/1/18 - 6/30/19. _x000a_- Planned 2020-2021= FY20 or FY21_x000a_- Planned 2022-2023= FY22 or FY23_x000a_- Planned 2024-2025= FY24 or FY25_x000a_- Removed= Cancelled." sqref="F1" xr:uid="{00000000-0002-0000-0300-000058000000}"/>
    <dataValidation allowBlank="1" showInputMessage="1" showErrorMessage="1" prompt="Enter the federal Fiscal Year that the BMP recieved funding, or the federal Fiscal Year for which funding is planned." sqref="G1" xr:uid="{00000000-0002-0000-0300-000059000000}"/>
    <dataValidation allowBlank="1" showInputMessage="1" showErrorMessage="1" promptTitle="Comments" prompt="Enter any comments or questions about the practice for review. " sqref="BQ2:BQ132" xr:uid="{00000000-0002-0000-0300-00005A000000}"/>
    <dataValidation type="list" allowBlank="1" showInputMessage="1" showErrorMessage="1" promptTitle="Re-inspection Status" prompt="Status of re-inspection, if required." sqref="BK2:BK132" xr:uid="{00000000-0002-0000-0300-00005B000000}">
      <formula1>DC_ReInsStatus</formula1>
    </dataValidation>
    <dataValidation type="date" allowBlank="1" showInputMessage="1" showErrorMessage="1" errorTitle="Invalid Date" error="Please enter a valid date in MM/DD/YYYY format. If only the year is known, use 01/01/YYYY. " promptTitle="Maintenance Date" prompt="Date the BMP was last maintained." sqref="BJ2:BJ132" xr:uid="{00000000-0002-0000-0300-00005C000000}">
      <formula1>Val_DateMin</formula1>
      <formula2>Val_DateMax</formula2>
    </dataValidation>
    <dataValidation type="date" allowBlank="1" showInputMessage="1" showErrorMessage="1" errorTitle="Invalid Date" error="Please enter a valid date in MM/DD/YYYY format. If only the year is known, use 01/01/YYYY. " promptTitle="Inspection Date" prompt="Date the BMP was last inspected." sqref="BI2:BI127" xr:uid="{00000000-0002-0000-0300-00005D000000}">
      <formula1>Val_DateMin</formula1>
      <formula2>Val_DateMax</formula2>
    </dataValidation>
    <dataValidation type="list" allowBlank="1" showInputMessage="1" showErrorMessage="1" promptTitle=" BMP Inspection Status" prompt="Status of the most recent inspection of the BMP. " sqref="BH2:BH132 BI128" xr:uid="{00000000-0002-0000-0300-00005E000000}">
      <formula1>DC_InspStatus</formula1>
    </dataValidation>
    <dataValidation type="date" allowBlank="1" showInputMessage="1" showErrorMessage="1" errorTitle="Invalid Date" error="Please enter a valid date in MM/DD/YYYY format. If only the year is known, use 01/01/YYYY. " promptTitle="Reporting Date" prompt="Date BMP Initially entered into database. For New BMPs, use 08/01/2017. " sqref="AZ2:AZ132" xr:uid="{00000000-0002-0000-0300-00005F000000}">
      <formula1>Val_DateMin</formula1>
      <formula2>Val_DateMax</formula2>
    </dataValidation>
    <dataValidation type="date" allowBlank="1" showInputMessage="1" showErrorMessage="1" errorTitle="Invalid Date" error="Please enter a valid date in MM/DD/YYYY format. If only the year is known, use 01/01/YYYY. " promptTitle="Built Date" prompt="Construction completion date. " sqref="W2:W128" xr:uid="{00000000-0002-0000-0300-000060000000}">
      <formula1>Val_DateMin</formula1>
      <formula2>Val_DateMax</formula2>
    </dataValidation>
    <dataValidation type="decimal" operator="greaterThanOrEqual" allowBlank="1" showInputMessage="1" showErrorMessage="1" promptTitle="Design Rainfall" prompt="The amount of rainfall in inches this practice is designed to capture (needed for water quality performance standards only)." sqref="AY2:AY132" xr:uid="{00000000-0002-0000-0300-000061000000}">
      <formula1>0</formula1>
    </dataValidation>
    <dataValidation type="decimal" operator="greaterThanOrEqual" allowBlank="1" showInputMessage="1" showErrorMessage="1" errorTitle="Invalid Entry" error="Enter a value greater than or equal to zero. " promptTitle="Urban Acres" prompt="Total Urban Acres treated by the practice (includes pervious and impervious acres). " sqref="AT2:AT132" xr:uid="{00000000-0002-0000-0300-000062000000}">
      <formula1>0</formula1>
    </dataValidation>
    <dataValidation type="decimal" operator="greaterThanOrEqual" allowBlank="1" showInputMessage="1" showErrorMessage="1" errorTitle="Invalid Entry" error="Enter a value greater than or equal to zero. " promptTitle="Impervious Acres" prompt="Impervious acres treated by the practice. " sqref="AS2:AS132" xr:uid="{00000000-0002-0000-0300-000063000000}">
      <formula1>0</formula1>
    </dataValidation>
    <dataValidation type="decimal" operator="greaterThanOrEqual" allowBlank="1" showInputMessage="1" showErrorMessage="1" errorTitle="Invalid Entry" error="Enter a number greater than or equal to zero. " promptTitle="Pounds Collected" prompt="Pounds of trash collected, if applicable.  " sqref="AP2:AP132" xr:uid="{00000000-0002-0000-0300-000064000000}">
      <formula1>0</formula1>
    </dataValidation>
    <dataValidation allowBlank="1" showInputMessage="1" showErrorMessage="1" promptTitle="City" prompt="City that the BMP is located in. " sqref="AJ2:AJ132" xr:uid="{00000000-0002-0000-0300-000065000000}"/>
    <dataValidation allowBlank="1" showInputMessage="1" showErrorMessage="1" promptTitle="BMP Address" prompt="Approximate street address where the BMP is located. " sqref="AI2:AI132" xr:uid="{00000000-0002-0000-0300-000066000000}"/>
    <dataValidation allowBlank="1" showInputMessage="1" showErrorMessage="1" errorTitle="Invalid Entry" error="Enter a valid NAD83 meter number. " promptTitle="Longitude" prompt="Enter the approximate longitude of the BMP to at least 4 decimal places. " sqref="AH2:AH132" xr:uid="{00000000-0002-0000-0300-000067000000}"/>
    <dataValidation allowBlank="1" showInputMessage="1" showErrorMessage="1" promptTitle="Structure ID" prompt="Installation-specific identifier for the structure. Note, Structure ID can be the same as BMP ID. " sqref="X2:X132" xr:uid="{00000000-0002-0000-0300-000068000000}"/>
    <dataValidation allowBlank="1" showInputMessage="1" showErrorMessage="1" promptTitle="Contact Email" prompt="A valid email where the contact person can be reached. " sqref="U2:U132" xr:uid="{00000000-0002-0000-0300-000069000000}"/>
    <dataValidation type="whole" allowBlank="1" showInputMessage="1" showErrorMessage="1" errorTitle="Invalid Zip" error="Please enter a 5-digit zip code. " promptTitle="Zip" prompt="Zip for Contact Person's Address." sqref="S2:S132" xr:uid="{00000000-0002-0000-0300-00006A000000}">
      <formula1>Val_ZipMin</formula1>
      <formula2>Val_ZipMax</formula2>
    </dataValidation>
    <dataValidation allowBlank="1" showInputMessage="1" showErrorMessage="1" promptTitle="City" prompt="City for Contact person's address." sqref="R2:R132" xr:uid="{00000000-0002-0000-0300-00006B000000}"/>
    <dataValidation allowBlank="1" showInputMessage="1" showErrorMessage="1" promptTitle="Contact Address" prompt="Address for contact person or installation. " sqref="Q2:Q132" xr:uid="{00000000-0002-0000-0300-00006C000000}"/>
    <dataValidation allowBlank="1" showInputMessage="1" showErrorMessage="1" promptTitle="Contact Title" prompt="Job title for contact person. " sqref="P2:P132" xr:uid="{00000000-0002-0000-0300-00006D000000}"/>
    <dataValidation allowBlank="1" showInputMessage="1" showErrorMessage="1" promptTitle="Contact Name" prompt="Contact person for discussing the practice. " sqref="O2:O132" xr:uid="{00000000-0002-0000-0300-00006E000000}"/>
    <dataValidation type="date" allowBlank="1" showInputMessage="1" showErrorMessage="1" errorTitle="Invalid Date" error="Please enter a valid date in MM/DD/YYYY format. If only the year is known, use 01/01/YYYY. " promptTitle="Re-Inspection Date" prompt="Date the BMP was re-inspected, if necessary. " sqref="BL2:BL132" xr:uid="{00000000-0002-0000-0300-00006F000000}">
      <formula1>Val_DateMin</formula1>
      <formula2>Val_DateMax</formula2>
    </dataValidation>
    <dataValidation type="list" allowBlank="1" showInputMessage="1" showErrorMessage="1" errorTitle="Invalid Entry" error="Please select from the list of values provided. " promptTitle="Prior BMP" prompt="Indicate if new BMP is a conversion retrofit of previous BMP" sqref="AN2:AN132" xr:uid="{00000000-0002-0000-0300-000070000000}">
      <formula1>DC_PriorBMP</formula1>
    </dataValidation>
    <dataValidation type="list" allowBlank="1" showInputMessage="1" showErrorMessage="1" errorTitle="Invalid Entry" error="Please select from the list of values provided. " promptTitle="Construction Purpose" prompt="New development (NEWD), redevelopment (REDE), New restoration project (NRP) or restoration of existing facility (REF). See Reference Sheet , cell A83. " sqref="AM2:AM132" xr:uid="{00000000-0002-0000-0300-000071000000}">
      <formula1>DC_ConPurp</formula1>
    </dataValidation>
    <dataValidation type="list" allowBlank="1" showInputMessage="1" showErrorMessage="1" errorTitle="Invalid Entry" error="Please select from the list of values provided. " promptTitle="On/Off Site" prompt="Indicate whether the BMP is located on- or off-site. " sqref="AL2:AL132" xr:uid="{00000000-0002-0000-0300-000072000000}">
      <formula1>DC_OnOff</formula1>
    </dataValidation>
    <dataValidation allowBlank="1" showInputMessage="1" showErrorMessage="1" errorTitle="Invalid Type" error="Please select from the list of structure types provided. " promptTitle="Structure Type" prompt="BMP Structure Type (BMP, Non-structural BMP, ESD Practice or Water Quality Improvement Project) prior to conversion to Phase 6 templates. Information is provided for reference and cannot be modified. " sqref="AC2:AC128" xr:uid="{00000000-0002-0000-0300-000073000000}"/>
    <dataValidation type="whole" allowBlank="1" showInputMessage="1" showErrorMessage="1" errorTitle="Invalid Number" error="Please enter a valid 10-digit phone number with no formatting. " promptTitle="Phone " prompt="Phone number where contact person can be reached. Only provide numbers; no hyphens, parenthesis, spaces, or periods. " sqref="T2:T132" xr:uid="{00000000-0002-0000-0300-000074000000}">
      <formula1>Val_PhoneMin</formula1>
      <formula2>Val_PhoneMax</formula2>
    </dataValidation>
    <dataValidation type="whole" allowBlank="1" showInputMessage="1" showErrorMessage="1" errorTitle="Invalid Zip" error="Please enter a 5-digit zip code. " promptTitle="BMP Zip" prompt="5-digit Zip that the BMP is located in. " sqref="AK2:AK132" xr:uid="{00000000-0002-0000-0300-000075000000}">
      <formula1>Val_ZipMin</formula1>
      <formula2>Val_ZipMax</formula2>
    </dataValidation>
    <dataValidation type="list" allowBlank="1" showInputMessage="1" showErrorMessage="1" errorTitle="Invalid Facility" error="Please select from the list of facility names provided. " promptTitle="Facility Name" prompt="Installation where BMPs are located. " sqref="J2:J132" xr:uid="{00000000-0002-0000-0300-000076000000}">
      <formula1>DC_FacName</formula1>
    </dataValidation>
    <dataValidation type="decimal" operator="greaterThanOrEqual" allowBlank="1" showInputMessage="1" showErrorMessage="1" errorTitle="Invalid Entry" error="Please enter a numerical value greater than or equal to zero. If unknown, please leave blank. " sqref="BN2:BN11" xr:uid="{00000000-0002-0000-0300-000077000000}">
      <formula1>0</formula1>
    </dataValidation>
    <dataValidation allowBlank="1" showInputMessage="1" showErrorMessage="1" errorTitle="Invalid Entry" error="Please select from the list of values provided. " sqref="BO2:BO11" xr:uid="{00000000-0002-0000-0300-000078000000}"/>
    <dataValidation type="list" allowBlank="1" showInputMessage="1" showErrorMessage="1" errorTitle="Invalid Entry" error="Please select from the list of values provided. " sqref="BO12:BO128" xr:uid="{00000000-0002-0000-0300-000079000000}">
      <formula1>DC_PrevSub</formula1>
    </dataValidation>
    <dataValidation type="decimal" operator="greaterThanOrEqual" allowBlank="1" showInputMessage="1" showErrorMessage="1" errorTitle="Invalid Value" error="Please enter a numerical value greater than or equal to 0. If unknown, please leave blank." sqref="BN12:BN128" xr:uid="{00000000-0002-0000-0300-00007A000000}">
      <formula1>0</formula1>
    </dataValidation>
  </dataValidations>
  <pageMargins left="0.25" right="0.25" top="0.75" bottom="0.75" header="0.3" footer="0.3"/>
  <pageSetup paperSize="3" scale="26"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the status from the list provided. " promptTitle="BMP Status" prompt="- Historical= Prior to 7/1/16._x000a_- Progress= 7/1/16-6/30/17._x000a_- Planned 2018= 7/1/17 - 6/30/18. _x000a_- Planned 2019= 7/1/18 - 6/30/19._x000a_- Delayed= Delayed past SY19._x000a_- Removed= Cancelled." xr:uid="{00000000-0002-0000-0300-00007B000000}">
          <x14:formula1>
            <xm:f>Reference!$A$126:$A$130</xm:f>
          </x14:formula1>
          <xm:sqref>H129:H501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O11"/>
  <sheetViews>
    <sheetView workbookViewId="0">
      <selection activeCell="B9" sqref="B9"/>
    </sheetView>
  </sheetViews>
  <sheetFormatPr defaultRowHeight="15" x14ac:dyDescent="0.25"/>
  <cols>
    <col min="1" max="1" width="16" style="5" bestFit="1" customWidth="1"/>
    <col min="3" max="3" width="11" bestFit="1" customWidth="1"/>
    <col min="6" max="6" width="9.140625" style="5"/>
    <col min="8" max="8" width="9.85546875" bestFit="1" customWidth="1"/>
    <col min="9" max="9" width="9.85546875" style="5" customWidth="1"/>
    <col min="10" max="10" width="14.42578125" style="5" customWidth="1"/>
    <col min="11" max="12" width="13" style="5" customWidth="1"/>
    <col min="14" max="14" width="12.7109375" bestFit="1" customWidth="1"/>
    <col min="15" max="15" width="62.42578125" bestFit="1" customWidth="1"/>
  </cols>
  <sheetData>
    <row r="1" spans="1:15" x14ac:dyDescent="0.25">
      <c r="A1" s="8" t="s">
        <v>89</v>
      </c>
      <c r="B1" s="8" t="s">
        <v>38</v>
      </c>
      <c r="C1" s="8" t="s">
        <v>39</v>
      </c>
      <c r="D1" s="8" t="s">
        <v>73</v>
      </c>
      <c r="E1" s="8" t="s">
        <v>109</v>
      </c>
      <c r="F1" s="8" t="s">
        <v>114</v>
      </c>
      <c r="G1" s="8" t="s">
        <v>0</v>
      </c>
      <c r="H1" s="8" t="s">
        <v>1</v>
      </c>
      <c r="I1" s="8" t="s">
        <v>112</v>
      </c>
      <c r="J1" s="8" t="s">
        <v>113</v>
      </c>
      <c r="K1" s="8" t="s">
        <v>2</v>
      </c>
      <c r="L1" s="8" t="s">
        <v>3</v>
      </c>
      <c r="N1" s="10" t="s">
        <v>43</v>
      </c>
      <c r="O1" s="10"/>
    </row>
    <row r="2" spans="1:15" x14ac:dyDescent="0.25">
      <c r="A2" s="1" t="s">
        <v>110</v>
      </c>
      <c r="B2" s="1">
        <v>10000</v>
      </c>
      <c r="C2" s="1">
        <v>1000000000</v>
      </c>
      <c r="D2" s="11">
        <v>16072</v>
      </c>
      <c r="E2" s="1">
        <v>1944</v>
      </c>
      <c r="F2" s="1">
        <v>1</v>
      </c>
      <c r="G2" s="1">
        <v>30</v>
      </c>
      <c r="H2" s="1">
        <v>-85</v>
      </c>
      <c r="I2" s="12">
        <v>1000000</v>
      </c>
      <c r="J2" s="12">
        <v>100000000</v>
      </c>
      <c r="K2" s="12">
        <v>10000000000</v>
      </c>
      <c r="L2" s="12">
        <v>0</v>
      </c>
      <c r="N2" s="8" t="s">
        <v>55</v>
      </c>
      <c r="O2" s="3" t="s">
        <v>88</v>
      </c>
    </row>
    <row r="3" spans="1:15" x14ac:dyDescent="0.25">
      <c r="A3" s="1" t="s">
        <v>111</v>
      </c>
      <c r="B3" s="1">
        <v>99999</v>
      </c>
      <c r="C3" s="1">
        <v>9999999999</v>
      </c>
      <c r="D3" s="11">
        <v>54789</v>
      </c>
      <c r="E3" s="1">
        <v>2050</v>
      </c>
      <c r="F3" s="1">
        <v>12</v>
      </c>
      <c r="G3" s="1">
        <v>50</v>
      </c>
      <c r="H3" s="1">
        <v>-70</v>
      </c>
      <c r="I3" s="12">
        <v>99999999</v>
      </c>
      <c r="J3" s="12">
        <v>9999999999</v>
      </c>
      <c r="K3" s="12">
        <v>999999999999</v>
      </c>
      <c r="L3" s="12">
        <v>99</v>
      </c>
      <c r="N3" s="9" t="s">
        <v>49</v>
      </c>
      <c r="O3" s="13" t="s">
        <v>358</v>
      </c>
    </row>
    <row r="4" spans="1:15" x14ac:dyDescent="0.25">
      <c r="N4" s="9" t="s">
        <v>50</v>
      </c>
      <c r="O4" s="13" t="s">
        <v>359</v>
      </c>
    </row>
    <row r="5" spans="1:15" s="5" customFormat="1" x14ac:dyDescent="0.25">
      <c r="N5" s="9" t="s">
        <v>360</v>
      </c>
      <c r="O5" s="13" t="s">
        <v>361</v>
      </c>
    </row>
    <row r="6" spans="1:15" x14ac:dyDescent="0.25">
      <c r="A6" s="153" t="s">
        <v>835</v>
      </c>
      <c r="B6" s="153"/>
      <c r="N6" s="9" t="s">
        <v>362</v>
      </c>
      <c r="O6" s="13" t="s">
        <v>363</v>
      </c>
    </row>
    <row r="7" spans="1:15" x14ac:dyDescent="0.25">
      <c r="A7" s="1" t="s">
        <v>836</v>
      </c>
      <c r="B7" s="1">
        <v>2018</v>
      </c>
      <c r="N7" s="9" t="s">
        <v>51</v>
      </c>
      <c r="O7" s="13" t="s">
        <v>364</v>
      </c>
    </row>
    <row r="8" spans="1:15" x14ac:dyDescent="0.25">
      <c r="A8" s="1" t="s">
        <v>963</v>
      </c>
      <c r="B8" s="11">
        <v>42917</v>
      </c>
      <c r="N8" s="9" t="s">
        <v>52</v>
      </c>
      <c r="O8" s="13" t="s">
        <v>365</v>
      </c>
    </row>
    <row r="9" spans="1:15" x14ac:dyDescent="0.25">
      <c r="A9" s="1" t="s">
        <v>837</v>
      </c>
      <c r="B9" s="11">
        <v>43282</v>
      </c>
    </row>
    <row r="10" spans="1:15" x14ac:dyDescent="0.25">
      <c r="A10" s="1" t="s">
        <v>838</v>
      </c>
      <c r="B10" s="11">
        <v>41821</v>
      </c>
    </row>
    <row r="11" spans="1:15" x14ac:dyDescent="0.25">
      <c r="A11" s="1" t="s">
        <v>839</v>
      </c>
      <c r="B11" s="11">
        <v>43647</v>
      </c>
    </row>
  </sheetData>
  <mergeCells count="1">
    <mergeCell ref="A6:B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BQ173"/>
  <sheetViews>
    <sheetView zoomScaleNormal="100" workbookViewId="0">
      <pane ySplit="1" topLeftCell="A2" activePane="bottomLeft" state="frozen"/>
      <selection pane="bottomLeft" activeCell="B11" sqref="B11"/>
    </sheetView>
  </sheetViews>
  <sheetFormatPr defaultColWidth="9.140625" defaultRowHeight="15" x14ac:dyDescent="0.25"/>
  <cols>
    <col min="1" max="1" width="11.42578125" style="5" customWidth="1"/>
    <col min="2" max="2" width="43.42578125" style="5" bestFit="1" customWidth="1"/>
    <col min="3" max="3" width="13.85546875" style="5" hidden="1" customWidth="1"/>
    <col min="4" max="4" width="12.5703125" style="5" hidden="1" customWidth="1"/>
    <col min="5" max="5" width="20.42578125" style="5" hidden="1" customWidth="1"/>
    <col min="6" max="6" width="13.28515625" style="5" bestFit="1" customWidth="1"/>
    <col min="7" max="7" width="14.42578125" style="5" customWidth="1"/>
    <col min="8" max="8" width="11.7109375" style="5" bestFit="1" customWidth="1"/>
    <col min="9" max="9" width="8.5703125" style="5" hidden="1" customWidth="1"/>
    <col min="10" max="10" width="42.140625" style="5" bestFit="1" customWidth="1"/>
    <col min="11" max="11" width="24.42578125" style="5" hidden="1" customWidth="1"/>
    <col min="12" max="13" width="18.7109375" style="5" hidden="1" customWidth="1"/>
    <col min="14" max="14" width="22.28515625" style="5" hidden="1" customWidth="1"/>
    <col min="15" max="15" width="17.42578125" style="5" hidden="1" customWidth="1"/>
    <col min="16" max="16" width="25.7109375" style="5" hidden="1" customWidth="1"/>
    <col min="17" max="17" width="31.5703125" style="30" hidden="1" customWidth="1"/>
    <col min="18" max="18" width="15.7109375" style="5" hidden="1" customWidth="1"/>
    <col min="19" max="19" width="6" style="5" hidden="1" customWidth="1"/>
    <col min="20" max="20" width="13.7109375" style="5" hidden="1" customWidth="1"/>
    <col min="21" max="21" width="32.140625" style="5" hidden="1" customWidth="1"/>
    <col min="22" max="22" width="15.140625" style="5" hidden="1" customWidth="1"/>
    <col min="23" max="23" width="12" style="5" bestFit="1" customWidth="1"/>
    <col min="24" max="24" width="13.7109375" style="5" bestFit="1" customWidth="1"/>
    <col min="25" max="25" width="31.85546875" style="84" bestFit="1" customWidth="1"/>
    <col min="26" max="26" width="20.42578125" style="84" bestFit="1" customWidth="1"/>
    <col min="27" max="27" width="20" style="84" bestFit="1" customWidth="1"/>
    <col min="28" max="28" width="25" style="84" bestFit="1" customWidth="1"/>
    <col min="29" max="29" width="27.42578125" style="5" bestFit="1" customWidth="1"/>
    <col min="30" max="30" width="32.140625" style="5" bestFit="1" customWidth="1"/>
    <col min="31" max="32" width="19.5703125" style="5" bestFit="1" customWidth="1"/>
    <col min="33" max="33" width="12" style="5" bestFit="1" customWidth="1"/>
    <col min="34" max="34" width="12.7109375" style="5" bestFit="1" customWidth="1"/>
    <col min="35" max="35" width="53.7109375" style="5" hidden="1" customWidth="1"/>
    <col min="36" max="36" width="15.7109375" style="5" hidden="1" customWidth="1"/>
    <col min="37" max="37" width="10.5703125" style="5" hidden="1" customWidth="1"/>
    <col min="38" max="38" width="13.42578125" style="5" hidden="1" customWidth="1"/>
    <col min="39" max="39" width="22.5703125" style="5" hidden="1" customWidth="1"/>
    <col min="40" max="40" width="17.140625" style="65" customWidth="1"/>
    <col min="41" max="41" width="13.140625" style="65" hidden="1" customWidth="1"/>
    <col min="42" max="42" width="18.85546875" style="65" hidden="1" customWidth="1"/>
    <col min="43" max="43" width="12.42578125" style="65" customWidth="1"/>
    <col min="44" max="44" width="18.7109375" style="65" hidden="1" customWidth="1"/>
    <col min="45" max="45" width="15.140625" style="65" customWidth="1"/>
    <col min="46" max="46" width="14.42578125" style="65" customWidth="1"/>
    <col min="47" max="47" width="23.28515625" style="65" hidden="1" customWidth="1"/>
    <col min="48" max="48" width="26.85546875" style="65" hidden="1" customWidth="1"/>
    <col min="49" max="49" width="25.140625" style="65" hidden="1" customWidth="1"/>
    <col min="50" max="50" width="20.42578125" style="65" hidden="1" customWidth="1"/>
    <col min="51" max="51" width="16.5703125" style="5" bestFit="1" customWidth="1"/>
    <col min="52" max="52" width="16.7109375" style="5" hidden="1" customWidth="1"/>
    <col min="53" max="53" width="16.5703125" style="5" hidden="1" customWidth="1"/>
    <col min="54" max="54" width="17.85546875" style="5" customWidth="1"/>
    <col min="55" max="55" width="13.42578125" style="5" bestFit="1" customWidth="1"/>
    <col min="56" max="56" width="23" style="5" customWidth="1"/>
    <col min="57" max="57" width="20.5703125" style="5" customWidth="1"/>
    <col min="58" max="58" width="29.42578125" style="5" bestFit="1" customWidth="1"/>
    <col min="59" max="59" width="18.28515625" style="5" bestFit="1" customWidth="1"/>
    <col min="60" max="60" width="23.28515625" style="5" bestFit="1" customWidth="1"/>
    <col min="61" max="61" width="17.28515625" style="5" bestFit="1" customWidth="1"/>
    <col min="62" max="62" width="19.85546875" style="5" bestFit="1" customWidth="1"/>
    <col min="63" max="63" width="21" style="5" bestFit="1" customWidth="1"/>
    <col min="64" max="64" width="19.7109375" style="5" bestFit="1" customWidth="1"/>
    <col min="65" max="65" width="21.28515625" style="70" customWidth="1"/>
    <col min="66" max="66" width="23.7109375" style="43" hidden="1" customWidth="1"/>
    <col min="67" max="67" width="23.7109375" style="38" hidden="1" customWidth="1"/>
    <col min="68" max="68" width="13.5703125" style="34" hidden="1" customWidth="1"/>
    <col min="69" max="69" width="12.85546875" style="5" bestFit="1" customWidth="1"/>
    <col min="70" max="16384" width="9.140625" style="5"/>
  </cols>
  <sheetData>
    <row r="1" spans="1:69" s="122" customFormat="1" ht="33" customHeight="1" x14ac:dyDescent="0.25">
      <c r="A1" s="81" t="s">
        <v>989</v>
      </c>
      <c r="B1" s="81" t="s">
        <v>385</v>
      </c>
      <c r="C1" s="81" t="s">
        <v>386</v>
      </c>
      <c r="D1" s="81" t="s">
        <v>517</v>
      </c>
      <c r="E1" s="81" t="s">
        <v>387</v>
      </c>
      <c r="F1" s="108" t="s">
        <v>43</v>
      </c>
      <c r="G1" s="109" t="s">
        <v>44</v>
      </c>
      <c r="H1" s="110" t="s">
        <v>46</v>
      </c>
      <c r="I1" s="111" t="s">
        <v>755</v>
      </c>
      <c r="J1" s="112" t="s">
        <v>35</v>
      </c>
      <c r="K1" s="111" t="s">
        <v>743</v>
      </c>
      <c r="L1" s="111" t="s">
        <v>744</v>
      </c>
      <c r="M1" s="111" t="s">
        <v>745</v>
      </c>
      <c r="N1" s="111" t="s">
        <v>746</v>
      </c>
      <c r="O1" s="113" t="s">
        <v>45</v>
      </c>
      <c r="P1" s="113" t="s">
        <v>36</v>
      </c>
      <c r="Q1" s="113" t="s">
        <v>85</v>
      </c>
      <c r="R1" s="113" t="s">
        <v>37</v>
      </c>
      <c r="S1" s="113" t="s">
        <v>38</v>
      </c>
      <c r="T1" s="113" t="s">
        <v>39</v>
      </c>
      <c r="U1" s="113" t="s">
        <v>56</v>
      </c>
      <c r="V1" s="111" t="s">
        <v>756</v>
      </c>
      <c r="W1" s="108" t="s">
        <v>41</v>
      </c>
      <c r="X1" s="112" t="s">
        <v>57</v>
      </c>
      <c r="Y1" s="114" t="s">
        <v>58</v>
      </c>
      <c r="Z1" s="114" t="s">
        <v>759</v>
      </c>
      <c r="AA1" s="114" t="s">
        <v>534</v>
      </c>
      <c r="AB1" s="114" t="s">
        <v>760</v>
      </c>
      <c r="AC1" s="111" t="s">
        <v>782</v>
      </c>
      <c r="AD1" s="111" t="s">
        <v>783</v>
      </c>
      <c r="AE1" s="115" t="s">
        <v>757</v>
      </c>
      <c r="AF1" s="115" t="s">
        <v>758</v>
      </c>
      <c r="AG1" s="115" t="s">
        <v>0</v>
      </c>
      <c r="AH1" s="115" t="s">
        <v>1</v>
      </c>
      <c r="AI1" s="113" t="s">
        <v>59</v>
      </c>
      <c r="AJ1" s="113" t="s">
        <v>60</v>
      </c>
      <c r="AK1" s="113" t="s">
        <v>61</v>
      </c>
      <c r="AL1" s="113" t="s">
        <v>62</v>
      </c>
      <c r="AM1" s="113" t="s">
        <v>63</v>
      </c>
      <c r="AN1" s="115" t="s">
        <v>957</v>
      </c>
      <c r="AO1" s="116" t="s">
        <v>53</v>
      </c>
      <c r="AP1" s="116" t="s">
        <v>64</v>
      </c>
      <c r="AQ1" s="117" t="s">
        <v>798</v>
      </c>
      <c r="AR1" s="111" t="s">
        <v>799</v>
      </c>
      <c r="AS1" s="117" t="s">
        <v>65</v>
      </c>
      <c r="AT1" s="117" t="s">
        <v>40</v>
      </c>
      <c r="AU1" s="111" t="s">
        <v>801</v>
      </c>
      <c r="AV1" s="111" t="s">
        <v>800</v>
      </c>
      <c r="AW1" s="111" t="s">
        <v>802</v>
      </c>
      <c r="AX1" s="111" t="s">
        <v>803</v>
      </c>
      <c r="AY1" s="118" t="s">
        <v>797</v>
      </c>
      <c r="AZ1" s="119" t="s">
        <v>42</v>
      </c>
      <c r="BA1" s="119" t="s">
        <v>67</v>
      </c>
      <c r="BB1" s="115" t="s">
        <v>834</v>
      </c>
      <c r="BC1" s="115" t="s">
        <v>792</v>
      </c>
      <c r="BD1" s="115" t="s">
        <v>784</v>
      </c>
      <c r="BE1" s="115" t="s">
        <v>785</v>
      </c>
      <c r="BF1" s="115" t="s">
        <v>786</v>
      </c>
      <c r="BG1" s="115" t="s">
        <v>787</v>
      </c>
      <c r="BH1" s="115" t="s">
        <v>66</v>
      </c>
      <c r="BI1" s="115" t="s">
        <v>68</v>
      </c>
      <c r="BJ1" s="115" t="s">
        <v>69</v>
      </c>
      <c r="BK1" s="115" t="s">
        <v>71</v>
      </c>
      <c r="BL1" s="115" t="s">
        <v>70</v>
      </c>
      <c r="BM1" s="120" t="s">
        <v>86</v>
      </c>
      <c r="BN1" s="121" t="s">
        <v>87</v>
      </c>
      <c r="BO1" s="121" t="s">
        <v>19</v>
      </c>
      <c r="BP1" s="121" t="s">
        <v>23</v>
      </c>
      <c r="BQ1" s="122" t="s">
        <v>357</v>
      </c>
    </row>
    <row r="2" spans="1:69" x14ac:dyDescent="0.25">
      <c r="A2" s="15"/>
      <c r="B2" s="15"/>
      <c r="C2" s="15"/>
      <c r="D2" s="15"/>
      <c r="E2" s="15"/>
      <c r="F2" s="23"/>
      <c r="G2" s="88"/>
      <c r="H2" s="89"/>
      <c r="I2" s="24" t="str">
        <f>IFERROR(INDEX(Table3[Site ID], MATCH(DC_SW15[[#This Row],[Facility Name]], Table3[Site Name], 0)), "")</f>
        <v/>
      </c>
      <c r="J2" s="15"/>
      <c r="K2" s="24" t="str">
        <f>IFERROR(INDEX(Table3[Site Address], MATCH(DC_SW15[[#This Row],[Facility Name]], Table3[Site Name], 0)), "")</f>
        <v/>
      </c>
      <c r="L2" s="24" t="str">
        <f>IFERROR(INDEX(Table3[Site X Coordinate], MATCH(DC_SW15[[#This Row],[Facility Name]], Table3[Site Name], 0)),"")</f>
        <v/>
      </c>
      <c r="M2" s="24" t="str">
        <f>IFERROR(INDEX(Table3[Site Y Coordinate], MATCH(DC_SW15[[#This Row],[Facility Name]], Table3[Site Name], 0)),"")</f>
        <v/>
      </c>
      <c r="N2" s="24" t="str">
        <f>IFERROR(INDEX(Table3[Owner/Manager], MATCH(DC_SW15[[#This Row],[Facility Name]], Table3[Site Name], 0)),"")</f>
        <v/>
      </c>
      <c r="O2" s="15"/>
      <c r="P2" s="15"/>
      <c r="Q2" s="90"/>
      <c r="R2" s="15"/>
      <c r="S2" s="15"/>
      <c r="T2" s="90"/>
      <c r="U2" s="15"/>
      <c r="V2" s="91"/>
      <c r="W2" s="92"/>
      <c r="X2" s="15"/>
      <c r="Y2" s="93"/>
      <c r="Z2" s="94"/>
      <c r="AA2" s="94"/>
      <c r="AB2" s="94"/>
      <c r="AC2" s="24"/>
      <c r="AD2" s="15"/>
      <c r="AE2" s="15"/>
      <c r="AF2" s="15"/>
      <c r="AG2" s="15"/>
      <c r="AH2" s="15"/>
      <c r="AI2" s="15"/>
      <c r="AJ2" s="15"/>
      <c r="AK2" s="15"/>
      <c r="AL2" s="15"/>
      <c r="AM2" s="15"/>
      <c r="AN2" s="95"/>
      <c r="AO2" s="95"/>
      <c r="AP2" s="95"/>
      <c r="AQ2" s="95"/>
      <c r="AR2" s="95" t="str">
        <f>IF(ISBLANK(DC_SW15[[#This Row],[Urban Acres]]), "", DC_SW15[[#This Row],[Urban Acres]]-DC_SW15[[#This Row],[Impervious Acres]]-DC_SW15[[#This Row],[Natural Acres]])</f>
        <v/>
      </c>
      <c r="AS2" s="95"/>
      <c r="AT2" s="95"/>
      <c r="AU2" s="95" t="str">
        <f>IF(ISBLANK(DC_SW15[[#This Row],[Natural Acres]]), "", DC_SW15[[#This Row],[Natural Acres]]*43560)</f>
        <v/>
      </c>
      <c r="AV2" s="95" t="str">
        <f>IFERROR(IF(ISBLANK(DC_SW15[[#This Row],[Compacted Acres]]), "", DC_SW15[[#This Row],[Compacted Acres]]*43560),"")</f>
        <v/>
      </c>
      <c r="AW2" s="95" t="str">
        <f>IF(ISBLANK(DC_SW15[[#This Row],[Impervious Acres]]), "", DC_SW15[[#This Row],[Impervious Acres]]*43560)</f>
        <v/>
      </c>
      <c r="AX2" s="95" t="str">
        <f>IF(ISBLANK(DC_SW15[[#This Row],[Urban Acres]]), "", DC_SW15[[#This Row],[Urban Acres]]*43560)</f>
        <v/>
      </c>
      <c r="AY2" s="68"/>
      <c r="AZ2" s="23"/>
      <c r="BA2" s="24"/>
      <c r="BB2" s="24"/>
      <c r="BC2" s="24"/>
      <c r="BD2" s="24"/>
      <c r="BE2" s="24"/>
      <c r="BF2" s="24"/>
      <c r="BG2" s="24"/>
      <c r="BH2" s="23"/>
      <c r="BI2" s="23"/>
      <c r="BJ2" s="23"/>
      <c r="BK2" s="15"/>
      <c r="BL2" s="23"/>
      <c r="BM2" s="73"/>
      <c r="BN2" s="88"/>
      <c r="BO2" s="89"/>
      <c r="BP2" s="23"/>
      <c r="BQ2" s="15"/>
    </row>
    <row r="3" spans="1:69" x14ac:dyDescent="0.25">
      <c r="A3" s="15"/>
      <c r="B3" s="15"/>
      <c r="C3" s="15"/>
      <c r="D3" s="15"/>
      <c r="E3" s="15"/>
      <c r="F3" s="23"/>
      <c r="G3" s="88"/>
      <c r="H3" s="89"/>
      <c r="I3" s="24" t="str">
        <f>IFERROR(INDEX(Table3[Site ID], MATCH(DC_SW15[[#This Row],[Facility Name]], Table3[Site Name], 0)), "")</f>
        <v/>
      </c>
      <c r="J3" s="15"/>
      <c r="K3" s="24" t="str">
        <f>IFERROR(INDEX(Table3[Site Address], MATCH(DC_SW15[[#This Row],[Facility Name]], Table3[Site Name], 0)), "")</f>
        <v/>
      </c>
      <c r="L3" s="24" t="str">
        <f>IFERROR(INDEX(Table3[Site X Coordinate], MATCH(DC_SW15[[#This Row],[Facility Name]], Table3[Site Name], 0)),"")</f>
        <v/>
      </c>
      <c r="M3" s="24" t="str">
        <f>IFERROR(INDEX(Table3[Site Y Coordinate], MATCH(DC_SW15[[#This Row],[Facility Name]], Table3[Site Name], 0)),"")</f>
        <v/>
      </c>
      <c r="N3" s="24" t="str">
        <f>IFERROR(INDEX(Table3[Owner/Manager], MATCH(DC_SW15[[#This Row],[Facility Name]], Table3[Site Name], 0)),"")</f>
        <v/>
      </c>
      <c r="O3" s="15"/>
      <c r="P3" s="15"/>
      <c r="Q3" s="90"/>
      <c r="R3" s="15"/>
      <c r="S3" s="15"/>
      <c r="T3" s="90"/>
      <c r="U3" s="15"/>
      <c r="V3" s="91"/>
      <c r="W3" s="92"/>
      <c r="X3" s="15"/>
      <c r="Y3" s="93"/>
      <c r="Z3" s="94"/>
      <c r="AA3" s="94"/>
      <c r="AB3" s="94"/>
      <c r="AC3" s="24"/>
      <c r="AD3" s="15"/>
      <c r="AE3" s="15"/>
      <c r="AF3" s="15"/>
      <c r="AG3" s="15"/>
      <c r="AH3" s="15"/>
      <c r="AI3" s="15"/>
      <c r="AJ3" s="15"/>
      <c r="AK3" s="15"/>
      <c r="AL3" s="15"/>
      <c r="AM3" s="15"/>
      <c r="AN3" s="95"/>
      <c r="AO3" s="95"/>
      <c r="AP3" s="95"/>
      <c r="AQ3" s="95"/>
      <c r="AR3" s="95" t="str">
        <f>IF(ISBLANK(DC_SW15[[#This Row],[Urban Acres]]), "", DC_SW15[[#This Row],[Urban Acres]]-DC_SW15[[#This Row],[Impervious Acres]]-DC_SW15[[#This Row],[Natural Acres]])</f>
        <v/>
      </c>
      <c r="AS3" s="95"/>
      <c r="AT3" s="95"/>
      <c r="AU3" s="95" t="str">
        <f>IF(ISBLANK(DC_SW15[[#This Row],[Natural Acres]]), "", DC_SW15[[#This Row],[Natural Acres]]*43560)</f>
        <v/>
      </c>
      <c r="AV3" s="95" t="str">
        <f>IFERROR(IF(ISBLANK(DC_SW15[[#This Row],[Compacted Acres]]), "", DC_SW15[[#This Row],[Compacted Acres]]*43560),"")</f>
        <v/>
      </c>
      <c r="AW3" s="95" t="str">
        <f>IF(ISBLANK(DC_SW15[[#This Row],[Impervious Acres]]), "", DC_SW15[[#This Row],[Impervious Acres]]*43560)</f>
        <v/>
      </c>
      <c r="AX3" s="95" t="str">
        <f>IF(ISBLANK(DC_SW15[[#This Row],[Urban Acres]]), "", DC_SW15[[#This Row],[Urban Acres]]*43560)</f>
        <v/>
      </c>
      <c r="AY3" s="68"/>
      <c r="AZ3" s="23"/>
      <c r="BA3" s="24"/>
      <c r="BB3" s="24"/>
      <c r="BC3" s="24"/>
      <c r="BD3" s="24"/>
      <c r="BE3" s="24"/>
      <c r="BF3" s="24"/>
      <c r="BG3" s="24"/>
      <c r="BH3" s="23"/>
      <c r="BI3" s="23"/>
      <c r="BJ3" s="23"/>
      <c r="BK3" s="15"/>
      <c r="BL3" s="23"/>
      <c r="BM3" s="73"/>
      <c r="BN3" s="88"/>
      <c r="BO3" s="89"/>
      <c r="BP3" s="23"/>
      <c r="BQ3" s="15"/>
    </row>
    <row r="4" spans="1:69" x14ac:dyDescent="0.25">
      <c r="A4" s="15"/>
      <c r="B4" s="15"/>
      <c r="C4" s="15"/>
      <c r="D4" s="15"/>
      <c r="E4" s="15"/>
      <c r="F4" s="23"/>
      <c r="G4" s="88"/>
      <c r="H4" s="89"/>
      <c r="I4" s="24" t="str">
        <f>IFERROR(INDEX(Table3[Site ID], MATCH(DC_SW15[[#This Row],[Facility Name]], Table3[Site Name], 0)), "")</f>
        <v/>
      </c>
      <c r="J4" s="15"/>
      <c r="K4" s="24" t="str">
        <f>IFERROR(INDEX(Table3[Site Address], MATCH(DC_SW15[[#This Row],[Facility Name]], Table3[Site Name], 0)), "")</f>
        <v/>
      </c>
      <c r="L4" s="24" t="str">
        <f>IFERROR(INDEX(Table3[Site X Coordinate], MATCH(DC_SW15[[#This Row],[Facility Name]], Table3[Site Name], 0)),"")</f>
        <v/>
      </c>
      <c r="M4" s="24" t="str">
        <f>IFERROR(INDEX(Table3[Site Y Coordinate], MATCH(DC_SW15[[#This Row],[Facility Name]], Table3[Site Name], 0)),"")</f>
        <v/>
      </c>
      <c r="N4" s="24" t="str">
        <f>IFERROR(INDEX(Table3[Owner/Manager], MATCH(DC_SW15[[#This Row],[Facility Name]], Table3[Site Name], 0)),"")</f>
        <v/>
      </c>
      <c r="O4" s="15"/>
      <c r="P4" s="15"/>
      <c r="Q4" s="90"/>
      <c r="R4" s="15"/>
      <c r="S4" s="15"/>
      <c r="T4" s="90"/>
      <c r="U4" s="15"/>
      <c r="V4" s="91"/>
      <c r="W4" s="92"/>
      <c r="X4" s="15"/>
      <c r="Y4" s="93"/>
      <c r="Z4" s="94"/>
      <c r="AA4" s="94"/>
      <c r="AB4" s="94"/>
      <c r="AC4" s="24"/>
      <c r="AD4" s="15"/>
      <c r="AE4" s="15"/>
      <c r="AF4" s="15"/>
      <c r="AG4" s="15"/>
      <c r="AH4" s="15"/>
      <c r="AI4" s="15"/>
      <c r="AJ4" s="15"/>
      <c r="AK4" s="15"/>
      <c r="AL4" s="15"/>
      <c r="AM4" s="15"/>
      <c r="AN4" s="95"/>
      <c r="AO4" s="95"/>
      <c r="AP4" s="95"/>
      <c r="AQ4" s="95"/>
      <c r="AR4" s="95" t="str">
        <f>IF(ISBLANK(DC_SW15[[#This Row],[Urban Acres]]), "", DC_SW15[[#This Row],[Urban Acres]]-DC_SW15[[#This Row],[Impervious Acres]]-DC_SW15[[#This Row],[Natural Acres]])</f>
        <v/>
      </c>
      <c r="AS4" s="95"/>
      <c r="AT4" s="95"/>
      <c r="AU4" s="95" t="str">
        <f>IF(ISBLANK(DC_SW15[[#This Row],[Natural Acres]]), "", DC_SW15[[#This Row],[Natural Acres]]*43560)</f>
        <v/>
      </c>
      <c r="AV4" s="95" t="str">
        <f>IFERROR(IF(ISBLANK(DC_SW15[[#This Row],[Compacted Acres]]), "", DC_SW15[[#This Row],[Compacted Acres]]*43560),"")</f>
        <v/>
      </c>
      <c r="AW4" s="95" t="str">
        <f>IF(ISBLANK(DC_SW15[[#This Row],[Impervious Acres]]), "", DC_SW15[[#This Row],[Impervious Acres]]*43560)</f>
        <v/>
      </c>
      <c r="AX4" s="95" t="str">
        <f>IF(ISBLANK(DC_SW15[[#This Row],[Urban Acres]]), "", DC_SW15[[#This Row],[Urban Acres]]*43560)</f>
        <v/>
      </c>
      <c r="AY4" s="68"/>
      <c r="AZ4" s="23"/>
      <c r="BA4" s="24"/>
      <c r="BB4" s="24"/>
      <c r="BC4" s="24"/>
      <c r="BD4" s="24"/>
      <c r="BE4" s="24"/>
      <c r="BF4" s="24"/>
      <c r="BG4" s="24"/>
      <c r="BH4" s="23"/>
      <c r="BI4" s="23"/>
      <c r="BJ4" s="23"/>
      <c r="BK4" s="15"/>
      <c r="BL4" s="23"/>
      <c r="BM4" s="73"/>
      <c r="BN4" s="88"/>
      <c r="BO4" s="89"/>
      <c r="BP4" s="23"/>
      <c r="BQ4" s="15"/>
    </row>
    <row r="5" spans="1:69" x14ac:dyDescent="0.25">
      <c r="A5" s="15"/>
      <c r="B5" s="15"/>
      <c r="C5" s="15"/>
      <c r="D5" s="15"/>
      <c r="E5" s="15"/>
      <c r="F5" s="23"/>
      <c r="G5" s="88"/>
      <c r="H5" s="89"/>
      <c r="I5" s="24" t="str">
        <f>IFERROR(INDEX(Table3[Site ID], MATCH(DC_SW15[[#This Row],[Facility Name]], Table3[Site Name], 0)), "")</f>
        <v/>
      </c>
      <c r="J5" s="15"/>
      <c r="K5" s="24" t="str">
        <f>IFERROR(INDEX(Table3[Site Address], MATCH(DC_SW15[[#This Row],[Facility Name]], Table3[Site Name], 0)), "")</f>
        <v/>
      </c>
      <c r="L5" s="24" t="str">
        <f>IFERROR(INDEX(Table3[Site X Coordinate], MATCH(DC_SW15[[#This Row],[Facility Name]], Table3[Site Name], 0)),"")</f>
        <v/>
      </c>
      <c r="M5" s="24" t="str">
        <f>IFERROR(INDEX(Table3[Site Y Coordinate], MATCH(DC_SW15[[#This Row],[Facility Name]], Table3[Site Name], 0)),"")</f>
        <v/>
      </c>
      <c r="N5" s="24" t="str">
        <f>IFERROR(INDEX(Table3[Owner/Manager], MATCH(DC_SW15[[#This Row],[Facility Name]], Table3[Site Name], 0)),"")</f>
        <v/>
      </c>
      <c r="O5" s="15"/>
      <c r="P5" s="15"/>
      <c r="Q5" s="90"/>
      <c r="R5" s="15"/>
      <c r="S5" s="15"/>
      <c r="T5" s="90"/>
      <c r="U5" s="15"/>
      <c r="V5" s="91"/>
      <c r="W5" s="92"/>
      <c r="X5" s="15"/>
      <c r="Y5" s="93"/>
      <c r="Z5" s="94"/>
      <c r="AA5" s="94"/>
      <c r="AB5" s="94"/>
      <c r="AC5" s="24"/>
      <c r="AD5" s="15"/>
      <c r="AE5" s="15"/>
      <c r="AF5" s="15"/>
      <c r="AG5" s="15"/>
      <c r="AH5" s="15"/>
      <c r="AI5" s="15"/>
      <c r="AJ5" s="15"/>
      <c r="AK5" s="15"/>
      <c r="AL5" s="15"/>
      <c r="AM5" s="15"/>
      <c r="AN5" s="95"/>
      <c r="AO5" s="95"/>
      <c r="AP5" s="95"/>
      <c r="AQ5" s="95"/>
      <c r="AR5" s="95" t="str">
        <f>IF(ISBLANK(DC_SW15[[#This Row],[Urban Acres]]), "", DC_SW15[[#This Row],[Urban Acres]]-DC_SW15[[#This Row],[Impervious Acres]]-DC_SW15[[#This Row],[Natural Acres]])</f>
        <v/>
      </c>
      <c r="AS5" s="95"/>
      <c r="AT5" s="95"/>
      <c r="AU5" s="95" t="str">
        <f>IF(ISBLANK(DC_SW15[[#This Row],[Natural Acres]]), "", DC_SW15[[#This Row],[Natural Acres]]*43560)</f>
        <v/>
      </c>
      <c r="AV5" s="95" t="str">
        <f>IFERROR(IF(ISBLANK(DC_SW15[[#This Row],[Compacted Acres]]), "", DC_SW15[[#This Row],[Compacted Acres]]*43560),"")</f>
        <v/>
      </c>
      <c r="AW5" s="95" t="str">
        <f>IF(ISBLANK(DC_SW15[[#This Row],[Impervious Acres]]), "", DC_SW15[[#This Row],[Impervious Acres]]*43560)</f>
        <v/>
      </c>
      <c r="AX5" s="95" t="str">
        <f>IF(ISBLANK(DC_SW15[[#This Row],[Urban Acres]]), "", DC_SW15[[#This Row],[Urban Acres]]*43560)</f>
        <v/>
      </c>
      <c r="AY5" s="68"/>
      <c r="AZ5" s="23"/>
      <c r="BA5" s="24"/>
      <c r="BB5" s="24"/>
      <c r="BC5" s="24"/>
      <c r="BD5" s="24"/>
      <c r="BE5" s="24"/>
      <c r="BF5" s="24"/>
      <c r="BG5" s="24"/>
      <c r="BH5" s="23"/>
      <c r="BI5" s="23"/>
      <c r="BJ5" s="23"/>
      <c r="BK5" s="15"/>
      <c r="BL5" s="23"/>
      <c r="BM5" s="73"/>
      <c r="BN5" s="88"/>
      <c r="BO5" s="89"/>
      <c r="BP5" s="23"/>
      <c r="BQ5" s="15"/>
    </row>
    <row r="6" spans="1:69" x14ac:dyDescent="0.25">
      <c r="A6" s="15"/>
      <c r="B6" s="15"/>
      <c r="C6" s="15"/>
      <c r="D6" s="15"/>
      <c r="E6" s="15"/>
      <c r="F6" s="23"/>
      <c r="G6" s="88"/>
      <c r="H6" s="89"/>
      <c r="I6" s="24" t="str">
        <f>IFERROR(INDEX(Table3[Site ID], MATCH(DC_SW15[[#This Row],[Facility Name]], Table3[Site Name], 0)), "")</f>
        <v/>
      </c>
      <c r="J6" s="15"/>
      <c r="K6" s="24" t="str">
        <f>IFERROR(INDEX(Table3[Site Address], MATCH(DC_SW15[[#This Row],[Facility Name]], Table3[Site Name], 0)), "")</f>
        <v/>
      </c>
      <c r="L6" s="24" t="str">
        <f>IFERROR(INDEX(Table3[Site X Coordinate], MATCH(DC_SW15[[#This Row],[Facility Name]], Table3[Site Name], 0)),"")</f>
        <v/>
      </c>
      <c r="M6" s="24" t="str">
        <f>IFERROR(INDEX(Table3[Site Y Coordinate], MATCH(DC_SW15[[#This Row],[Facility Name]], Table3[Site Name], 0)),"")</f>
        <v/>
      </c>
      <c r="N6" s="24" t="str">
        <f>IFERROR(INDEX(Table3[Owner/Manager], MATCH(DC_SW15[[#This Row],[Facility Name]], Table3[Site Name], 0)),"")</f>
        <v/>
      </c>
      <c r="O6" s="15"/>
      <c r="P6" s="15"/>
      <c r="Q6" s="90"/>
      <c r="R6" s="15"/>
      <c r="S6" s="15"/>
      <c r="T6" s="90"/>
      <c r="U6" s="15"/>
      <c r="V6" s="91"/>
      <c r="W6" s="92"/>
      <c r="X6" s="15"/>
      <c r="Y6" s="93"/>
      <c r="Z6" s="94"/>
      <c r="AA6" s="94"/>
      <c r="AB6" s="94"/>
      <c r="AC6" s="24"/>
      <c r="AD6" s="15"/>
      <c r="AE6" s="15"/>
      <c r="AF6" s="15"/>
      <c r="AG6" s="15"/>
      <c r="AH6" s="15"/>
      <c r="AI6" s="15"/>
      <c r="AJ6" s="15"/>
      <c r="AK6" s="15"/>
      <c r="AL6" s="15"/>
      <c r="AM6" s="15"/>
      <c r="AN6" s="95"/>
      <c r="AO6" s="95"/>
      <c r="AP6" s="95"/>
      <c r="AQ6" s="95"/>
      <c r="AR6" s="95" t="str">
        <f>IF(ISBLANK(DC_SW15[[#This Row],[Urban Acres]]), "", DC_SW15[[#This Row],[Urban Acres]]-DC_SW15[[#This Row],[Impervious Acres]]-DC_SW15[[#This Row],[Natural Acres]])</f>
        <v/>
      </c>
      <c r="AS6" s="95"/>
      <c r="AT6" s="95"/>
      <c r="AU6" s="95" t="str">
        <f>IF(ISBLANK(DC_SW15[[#This Row],[Natural Acres]]), "", DC_SW15[[#This Row],[Natural Acres]]*43560)</f>
        <v/>
      </c>
      <c r="AV6" s="95" t="str">
        <f>IFERROR(IF(ISBLANK(DC_SW15[[#This Row],[Compacted Acres]]), "", DC_SW15[[#This Row],[Compacted Acres]]*43560),"")</f>
        <v/>
      </c>
      <c r="AW6" s="95" t="str">
        <f>IF(ISBLANK(DC_SW15[[#This Row],[Impervious Acres]]), "", DC_SW15[[#This Row],[Impervious Acres]]*43560)</f>
        <v/>
      </c>
      <c r="AX6" s="95" t="str">
        <f>IF(ISBLANK(DC_SW15[[#This Row],[Urban Acres]]), "", DC_SW15[[#This Row],[Urban Acres]]*43560)</f>
        <v/>
      </c>
      <c r="AY6" s="68"/>
      <c r="AZ6" s="23"/>
      <c r="BA6" s="24"/>
      <c r="BB6" s="24"/>
      <c r="BC6" s="24"/>
      <c r="BD6" s="24"/>
      <c r="BE6" s="24"/>
      <c r="BF6" s="24"/>
      <c r="BG6" s="24"/>
      <c r="BH6" s="23"/>
      <c r="BI6" s="23"/>
      <c r="BJ6" s="23"/>
      <c r="BK6" s="15"/>
      <c r="BL6" s="23"/>
      <c r="BM6" s="73"/>
      <c r="BN6" s="88"/>
      <c r="BO6" s="89"/>
      <c r="BP6" s="23"/>
      <c r="BQ6" s="15"/>
    </row>
    <row r="7" spans="1:69" x14ac:dyDescent="0.25">
      <c r="A7" s="15"/>
      <c r="B7" s="15"/>
      <c r="C7" s="15"/>
      <c r="D7" s="15"/>
      <c r="E7" s="15"/>
      <c r="F7" s="23"/>
      <c r="G7" s="88"/>
      <c r="H7" s="89"/>
      <c r="I7" s="24" t="str">
        <f>IFERROR(INDEX(Table3[Site ID], MATCH(DC_SW15[[#This Row],[Facility Name]], Table3[Site Name], 0)), "")</f>
        <v/>
      </c>
      <c r="J7" s="15"/>
      <c r="K7" s="24" t="str">
        <f>IFERROR(INDEX(Table3[Site Address], MATCH(DC_SW15[[#This Row],[Facility Name]], Table3[Site Name], 0)), "")</f>
        <v/>
      </c>
      <c r="L7" s="24" t="str">
        <f>IFERROR(INDEX(Table3[Site X Coordinate], MATCH(DC_SW15[[#This Row],[Facility Name]], Table3[Site Name], 0)),"")</f>
        <v/>
      </c>
      <c r="M7" s="24" t="str">
        <f>IFERROR(INDEX(Table3[Site Y Coordinate], MATCH(DC_SW15[[#This Row],[Facility Name]], Table3[Site Name], 0)),"")</f>
        <v/>
      </c>
      <c r="N7" s="24" t="str">
        <f>IFERROR(INDEX(Table3[Owner/Manager], MATCH(DC_SW15[[#This Row],[Facility Name]], Table3[Site Name], 0)),"")</f>
        <v/>
      </c>
      <c r="O7" s="15"/>
      <c r="P7" s="15"/>
      <c r="Q7" s="90"/>
      <c r="R7" s="15"/>
      <c r="S7" s="15"/>
      <c r="T7" s="90"/>
      <c r="U7" s="15"/>
      <c r="V7" s="91"/>
      <c r="W7" s="92"/>
      <c r="X7" s="15"/>
      <c r="Y7" s="93"/>
      <c r="Z7" s="94"/>
      <c r="AA7" s="94"/>
      <c r="AB7" s="94"/>
      <c r="AC7" s="24"/>
      <c r="AD7" s="15"/>
      <c r="AE7" s="15"/>
      <c r="AF7" s="15"/>
      <c r="AG7" s="15"/>
      <c r="AH7" s="15"/>
      <c r="AI7" s="15"/>
      <c r="AJ7" s="15"/>
      <c r="AK7" s="15"/>
      <c r="AL7" s="15"/>
      <c r="AM7" s="15"/>
      <c r="AN7" s="95"/>
      <c r="AO7" s="95"/>
      <c r="AP7" s="95"/>
      <c r="AQ7" s="95"/>
      <c r="AR7" s="95" t="str">
        <f>IF(ISBLANK(DC_SW15[[#This Row],[Urban Acres]]), "", DC_SW15[[#This Row],[Urban Acres]]-DC_SW15[[#This Row],[Impervious Acres]]-DC_SW15[[#This Row],[Natural Acres]])</f>
        <v/>
      </c>
      <c r="AS7" s="95"/>
      <c r="AT7" s="95"/>
      <c r="AU7" s="95" t="str">
        <f>IF(ISBLANK(DC_SW15[[#This Row],[Natural Acres]]), "", DC_SW15[[#This Row],[Natural Acres]]*43560)</f>
        <v/>
      </c>
      <c r="AV7" s="95" t="str">
        <f>IFERROR(IF(ISBLANK(DC_SW15[[#This Row],[Compacted Acres]]), "", DC_SW15[[#This Row],[Compacted Acres]]*43560),"")</f>
        <v/>
      </c>
      <c r="AW7" s="95" t="str">
        <f>IF(ISBLANK(DC_SW15[[#This Row],[Impervious Acres]]), "", DC_SW15[[#This Row],[Impervious Acres]]*43560)</f>
        <v/>
      </c>
      <c r="AX7" s="95" t="str">
        <f>IF(ISBLANK(DC_SW15[[#This Row],[Urban Acres]]), "", DC_SW15[[#This Row],[Urban Acres]]*43560)</f>
        <v/>
      </c>
      <c r="AY7" s="68"/>
      <c r="AZ7" s="23"/>
      <c r="BA7" s="24"/>
      <c r="BB7" s="24"/>
      <c r="BC7" s="24"/>
      <c r="BD7" s="24"/>
      <c r="BE7" s="24"/>
      <c r="BF7" s="24"/>
      <c r="BG7" s="24"/>
      <c r="BH7" s="23"/>
      <c r="BI7" s="23"/>
      <c r="BJ7" s="23"/>
      <c r="BK7" s="15"/>
      <c r="BL7" s="23"/>
      <c r="BM7" s="73"/>
      <c r="BN7" s="88"/>
      <c r="BO7" s="89"/>
      <c r="BP7" s="23"/>
      <c r="BQ7" s="15"/>
    </row>
    <row r="8" spans="1:69" x14ac:dyDescent="0.25">
      <c r="A8" s="15"/>
      <c r="B8" s="15"/>
      <c r="C8" s="15"/>
      <c r="D8" s="15"/>
      <c r="E8" s="15"/>
      <c r="F8" s="23"/>
      <c r="G8" s="88"/>
      <c r="H8" s="89"/>
      <c r="I8" s="24" t="str">
        <f>IFERROR(INDEX(Table3[Site ID], MATCH(DC_SW15[[#This Row],[Facility Name]], Table3[Site Name], 0)), "")</f>
        <v/>
      </c>
      <c r="J8" s="15"/>
      <c r="K8" s="24" t="str">
        <f>IFERROR(INDEX(Table3[Site Address], MATCH(DC_SW15[[#This Row],[Facility Name]], Table3[Site Name], 0)), "")</f>
        <v/>
      </c>
      <c r="L8" s="24" t="str">
        <f>IFERROR(INDEX(Table3[Site X Coordinate], MATCH(DC_SW15[[#This Row],[Facility Name]], Table3[Site Name], 0)),"")</f>
        <v/>
      </c>
      <c r="M8" s="24" t="str">
        <f>IFERROR(INDEX(Table3[Site Y Coordinate], MATCH(DC_SW15[[#This Row],[Facility Name]], Table3[Site Name], 0)),"")</f>
        <v/>
      </c>
      <c r="N8" s="24" t="str">
        <f>IFERROR(INDEX(Table3[Owner/Manager], MATCH(DC_SW15[[#This Row],[Facility Name]], Table3[Site Name], 0)),"")</f>
        <v/>
      </c>
      <c r="O8" s="15"/>
      <c r="P8" s="15"/>
      <c r="Q8" s="90"/>
      <c r="R8" s="15"/>
      <c r="S8" s="15"/>
      <c r="T8" s="90"/>
      <c r="U8" s="15"/>
      <c r="V8" s="91"/>
      <c r="W8" s="92"/>
      <c r="X8" s="15"/>
      <c r="Y8" s="93"/>
      <c r="Z8" s="94"/>
      <c r="AA8" s="94"/>
      <c r="AB8" s="94"/>
      <c r="AC8" s="24"/>
      <c r="AD8" s="15"/>
      <c r="AE8" s="15"/>
      <c r="AF8" s="15"/>
      <c r="AG8" s="15"/>
      <c r="AH8" s="15"/>
      <c r="AI8" s="15"/>
      <c r="AJ8" s="15"/>
      <c r="AK8" s="15"/>
      <c r="AL8" s="15"/>
      <c r="AM8" s="15"/>
      <c r="AN8" s="95"/>
      <c r="AO8" s="95"/>
      <c r="AP8" s="95"/>
      <c r="AQ8" s="95"/>
      <c r="AR8" s="95" t="str">
        <f>IF(ISBLANK(DC_SW15[[#This Row],[Urban Acres]]), "", DC_SW15[[#This Row],[Urban Acres]]-DC_SW15[[#This Row],[Impervious Acres]]-DC_SW15[[#This Row],[Natural Acres]])</f>
        <v/>
      </c>
      <c r="AS8" s="95"/>
      <c r="AT8" s="95"/>
      <c r="AU8" s="95" t="str">
        <f>IF(ISBLANK(DC_SW15[[#This Row],[Natural Acres]]), "", DC_SW15[[#This Row],[Natural Acres]]*43560)</f>
        <v/>
      </c>
      <c r="AV8" s="95" t="str">
        <f>IFERROR(IF(ISBLANK(DC_SW15[[#This Row],[Compacted Acres]]), "", DC_SW15[[#This Row],[Compacted Acres]]*43560),"")</f>
        <v/>
      </c>
      <c r="AW8" s="95" t="str">
        <f>IF(ISBLANK(DC_SW15[[#This Row],[Impervious Acres]]), "", DC_SW15[[#This Row],[Impervious Acres]]*43560)</f>
        <v/>
      </c>
      <c r="AX8" s="95" t="str">
        <f>IF(ISBLANK(DC_SW15[[#This Row],[Urban Acres]]), "", DC_SW15[[#This Row],[Urban Acres]]*43560)</f>
        <v/>
      </c>
      <c r="AY8" s="68"/>
      <c r="AZ8" s="23"/>
      <c r="BA8" s="24"/>
      <c r="BB8" s="24"/>
      <c r="BC8" s="24"/>
      <c r="BD8" s="24"/>
      <c r="BE8" s="24"/>
      <c r="BF8" s="24"/>
      <c r="BG8" s="24"/>
      <c r="BH8" s="23"/>
      <c r="BI8" s="23"/>
      <c r="BJ8" s="23"/>
      <c r="BK8" s="15"/>
      <c r="BL8" s="23"/>
      <c r="BM8" s="73"/>
      <c r="BN8" s="88"/>
      <c r="BO8" s="89"/>
      <c r="BP8" s="23"/>
      <c r="BQ8" s="15"/>
    </row>
    <row r="9" spans="1:69" x14ac:dyDescent="0.25">
      <c r="A9" s="15"/>
      <c r="B9" s="15"/>
      <c r="C9" s="15"/>
      <c r="D9" s="15"/>
      <c r="E9" s="15"/>
      <c r="F9" s="23"/>
      <c r="G9" s="88"/>
      <c r="H9" s="89"/>
      <c r="I9" s="24" t="str">
        <f>IFERROR(INDEX(Table3[Site ID], MATCH(DC_SW15[[#This Row],[Facility Name]], Table3[Site Name], 0)), "")</f>
        <v/>
      </c>
      <c r="J9" s="15"/>
      <c r="K9" s="24" t="str">
        <f>IFERROR(INDEX(Table3[Site Address], MATCH(DC_SW15[[#This Row],[Facility Name]], Table3[Site Name], 0)), "")</f>
        <v/>
      </c>
      <c r="L9" s="24" t="str">
        <f>IFERROR(INDEX(Table3[Site X Coordinate], MATCH(DC_SW15[[#This Row],[Facility Name]], Table3[Site Name], 0)),"")</f>
        <v/>
      </c>
      <c r="M9" s="24" t="str">
        <f>IFERROR(INDEX(Table3[Site Y Coordinate], MATCH(DC_SW15[[#This Row],[Facility Name]], Table3[Site Name], 0)),"")</f>
        <v/>
      </c>
      <c r="N9" s="24" t="str">
        <f>IFERROR(INDEX(Table3[Owner/Manager], MATCH(DC_SW15[[#This Row],[Facility Name]], Table3[Site Name], 0)),"")</f>
        <v/>
      </c>
      <c r="O9" s="15"/>
      <c r="P9" s="15"/>
      <c r="Q9" s="90"/>
      <c r="R9" s="15"/>
      <c r="S9" s="15"/>
      <c r="T9" s="90"/>
      <c r="U9" s="15"/>
      <c r="V9" s="91"/>
      <c r="W9" s="92"/>
      <c r="X9" s="15"/>
      <c r="Y9" s="93"/>
      <c r="Z9" s="94"/>
      <c r="AA9" s="94"/>
      <c r="AB9" s="94"/>
      <c r="AC9" s="24"/>
      <c r="AD9" s="15"/>
      <c r="AE9" s="15"/>
      <c r="AF9" s="15"/>
      <c r="AG9" s="15"/>
      <c r="AH9" s="15"/>
      <c r="AI9" s="15"/>
      <c r="AJ9" s="15"/>
      <c r="AK9" s="15"/>
      <c r="AL9" s="15"/>
      <c r="AM9" s="15"/>
      <c r="AN9" s="95"/>
      <c r="AO9" s="95"/>
      <c r="AP9" s="95"/>
      <c r="AQ9" s="95"/>
      <c r="AR9" s="95" t="str">
        <f>IF(ISBLANK(DC_SW15[[#This Row],[Urban Acres]]), "", DC_SW15[[#This Row],[Urban Acres]]-DC_SW15[[#This Row],[Impervious Acres]]-DC_SW15[[#This Row],[Natural Acres]])</f>
        <v/>
      </c>
      <c r="AS9" s="95"/>
      <c r="AT9" s="95"/>
      <c r="AU9" s="95" t="str">
        <f>IF(ISBLANK(DC_SW15[[#This Row],[Natural Acres]]), "", DC_SW15[[#This Row],[Natural Acres]]*43560)</f>
        <v/>
      </c>
      <c r="AV9" s="95" t="str">
        <f>IFERROR(IF(ISBLANK(DC_SW15[[#This Row],[Compacted Acres]]), "", DC_SW15[[#This Row],[Compacted Acres]]*43560),"")</f>
        <v/>
      </c>
      <c r="AW9" s="95" t="str">
        <f>IF(ISBLANK(DC_SW15[[#This Row],[Impervious Acres]]), "", DC_SW15[[#This Row],[Impervious Acres]]*43560)</f>
        <v/>
      </c>
      <c r="AX9" s="95" t="str">
        <f>IF(ISBLANK(DC_SW15[[#This Row],[Urban Acres]]), "", DC_SW15[[#This Row],[Urban Acres]]*43560)</f>
        <v/>
      </c>
      <c r="AY9" s="68"/>
      <c r="AZ9" s="23"/>
      <c r="BA9" s="24"/>
      <c r="BB9" s="24"/>
      <c r="BC9" s="24"/>
      <c r="BD9" s="24"/>
      <c r="BE9" s="24"/>
      <c r="BF9" s="24"/>
      <c r="BG9" s="24"/>
      <c r="BH9" s="23"/>
      <c r="BI9" s="23"/>
      <c r="BJ9" s="23"/>
      <c r="BK9" s="15"/>
      <c r="BL9" s="23"/>
      <c r="BM9" s="73"/>
      <c r="BN9" s="88"/>
      <c r="BO9" s="89"/>
      <c r="BP9" s="23"/>
      <c r="BQ9" s="15"/>
    </row>
    <row r="10" spans="1:69" x14ac:dyDescent="0.25">
      <c r="A10" s="15"/>
      <c r="B10" s="15"/>
      <c r="C10" s="15"/>
      <c r="D10" s="15"/>
      <c r="E10" s="15"/>
      <c r="F10" s="23"/>
      <c r="G10" s="88"/>
      <c r="H10" s="89"/>
      <c r="I10" s="24" t="str">
        <f>IFERROR(INDEX(Table3[Site ID], MATCH(DC_SW15[[#This Row],[Facility Name]], Table3[Site Name], 0)), "")</f>
        <v/>
      </c>
      <c r="J10" s="15"/>
      <c r="K10" s="24" t="str">
        <f>IFERROR(INDEX(Table3[Site Address], MATCH(DC_SW15[[#This Row],[Facility Name]], Table3[Site Name], 0)), "")</f>
        <v/>
      </c>
      <c r="L10" s="24" t="str">
        <f>IFERROR(INDEX(Table3[Site X Coordinate], MATCH(DC_SW15[[#This Row],[Facility Name]], Table3[Site Name], 0)),"")</f>
        <v/>
      </c>
      <c r="M10" s="24" t="str">
        <f>IFERROR(INDEX(Table3[Site Y Coordinate], MATCH(DC_SW15[[#This Row],[Facility Name]], Table3[Site Name], 0)),"")</f>
        <v/>
      </c>
      <c r="N10" s="24" t="str">
        <f>IFERROR(INDEX(Table3[Owner/Manager], MATCH(DC_SW15[[#This Row],[Facility Name]], Table3[Site Name], 0)),"")</f>
        <v/>
      </c>
      <c r="O10" s="15"/>
      <c r="P10" s="15"/>
      <c r="Q10" s="90"/>
      <c r="R10" s="15"/>
      <c r="S10" s="15"/>
      <c r="T10" s="90"/>
      <c r="U10" s="15"/>
      <c r="V10" s="91"/>
      <c r="W10" s="92"/>
      <c r="X10" s="15"/>
      <c r="Y10" s="93"/>
      <c r="Z10" s="94"/>
      <c r="AA10" s="94"/>
      <c r="AB10" s="94"/>
      <c r="AC10" s="24"/>
      <c r="AD10" s="15"/>
      <c r="AE10" s="15"/>
      <c r="AF10" s="15"/>
      <c r="AG10" s="15"/>
      <c r="AH10" s="15"/>
      <c r="AI10" s="15"/>
      <c r="AJ10" s="15"/>
      <c r="AK10" s="15"/>
      <c r="AL10" s="15"/>
      <c r="AM10" s="15"/>
      <c r="AN10" s="95"/>
      <c r="AO10" s="95"/>
      <c r="AP10" s="95"/>
      <c r="AQ10" s="95"/>
      <c r="AR10" s="95" t="str">
        <f>IF(ISBLANK(DC_SW15[[#This Row],[Urban Acres]]), "", DC_SW15[[#This Row],[Urban Acres]]-DC_SW15[[#This Row],[Impervious Acres]]-DC_SW15[[#This Row],[Natural Acres]])</f>
        <v/>
      </c>
      <c r="AS10" s="95"/>
      <c r="AT10" s="95"/>
      <c r="AU10" s="95" t="str">
        <f>IF(ISBLANK(DC_SW15[[#This Row],[Natural Acres]]), "", DC_SW15[[#This Row],[Natural Acres]]*43560)</f>
        <v/>
      </c>
      <c r="AV10" s="95" t="str">
        <f>IFERROR(IF(ISBLANK(DC_SW15[[#This Row],[Compacted Acres]]), "", DC_SW15[[#This Row],[Compacted Acres]]*43560),"")</f>
        <v/>
      </c>
      <c r="AW10" s="95" t="str">
        <f>IF(ISBLANK(DC_SW15[[#This Row],[Impervious Acres]]), "", DC_SW15[[#This Row],[Impervious Acres]]*43560)</f>
        <v/>
      </c>
      <c r="AX10" s="95" t="str">
        <f>IF(ISBLANK(DC_SW15[[#This Row],[Urban Acres]]), "", DC_SW15[[#This Row],[Urban Acres]]*43560)</f>
        <v/>
      </c>
      <c r="AY10" s="68"/>
      <c r="AZ10" s="23"/>
      <c r="BA10" s="24"/>
      <c r="BB10" s="24"/>
      <c r="BC10" s="24"/>
      <c r="BD10" s="24"/>
      <c r="BE10" s="24"/>
      <c r="BF10" s="24"/>
      <c r="BG10" s="24"/>
      <c r="BH10" s="23"/>
      <c r="BI10" s="23"/>
      <c r="BJ10" s="23"/>
      <c r="BK10" s="15"/>
      <c r="BL10" s="23"/>
      <c r="BM10" s="73"/>
      <c r="BN10" s="88"/>
      <c r="BO10" s="89"/>
      <c r="BP10" s="23"/>
      <c r="BQ10" s="15"/>
    </row>
    <row r="11" spans="1:69" x14ac:dyDescent="0.25">
      <c r="A11" s="15"/>
      <c r="B11" s="15"/>
      <c r="C11" s="15"/>
      <c r="D11" s="15"/>
      <c r="E11" s="15"/>
      <c r="F11" s="23"/>
      <c r="G11" s="88"/>
      <c r="H11" s="89"/>
      <c r="I11" s="24" t="str">
        <f>IFERROR(INDEX(Table3[Site ID], MATCH(DC_SW15[[#This Row],[Facility Name]], Table3[Site Name], 0)), "")</f>
        <v/>
      </c>
      <c r="J11" s="15"/>
      <c r="K11" s="24" t="str">
        <f>IFERROR(INDEX(Table3[Site Address], MATCH(DC_SW15[[#This Row],[Facility Name]], Table3[Site Name], 0)), "")</f>
        <v/>
      </c>
      <c r="L11" s="24" t="str">
        <f>IFERROR(INDEX(Table3[Site X Coordinate], MATCH(DC_SW15[[#This Row],[Facility Name]], Table3[Site Name], 0)),"")</f>
        <v/>
      </c>
      <c r="M11" s="24" t="str">
        <f>IFERROR(INDEX(Table3[Site Y Coordinate], MATCH(DC_SW15[[#This Row],[Facility Name]], Table3[Site Name], 0)),"")</f>
        <v/>
      </c>
      <c r="N11" s="24" t="str">
        <f>IFERROR(INDEX(Table3[Owner/Manager], MATCH(DC_SW15[[#This Row],[Facility Name]], Table3[Site Name], 0)),"")</f>
        <v/>
      </c>
      <c r="O11" s="15"/>
      <c r="P11" s="15"/>
      <c r="Q11" s="90"/>
      <c r="R11" s="15"/>
      <c r="S11" s="15"/>
      <c r="T11" s="90"/>
      <c r="U11" s="15"/>
      <c r="V11" s="91"/>
      <c r="W11" s="92"/>
      <c r="X11" s="15"/>
      <c r="Y11" s="93"/>
      <c r="Z11" s="94"/>
      <c r="AA11" s="94"/>
      <c r="AB11" s="94"/>
      <c r="AC11" s="24"/>
      <c r="AD11" s="15"/>
      <c r="AE11" s="15"/>
      <c r="AF11" s="15"/>
      <c r="AG11" s="15"/>
      <c r="AH11" s="15"/>
      <c r="AI11" s="15"/>
      <c r="AJ11" s="15"/>
      <c r="AK11" s="15"/>
      <c r="AL11" s="15"/>
      <c r="AM11" s="15"/>
      <c r="AN11" s="95"/>
      <c r="AO11" s="95"/>
      <c r="AP11" s="95"/>
      <c r="AQ11" s="95"/>
      <c r="AR11" s="95" t="str">
        <f>IF(ISBLANK(DC_SW15[[#This Row],[Urban Acres]]), "", DC_SW15[[#This Row],[Urban Acres]]-DC_SW15[[#This Row],[Impervious Acres]]-DC_SW15[[#This Row],[Natural Acres]])</f>
        <v/>
      </c>
      <c r="AS11" s="95"/>
      <c r="AT11" s="95"/>
      <c r="AU11" s="95" t="str">
        <f>IF(ISBLANK(DC_SW15[[#This Row],[Natural Acres]]), "", DC_SW15[[#This Row],[Natural Acres]]*43560)</f>
        <v/>
      </c>
      <c r="AV11" s="95" t="str">
        <f>IFERROR(IF(ISBLANK(DC_SW15[[#This Row],[Compacted Acres]]), "", DC_SW15[[#This Row],[Compacted Acres]]*43560),"")</f>
        <v/>
      </c>
      <c r="AW11" s="95" t="str">
        <f>IF(ISBLANK(DC_SW15[[#This Row],[Impervious Acres]]), "", DC_SW15[[#This Row],[Impervious Acres]]*43560)</f>
        <v/>
      </c>
      <c r="AX11" s="95" t="str">
        <f>IF(ISBLANK(DC_SW15[[#This Row],[Urban Acres]]), "", DC_SW15[[#This Row],[Urban Acres]]*43560)</f>
        <v/>
      </c>
      <c r="AY11" s="68"/>
      <c r="AZ11" s="23"/>
      <c r="BA11" s="24"/>
      <c r="BB11" s="24"/>
      <c r="BC11" s="24"/>
      <c r="BD11" s="24"/>
      <c r="BE11" s="24"/>
      <c r="BF11" s="24"/>
      <c r="BG11" s="24"/>
      <c r="BH11" s="23"/>
      <c r="BI11" s="23"/>
      <c r="BJ11" s="23"/>
      <c r="BK11" s="15"/>
      <c r="BL11" s="23"/>
      <c r="BM11" s="73"/>
      <c r="BN11" s="88"/>
      <c r="BO11" s="89"/>
      <c r="BP11" s="23"/>
      <c r="BQ11" s="15"/>
    </row>
    <row r="12" spans="1:69" x14ac:dyDescent="0.25">
      <c r="A12" s="15"/>
      <c r="B12" s="15"/>
      <c r="C12" s="15"/>
      <c r="D12" s="15"/>
      <c r="E12" s="15"/>
      <c r="F12" s="23"/>
      <c r="G12" s="88"/>
      <c r="H12" s="89"/>
      <c r="I12" s="24" t="str">
        <f>IFERROR(INDEX(Table3[Site ID], MATCH(DC_SW15[[#This Row],[Facility Name]], Table3[Site Name], 0)), "")</f>
        <v/>
      </c>
      <c r="J12" s="15"/>
      <c r="K12" s="24" t="str">
        <f>IFERROR(INDEX(Table3[Site Address], MATCH(DC_SW15[[#This Row],[Facility Name]], Table3[Site Name], 0)), "")</f>
        <v/>
      </c>
      <c r="L12" s="24" t="str">
        <f>IFERROR(INDEX(Table3[Site X Coordinate], MATCH(DC_SW15[[#This Row],[Facility Name]], Table3[Site Name], 0)),"")</f>
        <v/>
      </c>
      <c r="M12" s="24" t="str">
        <f>IFERROR(INDEX(Table3[Site Y Coordinate], MATCH(DC_SW15[[#This Row],[Facility Name]], Table3[Site Name], 0)),"")</f>
        <v/>
      </c>
      <c r="N12" s="24" t="str">
        <f>IFERROR(INDEX(Table3[Owner/Manager], MATCH(DC_SW15[[#This Row],[Facility Name]], Table3[Site Name], 0)),"")</f>
        <v/>
      </c>
      <c r="O12" s="15"/>
      <c r="P12" s="15"/>
      <c r="Q12" s="90"/>
      <c r="R12" s="15"/>
      <c r="S12" s="15"/>
      <c r="T12" s="90"/>
      <c r="U12" s="15"/>
      <c r="V12" s="91"/>
      <c r="W12" s="92"/>
      <c r="X12" s="15"/>
      <c r="Y12" s="93"/>
      <c r="Z12" s="94"/>
      <c r="AA12" s="94"/>
      <c r="AB12" s="94"/>
      <c r="AC12" s="24"/>
      <c r="AD12" s="15"/>
      <c r="AE12" s="15"/>
      <c r="AF12" s="15"/>
      <c r="AG12" s="15"/>
      <c r="AH12" s="15"/>
      <c r="AI12" s="15"/>
      <c r="AJ12" s="15"/>
      <c r="AK12" s="15"/>
      <c r="AL12" s="15"/>
      <c r="AM12" s="15"/>
      <c r="AN12" s="95"/>
      <c r="AO12" s="95"/>
      <c r="AP12" s="95"/>
      <c r="AQ12" s="95"/>
      <c r="AR12" s="95" t="str">
        <f>IF(ISBLANK(DC_SW15[[#This Row],[Urban Acres]]), "", DC_SW15[[#This Row],[Urban Acres]]-DC_SW15[[#This Row],[Impervious Acres]]-DC_SW15[[#This Row],[Natural Acres]])</f>
        <v/>
      </c>
      <c r="AS12" s="95"/>
      <c r="AT12" s="95"/>
      <c r="AU12" s="95" t="str">
        <f>IF(ISBLANK(DC_SW15[[#This Row],[Natural Acres]]), "", DC_SW15[[#This Row],[Natural Acres]]*43560)</f>
        <v/>
      </c>
      <c r="AV12" s="95" t="str">
        <f>IFERROR(IF(ISBLANK(DC_SW15[[#This Row],[Compacted Acres]]), "", DC_SW15[[#This Row],[Compacted Acres]]*43560),"")</f>
        <v/>
      </c>
      <c r="AW12" s="95" t="str">
        <f>IF(ISBLANK(DC_SW15[[#This Row],[Impervious Acres]]), "", DC_SW15[[#This Row],[Impervious Acres]]*43560)</f>
        <v/>
      </c>
      <c r="AX12" s="95" t="str">
        <f>IF(ISBLANK(DC_SW15[[#This Row],[Urban Acres]]), "", DC_SW15[[#This Row],[Urban Acres]]*43560)</f>
        <v/>
      </c>
      <c r="AY12" s="68"/>
      <c r="AZ12" s="23"/>
      <c r="BA12" s="24"/>
      <c r="BB12" s="24"/>
      <c r="BC12" s="24"/>
      <c r="BD12" s="24"/>
      <c r="BE12" s="24"/>
      <c r="BF12" s="24"/>
      <c r="BG12" s="24"/>
      <c r="BH12" s="23"/>
      <c r="BI12" s="23"/>
      <c r="BJ12" s="23"/>
      <c r="BK12" s="15"/>
      <c r="BL12" s="23"/>
      <c r="BM12" s="73"/>
      <c r="BN12" s="88"/>
      <c r="BO12" s="89"/>
      <c r="BP12" s="23"/>
      <c r="BQ12" s="15"/>
    </row>
    <row r="13" spans="1:69" x14ac:dyDescent="0.25">
      <c r="A13" s="15"/>
      <c r="B13" s="15"/>
      <c r="C13" s="15"/>
      <c r="D13" s="15"/>
      <c r="E13" s="15"/>
      <c r="F13" s="23"/>
      <c r="G13" s="88"/>
      <c r="H13" s="89"/>
      <c r="I13" s="24" t="str">
        <f>IFERROR(INDEX(Table3[Site ID], MATCH(DC_SW15[[#This Row],[Facility Name]], Table3[Site Name], 0)), "")</f>
        <v/>
      </c>
      <c r="J13" s="15"/>
      <c r="K13" s="24" t="str">
        <f>IFERROR(INDEX(Table3[Site Address], MATCH(DC_SW15[[#This Row],[Facility Name]], Table3[Site Name], 0)), "")</f>
        <v/>
      </c>
      <c r="L13" s="24" t="str">
        <f>IFERROR(INDEX(Table3[Site X Coordinate], MATCH(DC_SW15[[#This Row],[Facility Name]], Table3[Site Name], 0)),"")</f>
        <v/>
      </c>
      <c r="M13" s="24" t="str">
        <f>IFERROR(INDEX(Table3[Site Y Coordinate], MATCH(DC_SW15[[#This Row],[Facility Name]], Table3[Site Name], 0)),"")</f>
        <v/>
      </c>
      <c r="N13" s="24" t="str">
        <f>IFERROR(INDEX(Table3[Owner/Manager], MATCH(DC_SW15[[#This Row],[Facility Name]], Table3[Site Name], 0)),"")</f>
        <v/>
      </c>
      <c r="O13" s="15"/>
      <c r="P13" s="15"/>
      <c r="Q13" s="90"/>
      <c r="R13" s="15"/>
      <c r="S13" s="15"/>
      <c r="T13" s="90"/>
      <c r="U13" s="15"/>
      <c r="V13" s="91"/>
      <c r="W13" s="92"/>
      <c r="X13" s="15"/>
      <c r="Y13" s="93"/>
      <c r="Z13" s="94"/>
      <c r="AA13" s="94"/>
      <c r="AB13" s="94"/>
      <c r="AC13" s="24"/>
      <c r="AD13" s="15"/>
      <c r="AE13" s="15"/>
      <c r="AF13" s="15"/>
      <c r="AG13" s="15"/>
      <c r="AH13" s="15"/>
      <c r="AI13" s="15"/>
      <c r="AJ13" s="15"/>
      <c r="AK13" s="15"/>
      <c r="AL13" s="15"/>
      <c r="AM13" s="15"/>
      <c r="AN13" s="95"/>
      <c r="AO13" s="95"/>
      <c r="AP13" s="95"/>
      <c r="AQ13" s="95"/>
      <c r="AR13" s="95" t="str">
        <f>IF(ISBLANK(DC_SW15[[#This Row],[Urban Acres]]), "", DC_SW15[[#This Row],[Urban Acres]]-DC_SW15[[#This Row],[Impervious Acres]]-DC_SW15[[#This Row],[Natural Acres]])</f>
        <v/>
      </c>
      <c r="AS13" s="95"/>
      <c r="AT13" s="95"/>
      <c r="AU13" s="95" t="str">
        <f>IF(ISBLANK(DC_SW15[[#This Row],[Natural Acres]]), "", DC_SW15[[#This Row],[Natural Acres]]*43560)</f>
        <v/>
      </c>
      <c r="AV13" s="95" t="str">
        <f>IFERROR(IF(ISBLANK(DC_SW15[[#This Row],[Compacted Acres]]), "", DC_SW15[[#This Row],[Compacted Acres]]*43560),"")</f>
        <v/>
      </c>
      <c r="AW13" s="95" t="str">
        <f>IF(ISBLANK(DC_SW15[[#This Row],[Impervious Acres]]), "", DC_SW15[[#This Row],[Impervious Acres]]*43560)</f>
        <v/>
      </c>
      <c r="AX13" s="95" t="str">
        <f>IF(ISBLANK(DC_SW15[[#This Row],[Urban Acres]]), "", DC_SW15[[#This Row],[Urban Acres]]*43560)</f>
        <v/>
      </c>
      <c r="AY13" s="68"/>
      <c r="AZ13" s="23"/>
      <c r="BA13" s="24"/>
      <c r="BB13" s="24"/>
      <c r="BC13" s="24"/>
      <c r="BD13" s="24"/>
      <c r="BE13" s="24"/>
      <c r="BF13" s="24"/>
      <c r="BG13" s="24"/>
      <c r="BH13" s="23"/>
      <c r="BI13" s="23"/>
      <c r="BJ13" s="23"/>
      <c r="BK13" s="15"/>
      <c r="BL13" s="23"/>
      <c r="BM13" s="73"/>
      <c r="BN13" s="88"/>
      <c r="BO13" s="89"/>
      <c r="BP13" s="23"/>
      <c r="BQ13" s="15"/>
    </row>
    <row r="14" spans="1:69" x14ac:dyDescent="0.25">
      <c r="A14" s="15"/>
      <c r="B14" s="15"/>
      <c r="C14" s="15"/>
      <c r="D14" s="15"/>
      <c r="E14" s="15"/>
      <c r="F14" s="23"/>
      <c r="G14" s="88"/>
      <c r="H14" s="89"/>
      <c r="I14" s="24" t="str">
        <f>IFERROR(INDEX(Table3[Site ID], MATCH(DC_SW15[[#This Row],[Facility Name]], Table3[Site Name], 0)), "")</f>
        <v/>
      </c>
      <c r="J14" s="15"/>
      <c r="K14" s="24" t="str">
        <f>IFERROR(INDEX(Table3[Site Address], MATCH(DC_SW15[[#This Row],[Facility Name]], Table3[Site Name], 0)), "")</f>
        <v/>
      </c>
      <c r="L14" s="24" t="str">
        <f>IFERROR(INDEX(Table3[Site X Coordinate], MATCH(DC_SW15[[#This Row],[Facility Name]], Table3[Site Name], 0)),"")</f>
        <v/>
      </c>
      <c r="M14" s="24" t="str">
        <f>IFERROR(INDEX(Table3[Site Y Coordinate], MATCH(DC_SW15[[#This Row],[Facility Name]], Table3[Site Name], 0)),"")</f>
        <v/>
      </c>
      <c r="N14" s="24" t="str">
        <f>IFERROR(INDEX(Table3[Owner/Manager], MATCH(DC_SW15[[#This Row],[Facility Name]], Table3[Site Name], 0)),"")</f>
        <v/>
      </c>
      <c r="O14" s="15"/>
      <c r="P14" s="15"/>
      <c r="Q14" s="90"/>
      <c r="R14" s="15"/>
      <c r="S14" s="15"/>
      <c r="T14" s="90"/>
      <c r="U14" s="15"/>
      <c r="V14" s="91"/>
      <c r="W14" s="92"/>
      <c r="X14" s="15"/>
      <c r="Y14" s="93"/>
      <c r="Z14" s="94"/>
      <c r="AA14" s="94"/>
      <c r="AB14" s="94"/>
      <c r="AC14" s="24"/>
      <c r="AD14" s="15"/>
      <c r="AE14" s="15"/>
      <c r="AF14" s="15"/>
      <c r="AG14" s="15"/>
      <c r="AH14" s="15"/>
      <c r="AI14" s="15"/>
      <c r="AJ14" s="15"/>
      <c r="AK14" s="15"/>
      <c r="AL14" s="15"/>
      <c r="AM14" s="15"/>
      <c r="AN14" s="95"/>
      <c r="AO14" s="95"/>
      <c r="AP14" s="95"/>
      <c r="AQ14" s="95"/>
      <c r="AR14" s="95" t="str">
        <f>IF(ISBLANK(DC_SW15[[#This Row],[Urban Acres]]), "", DC_SW15[[#This Row],[Urban Acres]]-DC_SW15[[#This Row],[Impervious Acres]]-DC_SW15[[#This Row],[Natural Acres]])</f>
        <v/>
      </c>
      <c r="AS14" s="95"/>
      <c r="AT14" s="95"/>
      <c r="AU14" s="95" t="str">
        <f>IF(ISBLANK(DC_SW15[[#This Row],[Natural Acres]]), "", DC_SW15[[#This Row],[Natural Acres]]*43560)</f>
        <v/>
      </c>
      <c r="AV14" s="95" t="str">
        <f>IFERROR(IF(ISBLANK(DC_SW15[[#This Row],[Compacted Acres]]), "", DC_SW15[[#This Row],[Compacted Acres]]*43560),"")</f>
        <v/>
      </c>
      <c r="AW14" s="95" t="str">
        <f>IF(ISBLANK(DC_SW15[[#This Row],[Impervious Acres]]), "", DC_SW15[[#This Row],[Impervious Acres]]*43560)</f>
        <v/>
      </c>
      <c r="AX14" s="95" t="str">
        <f>IF(ISBLANK(DC_SW15[[#This Row],[Urban Acres]]), "", DC_SW15[[#This Row],[Urban Acres]]*43560)</f>
        <v/>
      </c>
      <c r="AY14" s="68"/>
      <c r="AZ14" s="23"/>
      <c r="BA14" s="24"/>
      <c r="BB14" s="24"/>
      <c r="BC14" s="24"/>
      <c r="BD14" s="24"/>
      <c r="BE14" s="24"/>
      <c r="BF14" s="24"/>
      <c r="BG14" s="24"/>
      <c r="BH14" s="23"/>
      <c r="BI14" s="23"/>
      <c r="BJ14" s="23"/>
      <c r="BK14" s="15"/>
      <c r="BL14" s="23"/>
      <c r="BM14" s="73"/>
      <c r="BN14" s="88"/>
      <c r="BO14" s="89"/>
      <c r="BP14" s="23"/>
      <c r="BQ14" s="15"/>
    </row>
    <row r="15" spans="1:69" x14ac:dyDescent="0.25">
      <c r="A15" s="15"/>
      <c r="B15" s="15"/>
      <c r="C15" s="15"/>
      <c r="D15" s="15"/>
      <c r="E15" s="15"/>
      <c r="F15" s="23"/>
      <c r="G15" s="88"/>
      <c r="H15" s="89"/>
      <c r="I15" s="24" t="str">
        <f>IFERROR(INDEX(Table3[Site ID], MATCH(DC_SW15[[#This Row],[Facility Name]], Table3[Site Name], 0)), "")</f>
        <v/>
      </c>
      <c r="J15" s="15"/>
      <c r="K15" s="24" t="str">
        <f>IFERROR(INDEX(Table3[Site Address], MATCH(DC_SW15[[#This Row],[Facility Name]], Table3[Site Name], 0)), "")</f>
        <v/>
      </c>
      <c r="L15" s="24" t="str">
        <f>IFERROR(INDEX(Table3[Site X Coordinate], MATCH(DC_SW15[[#This Row],[Facility Name]], Table3[Site Name], 0)),"")</f>
        <v/>
      </c>
      <c r="M15" s="24" t="str">
        <f>IFERROR(INDEX(Table3[Site Y Coordinate], MATCH(DC_SW15[[#This Row],[Facility Name]], Table3[Site Name], 0)),"")</f>
        <v/>
      </c>
      <c r="N15" s="24" t="str">
        <f>IFERROR(INDEX(Table3[Owner/Manager], MATCH(DC_SW15[[#This Row],[Facility Name]], Table3[Site Name], 0)),"")</f>
        <v/>
      </c>
      <c r="O15" s="15"/>
      <c r="P15" s="15"/>
      <c r="Q15" s="90"/>
      <c r="R15" s="15"/>
      <c r="S15" s="15"/>
      <c r="T15" s="90"/>
      <c r="U15" s="15"/>
      <c r="V15" s="91"/>
      <c r="W15" s="92"/>
      <c r="X15" s="15"/>
      <c r="Y15" s="93"/>
      <c r="Z15" s="94"/>
      <c r="AA15" s="94"/>
      <c r="AB15" s="94"/>
      <c r="AC15" s="24"/>
      <c r="AD15" s="15"/>
      <c r="AE15" s="15"/>
      <c r="AF15" s="15"/>
      <c r="AG15" s="15"/>
      <c r="AH15" s="15"/>
      <c r="AI15" s="15"/>
      <c r="AJ15" s="15"/>
      <c r="AK15" s="15"/>
      <c r="AL15" s="15"/>
      <c r="AM15" s="15"/>
      <c r="AN15" s="95"/>
      <c r="AO15" s="95"/>
      <c r="AP15" s="95"/>
      <c r="AQ15" s="95"/>
      <c r="AR15" s="95" t="str">
        <f>IF(ISBLANK(DC_SW15[[#This Row],[Urban Acres]]), "", DC_SW15[[#This Row],[Urban Acres]]-DC_SW15[[#This Row],[Impervious Acres]]-DC_SW15[[#This Row],[Natural Acres]])</f>
        <v/>
      </c>
      <c r="AS15" s="95"/>
      <c r="AT15" s="95"/>
      <c r="AU15" s="95" t="str">
        <f>IF(ISBLANK(DC_SW15[[#This Row],[Natural Acres]]), "", DC_SW15[[#This Row],[Natural Acres]]*43560)</f>
        <v/>
      </c>
      <c r="AV15" s="95" t="str">
        <f>IFERROR(IF(ISBLANK(DC_SW15[[#This Row],[Compacted Acres]]), "", DC_SW15[[#This Row],[Compacted Acres]]*43560),"")</f>
        <v/>
      </c>
      <c r="AW15" s="95" t="str">
        <f>IF(ISBLANK(DC_SW15[[#This Row],[Impervious Acres]]), "", DC_SW15[[#This Row],[Impervious Acres]]*43560)</f>
        <v/>
      </c>
      <c r="AX15" s="95" t="str">
        <f>IF(ISBLANK(DC_SW15[[#This Row],[Urban Acres]]), "", DC_SW15[[#This Row],[Urban Acres]]*43560)</f>
        <v/>
      </c>
      <c r="AY15" s="68"/>
      <c r="AZ15" s="23"/>
      <c r="BA15" s="24"/>
      <c r="BB15" s="24"/>
      <c r="BC15" s="24"/>
      <c r="BD15" s="24"/>
      <c r="BE15" s="24"/>
      <c r="BF15" s="24"/>
      <c r="BG15" s="24"/>
      <c r="BH15" s="23"/>
      <c r="BI15" s="23"/>
      <c r="BJ15" s="23"/>
      <c r="BK15" s="15"/>
      <c r="BL15" s="23"/>
      <c r="BM15" s="73"/>
      <c r="BN15" s="88"/>
      <c r="BO15" s="89"/>
      <c r="BP15" s="23"/>
      <c r="BQ15" s="15"/>
    </row>
    <row r="16" spans="1:69" x14ac:dyDescent="0.25">
      <c r="A16" s="15"/>
      <c r="B16" s="15"/>
      <c r="C16" s="15"/>
      <c r="D16" s="15"/>
      <c r="E16" s="15"/>
      <c r="F16" s="23"/>
      <c r="G16" s="88"/>
      <c r="H16" s="89"/>
      <c r="I16" s="24" t="str">
        <f>IFERROR(INDEX(Table3[Site ID], MATCH(DC_SW15[[#This Row],[Facility Name]], Table3[Site Name], 0)), "")</f>
        <v/>
      </c>
      <c r="J16" s="15"/>
      <c r="K16" s="24" t="str">
        <f>IFERROR(INDEX(Table3[Site Address], MATCH(DC_SW15[[#This Row],[Facility Name]], Table3[Site Name], 0)), "")</f>
        <v/>
      </c>
      <c r="L16" s="24" t="str">
        <f>IFERROR(INDEX(Table3[Site X Coordinate], MATCH(DC_SW15[[#This Row],[Facility Name]], Table3[Site Name], 0)),"")</f>
        <v/>
      </c>
      <c r="M16" s="24" t="str">
        <f>IFERROR(INDEX(Table3[Site Y Coordinate], MATCH(DC_SW15[[#This Row],[Facility Name]], Table3[Site Name], 0)),"")</f>
        <v/>
      </c>
      <c r="N16" s="24" t="str">
        <f>IFERROR(INDEX(Table3[Owner/Manager], MATCH(DC_SW15[[#This Row],[Facility Name]], Table3[Site Name], 0)),"")</f>
        <v/>
      </c>
      <c r="O16" s="15"/>
      <c r="P16" s="15"/>
      <c r="Q16" s="90"/>
      <c r="R16" s="15"/>
      <c r="S16" s="15"/>
      <c r="T16" s="90"/>
      <c r="U16" s="15"/>
      <c r="V16" s="91"/>
      <c r="W16" s="92"/>
      <c r="X16" s="15"/>
      <c r="Y16" s="93"/>
      <c r="Z16" s="94"/>
      <c r="AA16" s="94"/>
      <c r="AB16" s="94"/>
      <c r="AC16" s="24"/>
      <c r="AD16" s="15"/>
      <c r="AE16" s="15"/>
      <c r="AF16" s="15"/>
      <c r="AG16" s="15"/>
      <c r="AH16" s="15"/>
      <c r="AI16" s="15"/>
      <c r="AJ16" s="15"/>
      <c r="AK16" s="15"/>
      <c r="AL16" s="15"/>
      <c r="AM16" s="15"/>
      <c r="AN16" s="95"/>
      <c r="AO16" s="95"/>
      <c r="AP16" s="95"/>
      <c r="AQ16" s="95"/>
      <c r="AR16" s="95" t="str">
        <f>IF(ISBLANK(DC_SW15[[#This Row],[Urban Acres]]), "", DC_SW15[[#This Row],[Urban Acres]]-DC_SW15[[#This Row],[Impervious Acres]]-DC_SW15[[#This Row],[Natural Acres]])</f>
        <v/>
      </c>
      <c r="AS16" s="95"/>
      <c r="AT16" s="95"/>
      <c r="AU16" s="95" t="str">
        <f>IF(ISBLANK(DC_SW15[[#This Row],[Natural Acres]]), "", DC_SW15[[#This Row],[Natural Acres]]*43560)</f>
        <v/>
      </c>
      <c r="AV16" s="95" t="str">
        <f>IFERROR(IF(ISBLANK(DC_SW15[[#This Row],[Compacted Acres]]), "", DC_SW15[[#This Row],[Compacted Acres]]*43560),"")</f>
        <v/>
      </c>
      <c r="AW16" s="95" t="str">
        <f>IF(ISBLANK(DC_SW15[[#This Row],[Impervious Acres]]), "", DC_SW15[[#This Row],[Impervious Acres]]*43560)</f>
        <v/>
      </c>
      <c r="AX16" s="95" t="str">
        <f>IF(ISBLANK(DC_SW15[[#This Row],[Urban Acres]]), "", DC_SW15[[#This Row],[Urban Acres]]*43560)</f>
        <v/>
      </c>
      <c r="AY16" s="68"/>
      <c r="AZ16" s="23"/>
      <c r="BA16" s="24"/>
      <c r="BB16" s="24"/>
      <c r="BC16" s="24"/>
      <c r="BD16" s="24"/>
      <c r="BE16" s="24"/>
      <c r="BF16" s="24"/>
      <c r="BG16" s="24"/>
      <c r="BH16" s="23"/>
      <c r="BI16" s="23"/>
      <c r="BJ16" s="23"/>
      <c r="BK16" s="15"/>
      <c r="BL16" s="23"/>
      <c r="BM16" s="73"/>
      <c r="BN16" s="88"/>
      <c r="BO16" s="89"/>
      <c r="BP16" s="23"/>
      <c r="BQ16" s="15"/>
    </row>
    <row r="17" spans="1:69" x14ac:dyDescent="0.25">
      <c r="A17" s="15"/>
      <c r="B17" s="15"/>
      <c r="C17" s="15"/>
      <c r="D17" s="15"/>
      <c r="E17" s="15"/>
      <c r="F17" s="23"/>
      <c r="G17" s="88"/>
      <c r="H17" s="89"/>
      <c r="I17" s="24" t="str">
        <f>IFERROR(INDEX(Table3[Site ID], MATCH(DC_SW15[[#This Row],[Facility Name]], Table3[Site Name], 0)), "")</f>
        <v/>
      </c>
      <c r="J17" s="15"/>
      <c r="K17" s="24" t="str">
        <f>IFERROR(INDEX(Table3[Site Address], MATCH(DC_SW15[[#This Row],[Facility Name]], Table3[Site Name], 0)), "")</f>
        <v/>
      </c>
      <c r="L17" s="24" t="str">
        <f>IFERROR(INDEX(Table3[Site X Coordinate], MATCH(DC_SW15[[#This Row],[Facility Name]], Table3[Site Name], 0)),"")</f>
        <v/>
      </c>
      <c r="M17" s="24" t="str">
        <f>IFERROR(INDEX(Table3[Site Y Coordinate], MATCH(DC_SW15[[#This Row],[Facility Name]], Table3[Site Name], 0)),"")</f>
        <v/>
      </c>
      <c r="N17" s="24" t="str">
        <f>IFERROR(INDEX(Table3[Owner/Manager], MATCH(DC_SW15[[#This Row],[Facility Name]], Table3[Site Name], 0)),"")</f>
        <v/>
      </c>
      <c r="O17" s="15"/>
      <c r="P17" s="15"/>
      <c r="Q17" s="90"/>
      <c r="R17" s="15"/>
      <c r="S17" s="15"/>
      <c r="T17" s="90"/>
      <c r="U17" s="15"/>
      <c r="V17" s="91"/>
      <c r="W17" s="92"/>
      <c r="X17" s="15"/>
      <c r="Y17" s="93"/>
      <c r="Z17" s="94"/>
      <c r="AA17" s="94"/>
      <c r="AB17" s="94"/>
      <c r="AC17" s="24"/>
      <c r="AD17" s="15"/>
      <c r="AE17" s="15"/>
      <c r="AF17" s="15"/>
      <c r="AG17" s="15"/>
      <c r="AH17" s="15"/>
      <c r="AI17" s="15"/>
      <c r="AJ17" s="15"/>
      <c r="AK17" s="15"/>
      <c r="AL17" s="15"/>
      <c r="AM17" s="15"/>
      <c r="AN17" s="95"/>
      <c r="AO17" s="95"/>
      <c r="AP17" s="95"/>
      <c r="AQ17" s="95"/>
      <c r="AR17" s="95" t="str">
        <f>IF(ISBLANK(DC_SW15[[#This Row],[Urban Acres]]), "", DC_SW15[[#This Row],[Urban Acres]]-DC_SW15[[#This Row],[Impervious Acres]]-DC_SW15[[#This Row],[Natural Acres]])</f>
        <v/>
      </c>
      <c r="AS17" s="95"/>
      <c r="AT17" s="95"/>
      <c r="AU17" s="95" t="str">
        <f>IF(ISBLANK(DC_SW15[[#This Row],[Natural Acres]]), "", DC_SW15[[#This Row],[Natural Acres]]*43560)</f>
        <v/>
      </c>
      <c r="AV17" s="95" t="str">
        <f>IFERROR(IF(ISBLANK(DC_SW15[[#This Row],[Compacted Acres]]), "", DC_SW15[[#This Row],[Compacted Acres]]*43560),"")</f>
        <v/>
      </c>
      <c r="AW17" s="95" t="str">
        <f>IF(ISBLANK(DC_SW15[[#This Row],[Impervious Acres]]), "", DC_SW15[[#This Row],[Impervious Acres]]*43560)</f>
        <v/>
      </c>
      <c r="AX17" s="95" t="str">
        <f>IF(ISBLANK(DC_SW15[[#This Row],[Urban Acres]]), "", DC_SW15[[#This Row],[Urban Acres]]*43560)</f>
        <v/>
      </c>
      <c r="AY17" s="68"/>
      <c r="AZ17" s="23"/>
      <c r="BA17" s="24"/>
      <c r="BB17" s="24"/>
      <c r="BC17" s="24"/>
      <c r="BD17" s="24"/>
      <c r="BE17" s="24"/>
      <c r="BF17" s="24"/>
      <c r="BG17" s="24"/>
      <c r="BH17" s="23"/>
      <c r="BI17" s="23"/>
      <c r="BJ17" s="23"/>
      <c r="BK17" s="15"/>
      <c r="BL17" s="23"/>
      <c r="BM17" s="73"/>
      <c r="BN17" s="88"/>
      <c r="BO17" s="89"/>
      <c r="BP17" s="23"/>
      <c r="BQ17" s="15"/>
    </row>
    <row r="18" spans="1:69" x14ac:dyDescent="0.25">
      <c r="A18" s="15"/>
      <c r="B18" s="15"/>
      <c r="C18" s="15"/>
      <c r="D18" s="15"/>
      <c r="E18" s="15"/>
      <c r="F18" s="23"/>
      <c r="G18" s="88"/>
      <c r="H18" s="89"/>
      <c r="I18" s="24" t="str">
        <f>IFERROR(INDEX(Table3[Site ID], MATCH(DC_SW15[[#This Row],[Facility Name]], Table3[Site Name], 0)), "")</f>
        <v/>
      </c>
      <c r="J18" s="15"/>
      <c r="K18" s="24" t="str">
        <f>IFERROR(INDEX(Table3[Site Address], MATCH(DC_SW15[[#This Row],[Facility Name]], Table3[Site Name], 0)), "")</f>
        <v/>
      </c>
      <c r="L18" s="24" t="str">
        <f>IFERROR(INDEX(Table3[Site X Coordinate], MATCH(DC_SW15[[#This Row],[Facility Name]], Table3[Site Name], 0)),"")</f>
        <v/>
      </c>
      <c r="M18" s="24" t="str">
        <f>IFERROR(INDEX(Table3[Site Y Coordinate], MATCH(DC_SW15[[#This Row],[Facility Name]], Table3[Site Name], 0)),"")</f>
        <v/>
      </c>
      <c r="N18" s="24" t="str">
        <f>IFERROR(INDEX(Table3[Owner/Manager], MATCH(DC_SW15[[#This Row],[Facility Name]], Table3[Site Name], 0)),"")</f>
        <v/>
      </c>
      <c r="O18" s="15"/>
      <c r="P18" s="15"/>
      <c r="Q18" s="90"/>
      <c r="R18" s="15"/>
      <c r="S18" s="15"/>
      <c r="T18" s="90"/>
      <c r="U18" s="15"/>
      <c r="V18" s="91"/>
      <c r="W18" s="92"/>
      <c r="X18" s="15"/>
      <c r="Y18" s="93"/>
      <c r="Z18" s="94"/>
      <c r="AA18" s="94"/>
      <c r="AB18" s="94"/>
      <c r="AC18" s="24"/>
      <c r="AD18" s="15"/>
      <c r="AE18" s="15"/>
      <c r="AF18" s="15"/>
      <c r="AG18" s="15"/>
      <c r="AH18" s="15"/>
      <c r="AI18" s="15"/>
      <c r="AJ18" s="15"/>
      <c r="AK18" s="15"/>
      <c r="AL18" s="15"/>
      <c r="AM18" s="15"/>
      <c r="AN18" s="95"/>
      <c r="AO18" s="95"/>
      <c r="AP18" s="95"/>
      <c r="AQ18" s="95"/>
      <c r="AR18" s="95" t="str">
        <f>IF(ISBLANK(DC_SW15[[#This Row],[Urban Acres]]), "", DC_SW15[[#This Row],[Urban Acres]]-DC_SW15[[#This Row],[Impervious Acres]]-DC_SW15[[#This Row],[Natural Acres]])</f>
        <v/>
      </c>
      <c r="AS18" s="95"/>
      <c r="AT18" s="95"/>
      <c r="AU18" s="95" t="str">
        <f>IF(ISBLANK(DC_SW15[[#This Row],[Natural Acres]]), "", DC_SW15[[#This Row],[Natural Acres]]*43560)</f>
        <v/>
      </c>
      <c r="AV18" s="95" t="str">
        <f>IFERROR(IF(ISBLANK(DC_SW15[[#This Row],[Compacted Acres]]), "", DC_SW15[[#This Row],[Compacted Acres]]*43560),"")</f>
        <v/>
      </c>
      <c r="AW18" s="95" t="str">
        <f>IF(ISBLANK(DC_SW15[[#This Row],[Impervious Acres]]), "", DC_SW15[[#This Row],[Impervious Acres]]*43560)</f>
        <v/>
      </c>
      <c r="AX18" s="95" t="str">
        <f>IF(ISBLANK(DC_SW15[[#This Row],[Urban Acres]]), "", DC_SW15[[#This Row],[Urban Acres]]*43560)</f>
        <v/>
      </c>
      <c r="AY18" s="68"/>
      <c r="AZ18" s="23"/>
      <c r="BA18" s="24"/>
      <c r="BB18" s="24"/>
      <c r="BC18" s="24"/>
      <c r="BD18" s="24"/>
      <c r="BE18" s="24"/>
      <c r="BF18" s="24"/>
      <c r="BG18" s="24"/>
      <c r="BH18" s="23"/>
      <c r="BI18" s="23"/>
      <c r="BJ18" s="23"/>
      <c r="BK18" s="15"/>
      <c r="BL18" s="23"/>
      <c r="BM18" s="73"/>
      <c r="BN18" s="88"/>
      <c r="BO18" s="89"/>
      <c r="BP18" s="23"/>
      <c r="BQ18" s="15"/>
    </row>
    <row r="19" spans="1:69" x14ac:dyDescent="0.25">
      <c r="A19" s="15"/>
      <c r="B19" s="15"/>
      <c r="C19" s="15"/>
      <c r="D19" s="15"/>
      <c r="E19" s="15"/>
      <c r="F19" s="23"/>
      <c r="G19" s="88"/>
      <c r="H19" s="89"/>
      <c r="I19" s="24" t="str">
        <f>IFERROR(INDEX(Table3[Site ID], MATCH(DC_SW15[[#This Row],[Facility Name]], Table3[Site Name], 0)), "")</f>
        <v/>
      </c>
      <c r="J19" s="15"/>
      <c r="K19" s="24" t="str">
        <f>IFERROR(INDEX(Table3[Site Address], MATCH(DC_SW15[[#This Row],[Facility Name]], Table3[Site Name], 0)), "")</f>
        <v/>
      </c>
      <c r="L19" s="24" t="str">
        <f>IFERROR(INDEX(Table3[Site X Coordinate], MATCH(DC_SW15[[#This Row],[Facility Name]], Table3[Site Name], 0)),"")</f>
        <v/>
      </c>
      <c r="M19" s="24" t="str">
        <f>IFERROR(INDEX(Table3[Site Y Coordinate], MATCH(DC_SW15[[#This Row],[Facility Name]], Table3[Site Name], 0)),"")</f>
        <v/>
      </c>
      <c r="N19" s="24" t="str">
        <f>IFERROR(INDEX(Table3[Owner/Manager], MATCH(DC_SW15[[#This Row],[Facility Name]], Table3[Site Name], 0)),"")</f>
        <v/>
      </c>
      <c r="O19" s="15"/>
      <c r="P19" s="15"/>
      <c r="Q19" s="90"/>
      <c r="R19" s="15"/>
      <c r="S19" s="15"/>
      <c r="T19" s="90"/>
      <c r="U19" s="15"/>
      <c r="V19" s="91"/>
      <c r="W19" s="92"/>
      <c r="X19" s="15"/>
      <c r="Y19" s="93"/>
      <c r="Z19" s="94"/>
      <c r="AA19" s="94"/>
      <c r="AB19" s="94"/>
      <c r="AC19" s="24"/>
      <c r="AD19" s="15"/>
      <c r="AE19" s="15"/>
      <c r="AF19" s="15"/>
      <c r="AG19" s="15"/>
      <c r="AH19" s="15"/>
      <c r="AI19" s="15"/>
      <c r="AJ19" s="15"/>
      <c r="AK19" s="15"/>
      <c r="AL19" s="15"/>
      <c r="AM19" s="15"/>
      <c r="AN19" s="95"/>
      <c r="AO19" s="95"/>
      <c r="AP19" s="95"/>
      <c r="AQ19" s="95"/>
      <c r="AR19" s="95" t="str">
        <f>IF(ISBLANK(DC_SW15[[#This Row],[Urban Acres]]), "", DC_SW15[[#This Row],[Urban Acres]]-DC_SW15[[#This Row],[Impervious Acres]]-DC_SW15[[#This Row],[Natural Acres]])</f>
        <v/>
      </c>
      <c r="AS19" s="95"/>
      <c r="AT19" s="95"/>
      <c r="AU19" s="95" t="str">
        <f>IF(ISBLANK(DC_SW15[[#This Row],[Natural Acres]]), "", DC_SW15[[#This Row],[Natural Acres]]*43560)</f>
        <v/>
      </c>
      <c r="AV19" s="95" t="str">
        <f>IFERROR(IF(ISBLANK(DC_SW15[[#This Row],[Compacted Acres]]), "", DC_SW15[[#This Row],[Compacted Acres]]*43560),"")</f>
        <v/>
      </c>
      <c r="AW19" s="95" t="str">
        <f>IF(ISBLANK(DC_SW15[[#This Row],[Impervious Acres]]), "", DC_SW15[[#This Row],[Impervious Acres]]*43560)</f>
        <v/>
      </c>
      <c r="AX19" s="95" t="str">
        <f>IF(ISBLANK(DC_SW15[[#This Row],[Urban Acres]]), "", DC_SW15[[#This Row],[Urban Acres]]*43560)</f>
        <v/>
      </c>
      <c r="AY19" s="68"/>
      <c r="AZ19" s="23"/>
      <c r="BA19" s="24"/>
      <c r="BB19" s="24"/>
      <c r="BC19" s="24"/>
      <c r="BD19" s="24"/>
      <c r="BE19" s="24"/>
      <c r="BF19" s="24"/>
      <c r="BG19" s="24"/>
      <c r="BH19" s="23"/>
      <c r="BI19" s="23"/>
      <c r="BJ19" s="23"/>
      <c r="BK19" s="15"/>
      <c r="BL19" s="23"/>
      <c r="BM19" s="73"/>
      <c r="BN19" s="88"/>
      <c r="BO19" s="89"/>
      <c r="BP19" s="23"/>
      <c r="BQ19" s="15"/>
    </row>
    <row r="20" spans="1:69" x14ac:dyDescent="0.25">
      <c r="A20" s="15"/>
      <c r="B20" s="15"/>
      <c r="C20" s="15"/>
      <c r="D20" s="15"/>
      <c r="E20" s="15"/>
      <c r="F20" s="23"/>
      <c r="G20" s="88"/>
      <c r="H20" s="89"/>
      <c r="I20" s="24" t="str">
        <f>IFERROR(INDEX(Table3[Site ID], MATCH(DC_SW15[[#This Row],[Facility Name]], Table3[Site Name], 0)), "")</f>
        <v/>
      </c>
      <c r="J20" s="15"/>
      <c r="K20" s="24" t="str">
        <f>IFERROR(INDEX(Table3[Site Address], MATCH(DC_SW15[[#This Row],[Facility Name]], Table3[Site Name], 0)), "")</f>
        <v/>
      </c>
      <c r="L20" s="24" t="str">
        <f>IFERROR(INDEX(Table3[Site X Coordinate], MATCH(DC_SW15[[#This Row],[Facility Name]], Table3[Site Name], 0)),"")</f>
        <v/>
      </c>
      <c r="M20" s="24" t="str">
        <f>IFERROR(INDEX(Table3[Site Y Coordinate], MATCH(DC_SW15[[#This Row],[Facility Name]], Table3[Site Name], 0)),"")</f>
        <v/>
      </c>
      <c r="N20" s="24" t="str">
        <f>IFERROR(INDEX(Table3[Owner/Manager], MATCH(DC_SW15[[#This Row],[Facility Name]], Table3[Site Name], 0)),"")</f>
        <v/>
      </c>
      <c r="O20" s="15"/>
      <c r="P20" s="15"/>
      <c r="Q20" s="90"/>
      <c r="R20" s="15"/>
      <c r="S20" s="15"/>
      <c r="T20" s="90"/>
      <c r="U20" s="15"/>
      <c r="V20" s="91"/>
      <c r="W20" s="92"/>
      <c r="X20" s="15"/>
      <c r="Y20" s="93"/>
      <c r="Z20" s="94"/>
      <c r="AA20" s="94"/>
      <c r="AB20" s="94"/>
      <c r="AC20" s="24"/>
      <c r="AD20" s="15"/>
      <c r="AE20" s="15"/>
      <c r="AF20" s="15"/>
      <c r="AG20" s="15"/>
      <c r="AH20" s="15"/>
      <c r="AI20" s="15"/>
      <c r="AJ20" s="15"/>
      <c r="AK20" s="15"/>
      <c r="AL20" s="15"/>
      <c r="AM20" s="15"/>
      <c r="AN20" s="95"/>
      <c r="AO20" s="95"/>
      <c r="AP20" s="95"/>
      <c r="AQ20" s="95"/>
      <c r="AR20" s="95" t="str">
        <f>IF(ISBLANK(DC_SW15[[#This Row],[Urban Acres]]), "", DC_SW15[[#This Row],[Urban Acres]]-DC_SW15[[#This Row],[Impervious Acres]]-DC_SW15[[#This Row],[Natural Acres]])</f>
        <v/>
      </c>
      <c r="AS20" s="95"/>
      <c r="AT20" s="95"/>
      <c r="AU20" s="95" t="str">
        <f>IF(ISBLANK(DC_SW15[[#This Row],[Natural Acres]]), "", DC_SW15[[#This Row],[Natural Acres]]*43560)</f>
        <v/>
      </c>
      <c r="AV20" s="95" t="str">
        <f>IFERROR(IF(ISBLANK(DC_SW15[[#This Row],[Compacted Acres]]), "", DC_SW15[[#This Row],[Compacted Acres]]*43560),"")</f>
        <v/>
      </c>
      <c r="AW20" s="95" t="str">
        <f>IF(ISBLANK(DC_SW15[[#This Row],[Impervious Acres]]), "", DC_SW15[[#This Row],[Impervious Acres]]*43560)</f>
        <v/>
      </c>
      <c r="AX20" s="95" t="str">
        <f>IF(ISBLANK(DC_SW15[[#This Row],[Urban Acres]]), "", DC_SW15[[#This Row],[Urban Acres]]*43560)</f>
        <v/>
      </c>
      <c r="AY20" s="68"/>
      <c r="AZ20" s="23"/>
      <c r="BA20" s="24"/>
      <c r="BB20" s="24"/>
      <c r="BC20" s="24"/>
      <c r="BD20" s="24"/>
      <c r="BE20" s="24"/>
      <c r="BF20" s="24"/>
      <c r="BG20" s="24"/>
      <c r="BH20" s="23"/>
      <c r="BI20" s="23"/>
      <c r="BJ20" s="23"/>
      <c r="BK20" s="15"/>
      <c r="BL20" s="23"/>
      <c r="BM20" s="73"/>
      <c r="BN20" s="88"/>
      <c r="BO20" s="89"/>
      <c r="BP20" s="23"/>
      <c r="BQ20" s="15"/>
    </row>
    <row r="21" spans="1:69" x14ac:dyDescent="0.25">
      <c r="A21" s="15"/>
      <c r="B21" s="15"/>
      <c r="C21" s="15"/>
      <c r="D21" s="15"/>
      <c r="E21" s="15"/>
      <c r="F21" s="23"/>
      <c r="G21" s="88"/>
      <c r="H21" s="89"/>
      <c r="I21" s="24" t="str">
        <f>IFERROR(INDEX(Table3[Site ID], MATCH(DC_SW15[[#This Row],[Facility Name]], Table3[Site Name], 0)), "")</f>
        <v/>
      </c>
      <c r="J21" s="15"/>
      <c r="K21" s="24" t="str">
        <f>IFERROR(INDEX(Table3[Site Address], MATCH(DC_SW15[[#This Row],[Facility Name]], Table3[Site Name], 0)), "")</f>
        <v/>
      </c>
      <c r="L21" s="24" t="str">
        <f>IFERROR(INDEX(Table3[Site X Coordinate], MATCH(DC_SW15[[#This Row],[Facility Name]], Table3[Site Name], 0)),"")</f>
        <v/>
      </c>
      <c r="M21" s="24" t="str">
        <f>IFERROR(INDEX(Table3[Site Y Coordinate], MATCH(DC_SW15[[#This Row],[Facility Name]], Table3[Site Name], 0)),"")</f>
        <v/>
      </c>
      <c r="N21" s="24" t="str">
        <f>IFERROR(INDEX(Table3[Owner/Manager], MATCH(DC_SW15[[#This Row],[Facility Name]], Table3[Site Name], 0)),"")</f>
        <v/>
      </c>
      <c r="O21" s="15"/>
      <c r="P21" s="15"/>
      <c r="Q21" s="90"/>
      <c r="R21" s="15"/>
      <c r="S21" s="15"/>
      <c r="T21" s="90"/>
      <c r="U21" s="15"/>
      <c r="V21" s="91"/>
      <c r="W21" s="92"/>
      <c r="X21" s="15"/>
      <c r="Y21" s="93"/>
      <c r="Z21" s="94"/>
      <c r="AA21" s="94"/>
      <c r="AB21" s="94"/>
      <c r="AC21" s="24"/>
      <c r="AD21" s="15"/>
      <c r="AE21" s="15"/>
      <c r="AF21" s="15"/>
      <c r="AG21" s="15"/>
      <c r="AH21" s="15"/>
      <c r="AI21" s="15"/>
      <c r="AJ21" s="15"/>
      <c r="AK21" s="15"/>
      <c r="AL21" s="15"/>
      <c r="AM21" s="15"/>
      <c r="AN21" s="95"/>
      <c r="AO21" s="95"/>
      <c r="AP21" s="95"/>
      <c r="AQ21" s="95"/>
      <c r="AR21" s="95" t="str">
        <f>IF(ISBLANK(DC_SW15[[#This Row],[Urban Acres]]), "", DC_SW15[[#This Row],[Urban Acres]]-DC_SW15[[#This Row],[Impervious Acres]]-DC_SW15[[#This Row],[Natural Acres]])</f>
        <v/>
      </c>
      <c r="AS21" s="95"/>
      <c r="AT21" s="95"/>
      <c r="AU21" s="95" t="str">
        <f>IF(ISBLANK(DC_SW15[[#This Row],[Natural Acres]]), "", DC_SW15[[#This Row],[Natural Acres]]*43560)</f>
        <v/>
      </c>
      <c r="AV21" s="95" t="str">
        <f>IFERROR(IF(ISBLANK(DC_SW15[[#This Row],[Compacted Acres]]), "", DC_SW15[[#This Row],[Compacted Acres]]*43560),"")</f>
        <v/>
      </c>
      <c r="AW21" s="95" t="str">
        <f>IF(ISBLANK(DC_SW15[[#This Row],[Impervious Acres]]), "", DC_SW15[[#This Row],[Impervious Acres]]*43560)</f>
        <v/>
      </c>
      <c r="AX21" s="95" t="str">
        <f>IF(ISBLANK(DC_SW15[[#This Row],[Urban Acres]]), "", DC_SW15[[#This Row],[Urban Acres]]*43560)</f>
        <v/>
      </c>
      <c r="AY21" s="68"/>
      <c r="AZ21" s="23"/>
      <c r="BA21" s="24"/>
      <c r="BB21" s="24"/>
      <c r="BC21" s="24"/>
      <c r="BD21" s="24"/>
      <c r="BE21" s="24"/>
      <c r="BF21" s="24"/>
      <c r="BG21" s="24"/>
      <c r="BH21" s="23"/>
      <c r="BI21" s="23"/>
      <c r="BJ21" s="23"/>
      <c r="BK21" s="15"/>
      <c r="BL21" s="23"/>
      <c r="BM21" s="73"/>
      <c r="BN21" s="88"/>
      <c r="BO21" s="89"/>
      <c r="BP21" s="23"/>
      <c r="BQ21" s="15"/>
    </row>
    <row r="22" spans="1:69" x14ac:dyDescent="0.25">
      <c r="A22" s="15"/>
      <c r="B22" s="15"/>
      <c r="C22" s="15"/>
      <c r="D22" s="15"/>
      <c r="E22" s="15"/>
      <c r="F22" s="23"/>
      <c r="G22" s="88"/>
      <c r="H22" s="89"/>
      <c r="I22" s="24" t="str">
        <f>IFERROR(INDEX(Table3[Site ID], MATCH(DC_SW15[[#This Row],[Facility Name]], Table3[Site Name], 0)), "")</f>
        <v/>
      </c>
      <c r="J22" s="15"/>
      <c r="K22" s="24" t="str">
        <f>IFERROR(INDEX(Table3[Site Address], MATCH(DC_SW15[[#This Row],[Facility Name]], Table3[Site Name], 0)), "")</f>
        <v/>
      </c>
      <c r="L22" s="24" t="str">
        <f>IFERROR(INDEX(Table3[Site X Coordinate], MATCH(DC_SW15[[#This Row],[Facility Name]], Table3[Site Name], 0)),"")</f>
        <v/>
      </c>
      <c r="M22" s="24" t="str">
        <f>IFERROR(INDEX(Table3[Site Y Coordinate], MATCH(DC_SW15[[#This Row],[Facility Name]], Table3[Site Name], 0)),"")</f>
        <v/>
      </c>
      <c r="N22" s="24" t="str">
        <f>IFERROR(INDEX(Table3[Owner/Manager], MATCH(DC_SW15[[#This Row],[Facility Name]], Table3[Site Name], 0)),"")</f>
        <v/>
      </c>
      <c r="O22" s="15"/>
      <c r="P22" s="15"/>
      <c r="Q22" s="90"/>
      <c r="R22" s="15"/>
      <c r="S22" s="15"/>
      <c r="T22" s="90"/>
      <c r="U22" s="15"/>
      <c r="V22" s="91"/>
      <c r="W22" s="92"/>
      <c r="X22" s="15"/>
      <c r="Y22" s="93"/>
      <c r="Z22" s="94"/>
      <c r="AA22" s="94"/>
      <c r="AB22" s="94"/>
      <c r="AC22" s="24"/>
      <c r="AD22" s="15"/>
      <c r="AE22" s="15"/>
      <c r="AF22" s="15"/>
      <c r="AG22" s="15"/>
      <c r="AH22" s="15"/>
      <c r="AI22" s="15"/>
      <c r="AJ22" s="15"/>
      <c r="AK22" s="15"/>
      <c r="AL22" s="15"/>
      <c r="AM22" s="15"/>
      <c r="AN22" s="95"/>
      <c r="AO22" s="95"/>
      <c r="AP22" s="95"/>
      <c r="AQ22" s="95"/>
      <c r="AR22" s="95" t="str">
        <f>IF(ISBLANK(DC_SW15[[#This Row],[Urban Acres]]), "", DC_SW15[[#This Row],[Urban Acres]]-DC_SW15[[#This Row],[Impervious Acres]]-DC_SW15[[#This Row],[Natural Acres]])</f>
        <v/>
      </c>
      <c r="AS22" s="95"/>
      <c r="AT22" s="95"/>
      <c r="AU22" s="95" t="str">
        <f>IF(ISBLANK(DC_SW15[[#This Row],[Natural Acres]]), "", DC_SW15[[#This Row],[Natural Acres]]*43560)</f>
        <v/>
      </c>
      <c r="AV22" s="95" t="str">
        <f>IFERROR(IF(ISBLANK(DC_SW15[[#This Row],[Compacted Acres]]), "", DC_SW15[[#This Row],[Compacted Acres]]*43560),"")</f>
        <v/>
      </c>
      <c r="AW22" s="95" t="str">
        <f>IF(ISBLANK(DC_SW15[[#This Row],[Impervious Acres]]), "", DC_SW15[[#This Row],[Impervious Acres]]*43560)</f>
        <v/>
      </c>
      <c r="AX22" s="95" t="str">
        <f>IF(ISBLANK(DC_SW15[[#This Row],[Urban Acres]]), "", DC_SW15[[#This Row],[Urban Acres]]*43560)</f>
        <v/>
      </c>
      <c r="AY22" s="68"/>
      <c r="AZ22" s="23"/>
      <c r="BA22" s="24"/>
      <c r="BB22" s="24"/>
      <c r="BC22" s="24"/>
      <c r="BD22" s="24"/>
      <c r="BE22" s="24"/>
      <c r="BF22" s="24"/>
      <c r="BG22" s="24"/>
      <c r="BH22" s="23"/>
      <c r="BI22" s="23"/>
      <c r="BJ22" s="23"/>
      <c r="BK22" s="15"/>
      <c r="BL22" s="23"/>
      <c r="BM22" s="73"/>
      <c r="BN22" s="88"/>
      <c r="BO22" s="89"/>
      <c r="BP22" s="23"/>
      <c r="BQ22" s="15"/>
    </row>
    <row r="23" spans="1:69" x14ac:dyDescent="0.25">
      <c r="A23" s="15"/>
      <c r="B23" s="15"/>
      <c r="C23" s="15"/>
      <c r="D23" s="15"/>
      <c r="E23" s="15"/>
      <c r="F23" s="23"/>
      <c r="G23" s="88"/>
      <c r="H23" s="89"/>
      <c r="I23" s="24" t="str">
        <f>IFERROR(INDEX(Table3[Site ID], MATCH(DC_SW15[[#This Row],[Facility Name]], Table3[Site Name], 0)), "")</f>
        <v/>
      </c>
      <c r="J23" s="15"/>
      <c r="K23" s="24" t="str">
        <f>IFERROR(INDEX(Table3[Site Address], MATCH(DC_SW15[[#This Row],[Facility Name]], Table3[Site Name], 0)), "")</f>
        <v/>
      </c>
      <c r="L23" s="24" t="str">
        <f>IFERROR(INDEX(Table3[Site X Coordinate], MATCH(DC_SW15[[#This Row],[Facility Name]], Table3[Site Name], 0)),"")</f>
        <v/>
      </c>
      <c r="M23" s="24" t="str">
        <f>IFERROR(INDEX(Table3[Site Y Coordinate], MATCH(DC_SW15[[#This Row],[Facility Name]], Table3[Site Name], 0)),"")</f>
        <v/>
      </c>
      <c r="N23" s="24" t="str">
        <f>IFERROR(INDEX(Table3[Owner/Manager], MATCH(DC_SW15[[#This Row],[Facility Name]], Table3[Site Name], 0)),"")</f>
        <v/>
      </c>
      <c r="O23" s="15"/>
      <c r="P23" s="15"/>
      <c r="Q23" s="90"/>
      <c r="R23" s="15"/>
      <c r="S23" s="15"/>
      <c r="T23" s="90"/>
      <c r="U23" s="15"/>
      <c r="V23" s="91"/>
      <c r="W23" s="92"/>
      <c r="X23" s="15"/>
      <c r="Y23" s="93"/>
      <c r="Z23" s="94"/>
      <c r="AA23" s="94"/>
      <c r="AB23" s="94"/>
      <c r="AC23" s="24"/>
      <c r="AD23" s="15"/>
      <c r="AE23" s="15"/>
      <c r="AF23" s="15"/>
      <c r="AG23" s="15"/>
      <c r="AH23" s="15"/>
      <c r="AI23" s="15"/>
      <c r="AJ23" s="15"/>
      <c r="AK23" s="15"/>
      <c r="AL23" s="15"/>
      <c r="AM23" s="15"/>
      <c r="AN23" s="95"/>
      <c r="AO23" s="95"/>
      <c r="AP23" s="95"/>
      <c r="AQ23" s="95"/>
      <c r="AR23" s="95" t="str">
        <f>IF(ISBLANK(DC_SW15[[#This Row],[Urban Acres]]), "", DC_SW15[[#This Row],[Urban Acres]]-DC_SW15[[#This Row],[Impervious Acres]]-DC_SW15[[#This Row],[Natural Acres]])</f>
        <v/>
      </c>
      <c r="AS23" s="95"/>
      <c r="AT23" s="95"/>
      <c r="AU23" s="95" t="str">
        <f>IF(ISBLANK(DC_SW15[[#This Row],[Natural Acres]]), "", DC_SW15[[#This Row],[Natural Acres]]*43560)</f>
        <v/>
      </c>
      <c r="AV23" s="95" t="str">
        <f>IFERROR(IF(ISBLANK(DC_SW15[[#This Row],[Compacted Acres]]), "", DC_SW15[[#This Row],[Compacted Acres]]*43560),"")</f>
        <v/>
      </c>
      <c r="AW23" s="95" t="str">
        <f>IF(ISBLANK(DC_SW15[[#This Row],[Impervious Acres]]), "", DC_SW15[[#This Row],[Impervious Acres]]*43560)</f>
        <v/>
      </c>
      <c r="AX23" s="95" t="str">
        <f>IF(ISBLANK(DC_SW15[[#This Row],[Urban Acres]]), "", DC_SW15[[#This Row],[Urban Acres]]*43560)</f>
        <v/>
      </c>
      <c r="AY23" s="68"/>
      <c r="AZ23" s="23"/>
      <c r="BA23" s="24"/>
      <c r="BB23" s="24"/>
      <c r="BC23" s="24"/>
      <c r="BD23" s="24"/>
      <c r="BE23" s="24"/>
      <c r="BF23" s="24"/>
      <c r="BG23" s="24"/>
      <c r="BH23" s="23"/>
      <c r="BI23" s="23"/>
      <c r="BJ23" s="23"/>
      <c r="BK23" s="15"/>
      <c r="BL23" s="23"/>
      <c r="BM23" s="73"/>
      <c r="BN23" s="88"/>
      <c r="BO23" s="89"/>
      <c r="BP23" s="23"/>
      <c r="BQ23" s="15"/>
    </row>
    <row r="24" spans="1:69" x14ac:dyDescent="0.25">
      <c r="A24" s="15"/>
      <c r="B24" s="15"/>
      <c r="C24" s="15"/>
      <c r="D24" s="15"/>
      <c r="E24" s="15"/>
      <c r="F24" s="23"/>
      <c r="G24" s="88"/>
      <c r="H24" s="89"/>
      <c r="I24" s="24" t="str">
        <f>IFERROR(INDEX(Table3[Site ID], MATCH(DC_SW15[[#This Row],[Facility Name]], Table3[Site Name], 0)), "")</f>
        <v/>
      </c>
      <c r="J24" s="15"/>
      <c r="K24" s="24" t="str">
        <f>IFERROR(INDEX(Table3[Site Address], MATCH(DC_SW15[[#This Row],[Facility Name]], Table3[Site Name], 0)), "")</f>
        <v/>
      </c>
      <c r="L24" s="24" t="str">
        <f>IFERROR(INDEX(Table3[Site X Coordinate], MATCH(DC_SW15[[#This Row],[Facility Name]], Table3[Site Name], 0)),"")</f>
        <v/>
      </c>
      <c r="M24" s="24" t="str">
        <f>IFERROR(INDEX(Table3[Site Y Coordinate], MATCH(DC_SW15[[#This Row],[Facility Name]], Table3[Site Name], 0)),"")</f>
        <v/>
      </c>
      <c r="N24" s="24" t="str">
        <f>IFERROR(INDEX(Table3[Owner/Manager], MATCH(DC_SW15[[#This Row],[Facility Name]], Table3[Site Name], 0)),"")</f>
        <v/>
      </c>
      <c r="O24" s="15"/>
      <c r="P24" s="15"/>
      <c r="Q24" s="90"/>
      <c r="R24" s="15"/>
      <c r="S24" s="15"/>
      <c r="T24" s="90"/>
      <c r="U24" s="15"/>
      <c r="V24" s="91"/>
      <c r="W24" s="92"/>
      <c r="X24" s="15"/>
      <c r="Y24" s="93"/>
      <c r="Z24" s="94"/>
      <c r="AA24" s="94"/>
      <c r="AB24" s="94"/>
      <c r="AC24" s="24"/>
      <c r="AD24" s="15"/>
      <c r="AE24" s="15"/>
      <c r="AF24" s="15"/>
      <c r="AG24" s="15"/>
      <c r="AH24" s="15"/>
      <c r="AI24" s="15"/>
      <c r="AJ24" s="15"/>
      <c r="AK24" s="15"/>
      <c r="AL24" s="15"/>
      <c r="AM24" s="15"/>
      <c r="AN24" s="95"/>
      <c r="AO24" s="95"/>
      <c r="AP24" s="95"/>
      <c r="AQ24" s="95"/>
      <c r="AR24" s="95" t="str">
        <f>IF(ISBLANK(DC_SW15[[#This Row],[Urban Acres]]), "", DC_SW15[[#This Row],[Urban Acres]]-DC_SW15[[#This Row],[Impervious Acres]]-DC_SW15[[#This Row],[Natural Acres]])</f>
        <v/>
      </c>
      <c r="AS24" s="95"/>
      <c r="AT24" s="95"/>
      <c r="AU24" s="95" t="str">
        <f>IF(ISBLANK(DC_SW15[[#This Row],[Natural Acres]]), "", DC_SW15[[#This Row],[Natural Acres]]*43560)</f>
        <v/>
      </c>
      <c r="AV24" s="95" t="str">
        <f>IFERROR(IF(ISBLANK(DC_SW15[[#This Row],[Compacted Acres]]), "", DC_SW15[[#This Row],[Compacted Acres]]*43560),"")</f>
        <v/>
      </c>
      <c r="AW24" s="95" t="str">
        <f>IF(ISBLANK(DC_SW15[[#This Row],[Impervious Acres]]), "", DC_SW15[[#This Row],[Impervious Acres]]*43560)</f>
        <v/>
      </c>
      <c r="AX24" s="95" t="str">
        <f>IF(ISBLANK(DC_SW15[[#This Row],[Urban Acres]]), "", DC_SW15[[#This Row],[Urban Acres]]*43560)</f>
        <v/>
      </c>
      <c r="AY24" s="68"/>
      <c r="AZ24" s="23"/>
      <c r="BA24" s="24"/>
      <c r="BB24" s="24"/>
      <c r="BC24" s="24"/>
      <c r="BD24" s="24"/>
      <c r="BE24" s="24"/>
      <c r="BF24" s="24"/>
      <c r="BG24" s="24"/>
      <c r="BH24" s="23"/>
      <c r="BI24" s="23"/>
      <c r="BJ24" s="23"/>
      <c r="BK24" s="15"/>
      <c r="BL24" s="23"/>
      <c r="BM24" s="73"/>
      <c r="BN24" s="88"/>
      <c r="BO24" s="89"/>
      <c r="BP24" s="23"/>
      <c r="BQ24" s="15"/>
    </row>
    <row r="25" spans="1:69" x14ac:dyDescent="0.25">
      <c r="A25" s="15"/>
      <c r="B25" s="15"/>
      <c r="C25" s="15"/>
      <c r="D25" s="15"/>
      <c r="E25" s="15"/>
      <c r="F25" s="23"/>
      <c r="G25" s="88"/>
      <c r="H25" s="89"/>
      <c r="I25" s="24" t="str">
        <f>IFERROR(INDEX(Table3[Site ID], MATCH(DC_SW15[[#This Row],[Facility Name]], Table3[Site Name], 0)), "")</f>
        <v/>
      </c>
      <c r="J25" s="15"/>
      <c r="K25" s="24" t="str">
        <f>IFERROR(INDEX(Table3[Site Address], MATCH(DC_SW15[[#This Row],[Facility Name]], Table3[Site Name], 0)), "")</f>
        <v/>
      </c>
      <c r="L25" s="24" t="str">
        <f>IFERROR(INDEX(Table3[Site X Coordinate], MATCH(DC_SW15[[#This Row],[Facility Name]], Table3[Site Name], 0)),"")</f>
        <v/>
      </c>
      <c r="M25" s="24" t="str">
        <f>IFERROR(INDEX(Table3[Site Y Coordinate], MATCH(DC_SW15[[#This Row],[Facility Name]], Table3[Site Name], 0)),"")</f>
        <v/>
      </c>
      <c r="N25" s="24" t="str">
        <f>IFERROR(INDEX(Table3[Owner/Manager], MATCH(DC_SW15[[#This Row],[Facility Name]], Table3[Site Name], 0)),"")</f>
        <v/>
      </c>
      <c r="O25" s="15"/>
      <c r="P25" s="15"/>
      <c r="Q25" s="90"/>
      <c r="R25" s="15"/>
      <c r="S25" s="15"/>
      <c r="T25" s="90"/>
      <c r="U25" s="15"/>
      <c r="V25" s="91"/>
      <c r="W25" s="92"/>
      <c r="X25" s="15"/>
      <c r="Y25" s="93"/>
      <c r="Z25" s="94"/>
      <c r="AA25" s="94"/>
      <c r="AB25" s="94"/>
      <c r="AC25" s="24"/>
      <c r="AD25" s="15"/>
      <c r="AE25" s="15"/>
      <c r="AF25" s="15"/>
      <c r="AG25" s="15"/>
      <c r="AH25" s="15"/>
      <c r="AI25" s="15"/>
      <c r="AJ25" s="15"/>
      <c r="AK25" s="15"/>
      <c r="AL25" s="15"/>
      <c r="AM25" s="15"/>
      <c r="AN25" s="95"/>
      <c r="AO25" s="95"/>
      <c r="AP25" s="95"/>
      <c r="AQ25" s="95"/>
      <c r="AR25" s="95" t="str">
        <f>IF(ISBLANK(DC_SW15[[#This Row],[Urban Acres]]), "", DC_SW15[[#This Row],[Urban Acres]]-DC_SW15[[#This Row],[Impervious Acres]]-DC_SW15[[#This Row],[Natural Acres]])</f>
        <v/>
      </c>
      <c r="AS25" s="95"/>
      <c r="AT25" s="95"/>
      <c r="AU25" s="95" t="str">
        <f>IF(ISBLANK(DC_SW15[[#This Row],[Natural Acres]]), "", DC_SW15[[#This Row],[Natural Acres]]*43560)</f>
        <v/>
      </c>
      <c r="AV25" s="95" t="str">
        <f>IFERROR(IF(ISBLANK(DC_SW15[[#This Row],[Compacted Acres]]), "", DC_SW15[[#This Row],[Compacted Acres]]*43560),"")</f>
        <v/>
      </c>
      <c r="AW25" s="95" t="str">
        <f>IF(ISBLANK(DC_SW15[[#This Row],[Impervious Acres]]), "", DC_SW15[[#This Row],[Impervious Acres]]*43560)</f>
        <v/>
      </c>
      <c r="AX25" s="95" t="str">
        <f>IF(ISBLANK(DC_SW15[[#This Row],[Urban Acres]]), "", DC_SW15[[#This Row],[Urban Acres]]*43560)</f>
        <v/>
      </c>
      <c r="AY25" s="68"/>
      <c r="AZ25" s="23"/>
      <c r="BA25" s="24"/>
      <c r="BB25" s="24"/>
      <c r="BC25" s="24"/>
      <c r="BD25" s="24"/>
      <c r="BE25" s="24"/>
      <c r="BF25" s="24"/>
      <c r="BG25" s="24"/>
      <c r="BH25" s="23"/>
      <c r="BI25" s="23"/>
      <c r="BJ25" s="23"/>
      <c r="BK25" s="15"/>
      <c r="BL25" s="23"/>
      <c r="BM25" s="73"/>
      <c r="BN25" s="88"/>
      <c r="BO25" s="89"/>
      <c r="BP25" s="23"/>
      <c r="BQ25" s="15"/>
    </row>
    <row r="26" spans="1:69" x14ac:dyDescent="0.25">
      <c r="A26" s="15"/>
      <c r="B26" s="15"/>
      <c r="C26" s="15"/>
      <c r="D26" s="15"/>
      <c r="E26" s="15"/>
      <c r="F26" s="23"/>
      <c r="G26" s="88"/>
      <c r="H26" s="89"/>
      <c r="I26" s="24" t="str">
        <f>IFERROR(INDEX(Table3[Site ID], MATCH(DC_SW15[[#This Row],[Facility Name]], Table3[Site Name], 0)), "")</f>
        <v/>
      </c>
      <c r="J26" s="15"/>
      <c r="K26" s="24" t="str">
        <f>IFERROR(INDEX(Table3[Site Address], MATCH(DC_SW15[[#This Row],[Facility Name]], Table3[Site Name], 0)), "")</f>
        <v/>
      </c>
      <c r="L26" s="24" t="str">
        <f>IFERROR(INDEX(Table3[Site X Coordinate], MATCH(DC_SW15[[#This Row],[Facility Name]], Table3[Site Name], 0)),"")</f>
        <v/>
      </c>
      <c r="M26" s="24" t="str">
        <f>IFERROR(INDEX(Table3[Site Y Coordinate], MATCH(DC_SW15[[#This Row],[Facility Name]], Table3[Site Name], 0)),"")</f>
        <v/>
      </c>
      <c r="N26" s="24" t="str">
        <f>IFERROR(INDEX(Table3[Owner/Manager], MATCH(DC_SW15[[#This Row],[Facility Name]], Table3[Site Name], 0)),"")</f>
        <v/>
      </c>
      <c r="O26" s="15"/>
      <c r="P26" s="15"/>
      <c r="Q26" s="90"/>
      <c r="R26" s="15"/>
      <c r="S26" s="15"/>
      <c r="T26" s="90"/>
      <c r="U26" s="15"/>
      <c r="V26" s="91"/>
      <c r="W26" s="92"/>
      <c r="X26" s="15"/>
      <c r="Y26" s="93"/>
      <c r="Z26" s="94"/>
      <c r="AA26" s="94"/>
      <c r="AB26" s="94"/>
      <c r="AC26" s="24"/>
      <c r="AD26" s="15"/>
      <c r="AE26" s="15"/>
      <c r="AF26" s="15"/>
      <c r="AG26" s="15"/>
      <c r="AH26" s="15"/>
      <c r="AI26" s="15"/>
      <c r="AJ26" s="15"/>
      <c r="AK26" s="15"/>
      <c r="AL26" s="15"/>
      <c r="AM26" s="15"/>
      <c r="AN26" s="95"/>
      <c r="AO26" s="95"/>
      <c r="AP26" s="95"/>
      <c r="AQ26" s="95"/>
      <c r="AR26" s="95" t="str">
        <f>IF(ISBLANK(DC_SW15[[#This Row],[Urban Acres]]), "", DC_SW15[[#This Row],[Urban Acres]]-DC_SW15[[#This Row],[Impervious Acres]]-DC_SW15[[#This Row],[Natural Acres]])</f>
        <v/>
      </c>
      <c r="AS26" s="95"/>
      <c r="AT26" s="95"/>
      <c r="AU26" s="95" t="str">
        <f>IF(ISBLANK(DC_SW15[[#This Row],[Natural Acres]]), "", DC_SW15[[#This Row],[Natural Acres]]*43560)</f>
        <v/>
      </c>
      <c r="AV26" s="95" t="str">
        <f>IFERROR(IF(ISBLANK(DC_SW15[[#This Row],[Compacted Acres]]), "", DC_SW15[[#This Row],[Compacted Acres]]*43560),"")</f>
        <v/>
      </c>
      <c r="AW26" s="95" t="str">
        <f>IF(ISBLANK(DC_SW15[[#This Row],[Impervious Acres]]), "", DC_SW15[[#This Row],[Impervious Acres]]*43560)</f>
        <v/>
      </c>
      <c r="AX26" s="95" t="str">
        <f>IF(ISBLANK(DC_SW15[[#This Row],[Urban Acres]]), "", DC_SW15[[#This Row],[Urban Acres]]*43560)</f>
        <v/>
      </c>
      <c r="AY26" s="68"/>
      <c r="AZ26" s="23"/>
      <c r="BA26" s="24"/>
      <c r="BB26" s="24"/>
      <c r="BC26" s="24"/>
      <c r="BD26" s="24"/>
      <c r="BE26" s="24"/>
      <c r="BF26" s="24"/>
      <c r="BG26" s="24"/>
      <c r="BH26" s="23"/>
      <c r="BI26" s="23"/>
      <c r="BJ26" s="23"/>
      <c r="BK26" s="15"/>
      <c r="BL26" s="23"/>
      <c r="BM26" s="73"/>
      <c r="BN26" s="88"/>
      <c r="BO26" s="89"/>
      <c r="BP26" s="23"/>
      <c r="BQ26" s="15"/>
    </row>
    <row r="27" spans="1:69" x14ac:dyDescent="0.25">
      <c r="A27" s="15"/>
      <c r="B27" s="15"/>
      <c r="C27" s="15"/>
      <c r="D27" s="15"/>
      <c r="E27" s="15"/>
      <c r="F27" s="23"/>
      <c r="G27" s="88"/>
      <c r="H27" s="89"/>
      <c r="I27" s="24" t="str">
        <f>IFERROR(INDEX(Table3[Site ID], MATCH(DC_SW15[[#This Row],[Facility Name]], Table3[Site Name], 0)), "")</f>
        <v/>
      </c>
      <c r="J27" s="15"/>
      <c r="K27" s="24" t="str">
        <f>IFERROR(INDEX(Table3[Site Address], MATCH(DC_SW15[[#This Row],[Facility Name]], Table3[Site Name], 0)), "")</f>
        <v/>
      </c>
      <c r="L27" s="24" t="str">
        <f>IFERROR(INDEX(Table3[Site X Coordinate], MATCH(DC_SW15[[#This Row],[Facility Name]], Table3[Site Name], 0)),"")</f>
        <v/>
      </c>
      <c r="M27" s="24" t="str">
        <f>IFERROR(INDEX(Table3[Site Y Coordinate], MATCH(DC_SW15[[#This Row],[Facility Name]], Table3[Site Name], 0)),"")</f>
        <v/>
      </c>
      <c r="N27" s="24" t="str">
        <f>IFERROR(INDEX(Table3[Owner/Manager], MATCH(DC_SW15[[#This Row],[Facility Name]], Table3[Site Name], 0)),"")</f>
        <v/>
      </c>
      <c r="O27" s="15"/>
      <c r="P27" s="15"/>
      <c r="Q27" s="90"/>
      <c r="R27" s="15"/>
      <c r="S27" s="15"/>
      <c r="T27" s="90"/>
      <c r="U27" s="15"/>
      <c r="V27" s="91"/>
      <c r="W27" s="92"/>
      <c r="X27" s="15"/>
      <c r="Y27" s="93"/>
      <c r="Z27" s="94"/>
      <c r="AA27" s="94"/>
      <c r="AB27" s="94"/>
      <c r="AC27" s="24"/>
      <c r="AD27" s="15"/>
      <c r="AE27" s="15"/>
      <c r="AF27" s="15"/>
      <c r="AG27" s="15"/>
      <c r="AH27" s="15"/>
      <c r="AI27" s="15"/>
      <c r="AJ27" s="15"/>
      <c r="AK27" s="15"/>
      <c r="AL27" s="15"/>
      <c r="AM27" s="15"/>
      <c r="AN27" s="95"/>
      <c r="AO27" s="95"/>
      <c r="AP27" s="95"/>
      <c r="AQ27" s="95"/>
      <c r="AR27" s="95" t="str">
        <f>IF(ISBLANK(DC_SW15[[#This Row],[Urban Acres]]), "", DC_SW15[[#This Row],[Urban Acres]]-DC_SW15[[#This Row],[Impervious Acres]]-DC_SW15[[#This Row],[Natural Acres]])</f>
        <v/>
      </c>
      <c r="AS27" s="95"/>
      <c r="AT27" s="95"/>
      <c r="AU27" s="95" t="str">
        <f>IF(ISBLANK(DC_SW15[[#This Row],[Natural Acres]]), "", DC_SW15[[#This Row],[Natural Acres]]*43560)</f>
        <v/>
      </c>
      <c r="AV27" s="95" t="str">
        <f>IFERROR(IF(ISBLANK(DC_SW15[[#This Row],[Compacted Acres]]), "", DC_SW15[[#This Row],[Compacted Acres]]*43560),"")</f>
        <v/>
      </c>
      <c r="AW27" s="95" t="str">
        <f>IF(ISBLANK(DC_SW15[[#This Row],[Impervious Acres]]), "", DC_SW15[[#This Row],[Impervious Acres]]*43560)</f>
        <v/>
      </c>
      <c r="AX27" s="95" t="str">
        <f>IF(ISBLANK(DC_SW15[[#This Row],[Urban Acres]]), "", DC_SW15[[#This Row],[Urban Acres]]*43560)</f>
        <v/>
      </c>
      <c r="AY27" s="68"/>
      <c r="AZ27" s="23"/>
      <c r="BA27" s="24"/>
      <c r="BB27" s="24"/>
      <c r="BC27" s="24"/>
      <c r="BD27" s="24"/>
      <c r="BE27" s="24"/>
      <c r="BF27" s="24"/>
      <c r="BG27" s="24"/>
      <c r="BH27" s="23"/>
      <c r="BI27" s="23"/>
      <c r="BJ27" s="23"/>
      <c r="BK27" s="15"/>
      <c r="BL27" s="23"/>
      <c r="BM27" s="73"/>
      <c r="BN27" s="88"/>
      <c r="BO27" s="89"/>
      <c r="BP27" s="23"/>
      <c r="BQ27" s="15"/>
    </row>
    <row r="28" spans="1:69" x14ac:dyDescent="0.25">
      <c r="A28" s="15"/>
      <c r="B28" s="15"/>
      <c r="C28" s="15"/>
      <c r="D28" s="15"/>
      <c r="E28" s="15"/>
      <c r="F28" s="23"/>
      <c r="G28" s="88"/>
      <c r="H28" s="89"/>
      <c r="I28" s="24" t="str">
        <f>IFERROR(INDEX(Table3[Site ID], MATCH(DC_SW15[[#This Row],[Facility Name]], Table3[Site Name], 0)), "")</f>
        <v/>
      </c>
      <c r="J28" s="15"/>
      <c r="K28" s="24" t="str">
        <f>IFERROR(INDEX(Table3[Site Address], MATCH(DC_SW15[[#This Row],[Facility Name]], Table3[Site Name], 0)), "")</f>
        <v/>
      </c>
      <c r="L28" s="24" t="str">
        <f>IFERROR(INDEX(Table3[Site X Coordinate], MATCH(DC_SW15[[#This Row],[Facility Name]], Table3[Site Name], 0)),"")</f>
        <v/>
      </c>
      <c r="M28" s="24" t="str">
        <f>IFERROR(INDEX(Table3[Site Y Coordinate], MATCH(DC_SW15[[#This Row],[Facility Name]], Table3[Site Name], 0)),"")</f>
        <v/>
      </c>
      <c r="N28" s="24" t="str">
        <f>IFERROR(INDEX(Table3[Owner/Manager], MATCH(DC_SW15[[#This Row],[Facility Name]], Table3[Site Name], 0)),"")</f>
        <v/>
      </c>
      <c r="O28" s="15"/>
      <c r="P28" s="15"/>
      <c r="Q28" s="90"/>
      <c r="R28" s="15"/>
      <c r="S28" s="15"/>
      <c r="T28" s="90"/>
      <c r="U28" s="15"/>
      <c r="V28" s="91"/>
      <c r="W28" s="92"/>
      <c r="X28" s="15"/>
      <c r="Y28" s="93"/>
      <c r="Z28" s="94"/>
      <c r="AA28" s="94"/>
      <c r="AB28" s="94"/>
      <c r="AC28" s="24"/>
      <c r="AD28" s="15"/>
      <c r="AE28" s="15"/>
      <c r="AF28" s="15"/>
      <c r="AG28" s="15"/>
      <c r="AH28" s="15"/>
      <c r="AI28" s="15"/>
      <c r="AJ28" s="15"/>
      <c r="AK28" s="15"/>
      <c r="AL28" s="15"/>
      <c r="AM28" s="15"/>
      <c r="AN28" s="95"/>
      <c r="AO28" s="95"/>
      <c r="AP28" s="95"/>
      <c r="AQ28" s="95"/>
      <c r="AR28" s="95" t="str">
        <f>IF(ISBLANK(DC_SW15[[#This Row],[Urban Acres]]), "", DC_SW15[[#This Row],[Urban Acres]]-DC_SW15[[#This Row],[Impervious Acres]]-DC_SW15[[#This Row],[Natural Acres]])</f>
        <v/>
      </c>
      <c r="AS28" s="95"/>
      <c r="AT28" s="95"/>
      <c r="AU28" s="95" t="str">
        <f>IF(ISBLANK(DC_SW15[[#This Row],[Natural Acres]]), "", DC_SW15[[#This Row],[Natural Acres]]*43560)</f>
        <v/>
      </c>
      <c r="AV28" s="95" t="str">
        <f>IFERROR(IF(ISBLANK(DC_SW15[[#This Row],[Compacted Acres]]), "", DC_SW15[[#This Row],[Compacted Acres]]*43560),"")</f>
        <v/>
      </c>
      <c r="AW28" s="95" t="str">
        <f>IF(ISBLANK(DC_SW15[[#This Row],[Impervious Acres]]), "", DC_SW15[[#This Row],[Impervious Acres]]*43560)</f>
        <v/>
      </c>
      <c r="AX28" s="95" t="str">
        <f>IF(ISBLANK(DC_SW15[[#This Row],[Urban Acres]]), "", DC_SW15[[#This Row],[Urban Acres]]*43560)</f>
        <v/>
      </c>
      <c r="AY28" s="68"/>
      <c r="AZ28" s="23"/>
      <c r="BA28" s="24"/>
      <c r="BB28" s="24"/>
      <c r="BC28" s="24"/>
      <c r="BD28" s="24"/>
      <c r="BE28" s="24"/>
      <c r="BF28" s="24"/>
      <c r="BG28" s="24"/>
      <c r="BH28" s="23"/>
      <c r="BI28" s="23"/>
      <c r="BJ28" s="23"/>
      <c r="BK28" s="15"/>
      <c r="BL28" s="23"/>
      <c r="BM28" s="73"/>
      <c r="BN28" s="88"/>
      <c r="BO28" s="89"/>
      <c r="BP28" s="23"/>
      <c r="BQ28" s="15"/>
    </row>
    <row r="29" spans="1:69" x14ac:dyDescent="0.25">
      <c r="A29" s="15"/>
      <c r="B29" s="15"/>
      <c r="C29" s="15"/>
      <c r="D29" s="15"/>
      <c r="E29" s="15"/>
      <c r="F29" s="23"/>
      <c r="G29" s="88"/>
      <c r="H29" s="89"/>
      <c r="I29" s="24" t="str">
        <f>IFERROR(INDEX(Table3[Site ID], MATCH(DC_SW15[[#This Row],[Facility Name]], Table3[Site Name], 0)), "")</f>
        <v/>
      </c>
      <c r="J29" s="15"/>
      <c r="K29" s="24" t="str">
        <f>IFERROR(INDEX(Table3[Site Address], MATCH(DC_SW15[[#This Row],[Facility Name]], Table3[Site Name], 0)), "")</f>
        <v/>
      </c>
      <c r="L29" s="24" t="str">
        <f>IFERROR(INDEX(Table3[Site X Coordinate], MATCH(DC_SW15[[#This Row],[Facility Name]], Table3[Site Name], 0)),"")</f>
        <v/>
      </c>
      <c r="M29" s="24" t="str">
        <f>IFERROR(INDEX(Table3[Site Y Coordinate], MATCH(DC_SW15[[#This Row],[Facility Name]], Table3[Site Name], 0)),"")</f>
        <v/>
      </c>
      <c r="N29" s="24" t="str">
        <f>IFERROR(INDEX(Table3[Owner/Manager], MATCH(DC_SW15[[#This Row],[Facility Name]], Table3[Site Name], 0)),"")</f>
        <v/>
      </c>
      <c r="O29" s="15"/>
      <c r="P29" s="15"/>
      <c r="Q29" s="90"/>
      <c r="R29" s="15"/>
      <c r="S29" s="15"/>
      <c r="T29" s="90"/>
      <c r="U29" s="15"/>
      <c r="V29" s="91"/>
      <c r="W29" s="92"/>
      <c r="X29" s="15"/>
      <c r="Y29" s="93"/>
      <c r="Z29" s="94"/>
      <c r="AA29" s="94"/>
      <c r="AB29" s="94"/>
      <c r="AC29" s="24"/>
      <c r="AD29" s="15"/>
      <c r="AE29" s="15"/>
      <c r="AF29" s="15"/>
      <c r="AG29" s="15"/>
      <c r="AH29" s="15"/>
      <c r="AI29" s="15"/>
      <c r="AJ29" s="15"/>
      <c r="AK29" s="15"/>
      <c r="AL29" s="15"/>
      <c r="AM29" s="15"/>
      <c r="AN29" s="95"/>
      <c r="AO29" s="95"/>
      <c r="AP29" s="95"/>
      <c r="AQ29" s="95"/>
      <c r="AR29" s="95" t="str">
        <f>IF(ISBLANK(DC_SW15[[#This Row],[Urban Acres]]), "", DC_SW15[[#This Row],[Urban Acres]]-DC_SW15[[#This Row],[Impervious Acres]]-DC_SW15[[#This Row],[Natural Acres]])</f>
        <v/>
      </c>
      <c r="AS29" s="95"/>
      <c r="AT29" s="95"/>
      <c r="AU29" s="95" t="str">
        <f>IF(ISBLANK(DC_SW15[[#This Row],[Natural Acres]]), "", DC_SW15[[#This Row],[Natural Acres]]*43560)</f>
        <v/>
      </c>
      <c r="AV29" s="95" t="str">
        <f>IFERROR(IF(ISBLANK(DC_SW15[[#This Row],[Compacted Acres]]), "", DC_SW15[[#This Row],[Compacted Acres]]*43560),"")</f>
        <v/>
      </c>
      <c r="AW29" s="95" t="str">
        <f>IF(ISBLANK(DC_SW15[[#This Row],[Impervious Acres]]), "", DC_SW15[[#This Row],[Impervious Acres]]*43560)</f>
        <v/>
      </c>
      <c r="AX29" s="95" t="str">
        <f>IF(ISBLANK(DC_SW15[[#This Row],[Urban Acres]]), "", DC_SW15[[#This Row],[Urban Acres]]*43560)</f>
        <v/>
      </c>
      <c r="AY29" s="68"/>
      <c r="AZ29" s="23"/>
      <c r="BA29" s="24"/>
      <c r="BB29" s="24"/>
      <c r="BC29" s="24"/>
      <c r="BD29" s="24"/>
      <c r="BE29" s="24"/>
      <c r="BF29" s="24"/>
      <c r="BG29" s="24"/>
      <c r="BH29" s="23"/>
      <c r="BI29" s="23"/>
      <c r="BJ29" s="23"/>
      <c r="BK29" s="15"/>
      <c r="BL29" s="23"/>
      <c r="BM29" s="73"/>
      <c r="BN29" s="88"/>
      <c r="BO29" s="89"/>
      <c r="BP29" s="23"/>
      <c r="BQ29" s="15"/>
    </row>
    <row r="30" spans="1:69" x14ac:dyDescent="0.25">
      <c r="A30" s="15"/>
      <c r="B30" s="15"/>
      <c r="C30" s="15"/>
      <c r="D30" s="15"/>
      <c r="E30" s="15"/>
      <c r="F30" s="23"/>
      <c r="G30" s="88"/>
      <c r="H30" s="89"/>
      <c r="I30" s="24" t="str">
        <f>IFERROR(INDEX(Table3[Site ID], MATCH(DC_SW15[[#This Row],[Facility Name]], Table3[Site Name], 0)), "")</f>
        <v/>
      </c>
      <c r="J30" s="15"/>
      <c r="K30" s="24" t="str">
        <f>IFERROR(INDEX(Table3[Site Address], MATCH(DC_SW15[[#This Row],[Facility Name]], Table3[Site Name], 0)), "")</f>
        <v/>
      </c>
      <c r="L30" s="24" t="str">
        <f>IFERROR(INDEX(Table3[Site X Coordinate], MATCH(DC_SW15[[#This Row],[Facility Name]], Table3[Site Name], 0)),"")</f>
        <v/>
      </c>
      <c r="M30" s="24" t="str">
        <f>IFERROR(INDEX(Table3[Site Y Coordinate], MATCH(DC_SW15[[#This Row],[Facility Name]], Table3[Site Name], 0)),"")</f>
        <v/>
      </c>
      <c r="N30" s="24" t="str">
        <f>IFERROR(INDEX(Table3[Owner/Manager], MATCH(DC_SW15[[#This Row],[Facility Name]], Table3[Site Name], 0)),"")</f>
        <v/>
      </c>
      <c r="O30" s="15"/>
      <c r="P30" s="15"/>
      <c r="Q30" s="90"/>
      <c r="R30" s="15"/>
      <c r="S30" s="15"/>
      <c r="T30" s="90"/>
      <c r="U30" s="15"/>
      <c r="V30" s="91"/>
      <c r="W30" s="92"/>
      <c r="X30" s="15"/>
      <c r="Y30" s="93"/>
      <c r="Z30" s="94"/>
      <c r="AA30" s="94"/>
      <c r="AB30" s="94"/>
      <c r="AC30" s="24"/>
      <c r="AD30" s="15"/>
      <c r="AE30" s="15"/>
      <c r="AF30" s="15"/>
      <c r="AG30" s="15"/>
      <c r="AH30" s="15"/>
      <c r="AI30" s="15"/>
      <c r="AJ30" s="15"/>
      <c r="AK30" s="15"/>
      <c r="AL30" s="15"/>
      <c r="AM30" s="15"/>
      <c r="AN30" s="95"/>
      <c r="AO30" s="95"/>
      <c r="AP30" s="95"/>
      <c r="AQ30" s="95"/>
      <c r="AR30" s="95" t="str">
        <f>IF(ISBLANK(DC_SW15[[#This Row],[Urban Acres]]), "", DC_SW15[[#This Row],[Urban Acres]]-DC_SW15[[#This Row],[Impervious Acres]]-DC_SW15[[#This Row],[Natural Acres]])</f>
        <v/>
      </c>
      <c r="AS30" s="95"/>
      <c r="AT30" s="95"/>
      <c r="AU30" s="95" t="str">
        <f>IF(ISBLANK(DC_SW15[[#This Row],[Natural Acres]]), "", DC_SW15[[#This Row],[Natural Acres]]*43560)</f>
        <v/>
      </c>
      <c r="AV30" s="95" t="str">
        <f>IFERROR(IF(ISBLANK(DC_SW15[[#This Row],[Compacted Acres]]), "", DC_SW15[[#This Row],[Compacted Acres]]*43560),"")</f>
        <v/>
      </c>
      <c r="AW30" s="95" t="str">
        <f>IF(ISBLANK(DC_SW15[[#This Row],[Impervious Acres]]), "", DC_SW15[[#This Row],[Impervious Acres]]*43560)</f>
        <v/>
      </c>
      <c r="AX30" s="95" t="str">
        <f>IF(ISBLANK(DC_SW15[[#This Row],[Urban Acres]]), "", DC_SW15[[#This Row],[Urban Acres]]*43560)</f>
        <v/>
      </c>
      <c r="AY30" s="68"/>
      <c r="AZ30" s="23"/>
      <c r="BA30" s="24"/>
      <c r="BB30" s="24"/>
      <c r="BC30" s="24"/>
      <c r="BD30" s="24"/>
      <c r="BE30" s="24"/>
      <c r="BF30" s="24"/>
      <c r="BG30" s="24"/>
      <c r="BH30" s="23"/>
      <c r="BI30" s="23"/>
      <c r="BJ30" s="23"/>
      <c r="BK30" s="15"/>
      <c r="BL30" s="23"/>
      <c r="BM30" s="73"/>
      <c r="BN30" s="88"/>
      <c r="BO30" s="89"/>
      <c r="BP30" s="23"/>
      <c r="BQ30" s="15"/>
    </row>
    <row r="31" spans="1:69" x14ac:dyDescent="0.25">
      <c r="A31" s="15"/>
      <c r="B31" s="15"/>
      <c r="C31" s="15"/>
      <c r="D31" s="15"/>
      <c r="E31" s="15"/>
      <c r="F31" s="23"/>
      <c r="G31" s="88"/>
      <c r="H31" s="89"/>
      <c r="I31" s="24" t="str">
        <f>IFERROR(INDEX(Table3[Site ID], MATCH(DC_SW15[[#This Row],[Facility Name]], Table3[Site Name], 0)), "")</f>
        <v/>
      </c>
      <c r="J31" s="15"/>
      <c r="K31" s="24" t="str">
        <f>IFERROR(INDEX(Table3[Site Address], MATCH(DC_SW15[[#This Row],[Facility Name]], Table3[Site Name], 0)), "")</f>
        <v/>
      </c>
      <c r="L31" s="24" t="str">
        <f>IFERROR(INDEX(Table3[Site X Coordinate], MATCH(DC_SW15[[#This Row],[Facility Name]], Table3[Site Name], 0)),"")</f>
        <v/>
      </c>
      <c r="M31" s="24" t="str">
        <f>IFERROR(INDEX(Table3[Site Y Coordinate], MATCH(DC_SW15[[#This Row],[Facility Name]], Table3[Site Name], 0)),"")</f>
        <v/>
      </c>
      <c r="N31" s="24" t="str">
        <f>IFERROR(INDEX(Table3[Owner/Manager], MATCH(DC_SW15[[#This Row],[Facility Name]], Table3[Site Name], 0)),"")</f>
        <v/>
      </c>
      <c r="O31" s="15"/>
      <c r="P31" s="15"/>
      <c r="Q31" s="90"/>
      <c r="R31" s="15"/>
      <c r="S31" s="15"/>
      <c r="T31" s="90"/>
      <c r="U31" s="15"/>
      <c r="V31" s="91"/>
      <c r="W31" s="92"/>
      <c r="X31" s="15"/>
      <c r="Y31" s="93"/>
      <c r="Z31" s="94"/>
      <c r="AA31" s="94"/>
      <c r="AB31" s="94"/>
      <c r="AC31" s="24"/>
      <c r="AD31" s="15"/>
      <c r="AE31" s="15"/>
      <c r="AF31" s="15"/>
      <c r="AG31" s="15"/>
      <c r="AH31" s="15"/>
      <c r="AI31" s="15"/>
      <c r="AJ31" s="15"/>
      <c r="AK31" s="15"/>
      <c r="AL31" s="15"/>
      <c r="AM31" s="15"/>
      <c r="AN31" s="95"/>
      <c r="AO31" s="95"/>
      <c r="AP31" s="95"/>
      <c r="AQ31" s="95"/>
      <c r="AR31" s="95" t="str">
        <f>IF(ISBLANK(DC_SW15[[#This Row],[Urban Acres]]), "", DC_SW15[[#This Row],[Urban Acres]]-DC_SW15[[#This Row],[Impervious Acres]]-DC_SW15[[#This Row],[Natural Acres]])</f>
        <v/>
      </c>
      <c r="AS31" s="95"/>
      <c r="AT31" s="95"/>
      <c r="AU31" s="95" t="str">
        <f>IF(ISBLANK(DC_SW15[[#This Row],[Natural Acres]]), "", DC_SW15[[#This Row],[Natural Acres]]*43560)</f>
        <v/>
      </c>
      <c r="AV31" s="95" t="str">
        <f>IFERROR(IF(ISBLANK(DC_SW15[[#This Row],[Compacted Acres]]), "", DC_SW15[[#This Row],[Compacted Acres]]*43560),"")</f>
        <v/>
      </c>
      <c r="AW31" s="95" t="str">
        <f>IF(ISBLANK(DC_SW15[[#This Row],[Impervious Acres]]), "", DC_SW15[[#This Row],[Impervious Acres]]*43560)</f>
        <v/>
      </c>
      <c r="AX31" s="95" t="str">
        <f>IF(ISBLANK(DC_SW15[[#This Row],[Urban Acres]]), "", DC_SW15[[#This Row],[Urban Acres]]*43560)</f>
        <v/>
      </c>
      <c r="AY31" s="68"/>
      <c r="AZ31" s="23"/>
      <c r="BA31" s="24"/>
      <c r="BB31" s="24"/>
      <c r="BC31" s="24"/>
      <c r="BD31" s="24"/>
      <c r="BE31" s="24"/>
      <c r="BF31" s="24"/>
      <c r="BG31" s="24"/>
      <c r="BH31" s="23"/>
      <c r="BI31" s="23"/>
      <c r="BJ31" s="23"/>
      <c r="BK31" s="15"/>
      <c r="BL31" s="23"/>
      <c r="BM31" s="73"/>
      <c r="BN31" s="88"/>
      <c r="BO31" s="89"/>
      <c r="BP31" s="23"/>
      <c r="BQ31" s="15"/>
    </row>
    <row r="32" spans="1:69" x14ac:dyDescent="0.25">
      <c r="A32" s="15"/>
      <c r="B32" s="15"/>
      <c r="C32" s="15"/>
      <c r="D32" s="15"/>
      <c r="E32" s="15"/>
      <c r="F32" s="23"/>
      <c r="G32" s="88"/>
      <c r="H32" s="89"/>
      <c r="I32" s="24" t="str">
        <f>IFERROR(INDEX(Table3[Site ID], MATCH(DC_SW15[[#This Row],[Facility Name]], Table3[Site Name], 0)), "")</f>
        <v/>
      </c>
      <c r="J32" s="15"/>
      <c r="K32" s="24" t="str">
        <f>IFERROR(INDEX(Table3[Site Address], MATCH(DC_SW15[[#This Row],[Facility Name]], Table3[Site Name], 0)), "")</f>
        <v/>
      </c>
      <c r="L32" s="24" t="str">
        <f>IFERROR(INDEX(Table3[Site X Coordinate], MATCH(DC_SW15[[#This Row],[Facility Name]], Table3[Site Name], 0)),"")</f>
        <v/>
      </c>
      <c r="M32" s="24" t="str">
        <f>IFERROR(INDEX(Table3[Site Y Coordinate], MATCH(DC_SW15[[#This Row],[Facility Name]], Table3[Site Name], 0)),"")</f>
        <v/>
      </c>
      <c r="N32" s="24" t="str">
        <f>IFERROR(INDEX(Table3[Owner/Manager], MATCH(DC_SW15[[#This Row],[Facility Name]], Table3[Site Name], 0)),"")</f>
        <v/>
      </c>
      <c r="O32" s="15"/>
      <c r="P32" s="15"/>
      <c r="Q32" s="90"/>
      <c r="R32" s="15"/>
      <c r="S32" s="15"/>
      <c r="T32" s="90"/>
      <c r="U32" s="15"/>
      <c r="V32" s="91"/>
      <c r="W32" s="92"/>
      <c r="X32" s="15"/>
      <c r="Y32" s="93"/>
      <c r="Z32" s="94"/>
      <c r="AA32" s="94"/>
      <c r="AB32" s="94"/>
      <c r="AC32" s="24"/>
      <c r="AD32" s="15"/>
      <c r="AE32" s="15"/>
      <c r="AF32" s="15"/>
      <c r="AG32" s="15"/>
      <c r="AH32" s="15"/>
      <c r="AI32" s="15"/>
      <c r="AJ32" s="15"/>
      <c r="AK32" s="15"/>
      <c r="AL32" s="15"/>
      <c r="AM32" s="15"/>
      <c r="AN32" s="95"/>
      <c r="AO32" s="95"/>
      <c r="AP32" s="95"/>
      <c r="AQ32" s="95"/>
      <c r="AR32" s="95" t="str">
        <f>IF(ISBLANK(DC_SW15[[#This Row],[Urban Acres]]), "", DC_SW15[[#This Row],[Urban Acres]]-DC_SW15[[#This Row],[Impervious Acres]]-DC_SW15[[#This Row],[Natural Acres]])</f>
        <v/>
      </c>
      <c r="AS32" s="95"/>
      <c r="AT32" s="95"/>
      <c r="AU32" s="95" t="str">
        <f>IF(ISBLANK(DC_SW15[[#This Row],[Natural Acres]]), "", DC_SW15[[#This Row],[Natural Acres]]*43560)</f>
        <v/>
      </c>
      <c r="AV32" s="95" t="str">
        <f>IFERROR(IF(ISBLANK(DC_SW15[[#This Row],[Compacted Acres]]), "", DC_SW15[[#This Row],[Compacted Acres]]*43560),"")</f>
        <v/>
      </c>
      <c r="AW32" s="95" t="str">
        <f>IF(ISBLANK(DC_SW15[[#This Row],[Impervious Acres]]), "", DC_SW15[[#This Row],[Impervious Acres]]*43560)</f>
        <v/>
      </c>
      <c r="AX32" s="95" t="str">
        <f>IF(ISBLANK(DC_SW15[[#This Row],[Urban Acres]]), "", DC_SW15[[#This Row],[Urban Acres]]*43560)</f>
        <v/>
      </c>
      <c r="AY32" s="68"/>
      <c r="AZ32" s="23"/>
      <c r="BA32" s="24"/>
      <c r="BB32" s="24"/>
      <c r="BC32" s="24"/>
      <c r="BD32" s="24"/>
      <c r="BE32" s="24"/>
      <c r="BF32" s="24"/>
      <c r="BG32" s="24"/>
      <c r="BH32" s="23"/>
      <c r="BI32" s="23"/>
      <c r="BJ32" s="23"/>
      <c r="BK32" s="15"/>
      <c r="BL32" s="23"/>
      <c r="BM32" s="73"/>
      <c r="BN32" s="88"/>
      <c r="BO32" s="89"/>
      <c r="BP32" s="23"/>
      <c r="BQ32" s="15"/>
    </row>
    <row r="33" spans="1:69" x14ac:dyDescent="0.25">
      <c r="A33" s="15"/>
      <c r="B33" s="15"/>
      <c r="C33" s="15"/>
      <c r="D33" s="15"/>
      <c r="E33" s="15"/>
      <c r="F33" s="23"/>
      <c r="G33" s="88"/>
      <c r="H33" s="89"/>
      <c r="I33" s="24" t="str">
        <f>IFERROR(INDEX(Table3[Site ID], MATCH(DC_SW15[[#This Row],[Facility Name]], Table3[Site Name], 0)), "")</f>
        <v/>
      </c>
      <c r="J33" s="15"/>
      <c r="K33" s="24" t="str">
        <f>IFERROR(INDEX(Table3[Site Address], MATCH(DC_SW15[[#This Row],[Facility Name]], Table3[Site Name], 0)), "")</f>
        <v/>
      </c>
      <c r="L33" s="24" t="str">
        <f>IFERROR(INDEX(Table3[Site X Coordinate], MATCH(DC_SW15[[#This Row],[Facility Name]], Table3[Site Name], 0)),"")</f>
        <v/>
      </c>
      <c r="M33" s="24" t="str">
        <f>IFERROR(INDEX(Table3[Site Y Coordinate], MATCH(DC_SW15[[#This Row],[Facility Name]], Table3[Site Name], 0)),"")</f>
        <v/>
      </c>
      <c r="N33" s="24" t="str">
        <f>IFERROR(INDEX(Table3[Owner/Manager], MATCH(DC_SW15[[#This Row],[Facility Name]], Table3[Site Name], 0)),"")</f>
        <v/>
      </c>
      <c r="O33" s="15"/>
      <c r="P33" s="15"/>
      <c r="Q33" s="90"/>
      <c r="R33" s="15"/>
      <c r="S33" s="15"/>
      <c r="T33" s="90"/>
      <c r="U33" s="15"/>
      <c r="V33" s="91"/>
      <c r="W33" s="92"/>
      <c r="X33" s="15"/>
      <c r="Y33" s="93"/>
      <c r="Z33" s="94"/>
      <c r="AA33" s="94"/>
      <c r="AB33" s="94"/>
      <c r="AC33" s="24"/>
      <c r="AD33" s="15"/>
      <c r="AE33" s="15"/>
      <c r="AF33" s="15"/>
      <c r="AG33" s="15"/>
      <c r="AH33" s="15"/>
      <c r="AI33" s="15"/>
      <c r="AJ33" s="15"/>
      <c r="AK33" s="15"/>
      <c r="AL33" s="15"/>
      <c r="AM33" s="15"/>
      <c r="AN33" s="95"/>
      <c r="AO33" s="95"/>
      <c r="AP33" s="95"/>
      <c r="AQ33" s="95"/>
      <c r="AR33" s="95" t="str">
        <f>IF(ISBLANK(DC_SW15[[#This Row],[Urban Acres]]), "", DC_SW15[[#This Row],[Urban Acres]]-DC_SW15[[#This Row],[Impervious Acres]]-DC_SW15[[#This Row],[Natural Acres]])</f>
        <v/>
      </c>
      <c r="AS33" s="95"/>
      <c r="AT33" s="95"/>
      <c r="AU33" s="95" t="str">
        <f>IF(ISBLANK(DC_SW15[[#This Row],[Natural Acres]]), "", DC_SW15[[#This Row],[Natural Acres]]*43560)</f>
        <v/>
      </c>
      <c r="AV33" s="95" t="str">
        <f>IFERROR(IF(ISBLANK(DC_SW15[[#This Row],[Compacted Acres]]), "", DC_SW15[[#This Row],[Compacted Acres]]*43560),"")</f>
        <v/>
      </c>
      <c r="AW33" s="95" t="str">
        <f>IF(ISBLANK(DC_SW15[[#This Row],[Impervious Acres]]), "", DC_SW15[[#This Row],[Impervious Acres]]*43560)</f>
        <v/>
      </c>
      <c r="AX33" s="95" t="str">
        <f>IF(ISBLANK(DC_SW15[[#This Row],[Urban Acres]]), "", DC_SW15[[#This Row],[Urban Acres]]*43560)</f>
        <v/>
      </c>
      <c r="AY33" s="68"/>
      <c r="AZ33" s="23"/>
      <c r="BA33" s="24"/>
      <c r="BB33" s="24"/>
      <c r="BC33" s="24"/>
      <c r="BD33" s="24"/>
      <c r="BE33" s="24"/>
      <c r="BF33" s="24"/>
      <c r="BG33" s="24"/>
      <c r="BH33" s="23"/>
      <c r="BI33" s="23"/>
      <c r="BJ33" s="23"/>
      <c r="BK33" s="15"/>
      <c r="BL33" s="23"/>
      <c r="BM33" s="73"/>
      <c r="BN33" s="88"/>
      <c r="BO33" s="89"/>
      <c r="BP33" s="23"/>
      <c r="BQ33" s="15"/>
    </row>
    <row r="34" spans="1:69" x14ac:dyDescent="0.25">
      <c r="A34" s="15"/>
      <c r="B34" s="15"/>
      <c r="C34" s="15"/>
      <c r="D34" s="15"/>
      <c r="E34" s="15"/>
      <c r="F34" s="23"/>
      <c r="G34" s="88"/>
      <c r="H34" s="89"/>
      <c r="I34" s="24" t="str">
        <f>IFERROR(INDEX(Table3[Site ID], MATCH(DC_SW15[[#This Row],[Facility Name]], Table3[Site Name], 0)), "")</f>
        <v/>
      </c>
      <c r="J34" s="15"/>
      <c r="K34" s="24" t="str">
        <f>IFERROR(INDEX(Table3[Site Address], MATCH(DC_SW15[[#This Row],[Facility Name]], Table3[Site Name], 0)), "")</f>
        <v/>
      </c>
      <c r="L34" s="24" t="str">
        <f>IFERROR(INDEX(Table3[Site X Coordinate], MATCH(DC_SW15[[#This Row],[Facility Name]], Table3[Site Name], 0)),"")</f>
        <v/>
      </c>
      <c r="M34" s="24" t="str">
        <f>IFERROR(INDEX(Table3[Site Y Coordinate], MATCH(DC_SW15[[#This Row],[Facility Name]], Table3[Site Name], 0)),"")</f>
        <v/>
      </c>
      <c r="N34" s="24" t="str">
        <f>IFERROR(INDEX(Table3[Owner/Manager], MATCH(DC_SW15[[#This Row],[Facility Name]], Table3[Site Name], 0)),"")</f>
        <v/>
      </c>
      <c r="O34" s="15"/>
      <c r="P34" s="15"/>
      <c r="Q34" s="90"/>
      <c r="R34" s="15"/>
      <c r="S34" s="15"/>
      <c r="T34" s="90"/>
      <c r="U34" s="15"/>
      <c r="V34" s="91"/>
      <c r="W34" s="92"/>
      <c r="X34" s="15"/>
      <c r="Y34" s="93"/>
      <c r="Z34" s="94"/>
      <c r="AA34" s="94"/>
      <c r="AB34" s="94"/>
      <c r="AC34" s="24"/>
      <c r="AD34" s="15"/>
      <c r="AE34" s="15"/>
      <c r="AF34" s="15"/>
      <c r="AG34" s="15"/>
      <c r="AH34" s="15"/>
      <c r="AI34" s="15"/>
      <c r="AJ34" s="15"/>
      <c r="AK34" s="15"/>
      <c r="AL34" s="15"/>
      <c r="AM34" s="15"/>
      <c r="AN34" s="95"/>
      <c r="AO34" s="95"/>
      <c r="AP34" s="95"/>
      <c r="AQ34" s="95"/>
      <c r="AR34" s="95" t="str">
        <f>IF(ISBLANK(DC_SW15[[#This Row],[Urban Acres]]), "", DC_SW15[[#This Row],[Urban Acres]]-DC_SW15[[#This Row],[Impervious Acres]]-DC_SW15[[#This Row],[Natural Acres]])</f>
        <v/>
      </c>
      <c r="AS34" s="95"/>
      <c r="AT34" s="95"/>
      <c r="AU34" s="95" t="str">
        <f>IF(ISBLANK(DC_SW15[[#This Row],[Natural Acres]]), "", DC_SW15[[#This Row],[Natural Acres]]*43560)</f>
        <v/>
      </c>
      <c r="AV34" s="95" t="str">
        <f>IFERROR(IF(ISBLANK(DC_SW15[[#This Row],[Compacted Acres]]), "", DC_SW15[[#This Row],[Compacted Acres]]*43560),"")</f>
        <v/>
      </c>
      <c r="AW34" s="95" t="str">
        <f>IF(ISBLANK(DC_SW15[[#This Row],[Impervious Acres]]), "", DC_SW15[[#This Row],[Impervious Acres]]*43560)</f>
        <v/>
      </c>
      <c r="AX34" s="95" t="str">
        <f>IF(ISBLANK(DC_SW15[[#This Row],[Urban Acres]]), "", DC_SW15[[#This Row],[Urban Acres]]*43560)</f>
        <v/>
      </c>
      <c r="AY34" s="68"/>
      <c r="AZ34" s="23"/>
      <c r="BA34" s="24"/>
      <c r="BB34" s="24"/>
      <c r="BC34" s="24"/>
      <c r="BD34" s="24"/>
      <c r="BE34" s="24"/>
      <c r="BF34" s="24"/>
      <c r="BG34" s="24"/>
      <c r="BH34" s="23"/>
      <c r="BI34" s="23"/>
      <c r="BJ34" s="23"/>
      <c r="BK34" s="15"/>
      <c r="BL34" s="23"/>
      <c r="BM34" s="73"/>
      <c r="BN34" s="88"/>
      <c r="BO34" s="89"/>
      <c r="BP34" s="23"/>
      <c r="BQ34" s="15"/>
    </row>
    <row r="35" spans="1:69" x14ac:dyDescent="0.25">
      <c r="A35" s="15"/>
      <c r="B35" s="15"/>
      <c r="C35" s="15"/>
      <c r="D35" s="15"/>
      <c r="E35" s="15"/>
      <c r="F35" s="23"/>
      <c r="G35" s="88"/>
      <c r="H35" s="89"/>
      <c r="I35" s="24" t="str">
        <f>IFERROR(INDEX(Table3[Site ID], MATCH(DC_SW15[[#This Row],[Facility Name]], Table3[Site Name], 0)), "")</f>
        <v/>
      </c>
      <c r="J35" s="15"/>
      <c r="K35" s="24" t="str">
        <f>IFERROR(INDEX(Table3[Site Address], MATCH(DC_SW15[[#This Row],[Facility Name]], Table3[Site Name], 0)), "")</f>
        <v/>
      </c>
      <c r="L35" s="24" t="str">
        <f>IFERROR(INDEX(Table3[Site X Coordinate], MATCH(DC_SW15[[#This Row],[Facility Name]], Table3[Site Name], 0)),"")</f>
        <v/>
      </c>
      <c r="M35" s="24" t="str">
        <f>IFERROR(INDEX(Table3[Site Y Coordinate], MATCH(DC_SW15[[#This Row],[Facility Name]], Table3[Site Name], 0)),"")</f>
        <v/>
      </c>
      <c r="N35" s="24" t="str">
        <f>IFERROR(INDEX(Table3[Owner/Manager], MATCH(DC_SW15[[#This Row],[Facility Name]], Table3[Site Name], 0)),"")</f>
        <v/>
      </c>
      <c r="O35" s="15"/>
      <c r="P35" s="15"/>
      <c r="Q35" s="90"/>
      <c r="R35" s="15"/>
      <c r="S35" s="15"/>
      <c r="T35" s="90"/>
      <c r="U35" s="15"/>
      <c r="V35" s="91"/>
      <c r="W35" s="92"/>
      <c r="X35" s="15"/>
      <c r="Y35" s="93"/>
      <c r="Z35" s="94"/>
      <c r="AA35" s="94"/>
      <c r="AB35" s="94"/>
      <c r="AC35" s="24"/>
      <c r="AD35" s="15"/>
      <c r="AE35" s="15"/>
      <c r="AF35" s="15"/>
      <c r="AG35" s="15"/>
      <c r="AH35" s="15"/>
      <c r="AI35" s="15"/>
      <c r="AJ35" s="15"/>
      <c r="AK35" s="15"/>
      <c r="AL35" s="15"/>
      <c r="AM35" s="15"/>
      <c r="AN35" s="95"/>
      <c r="AO35" s="95"/>
      <c r="AP35" s="95"/>
      <c r="AQ35" s="95"/>
      <c r="AR35" s="95" t="str">
        <f>IF(ISBLANK(DC_SW15[[#This Row],[Urban Acres]]), "", DC_SW15[[#This Row],[Urban Acres]]-DC_SW15[[#This Row],[Impervious Acres]]-DC_SW15[[#This Row],[Natural Acres]])</f>
        <v/>
      </c>
      <c r="AS35" s="95"/>
      <c r="AT35" s="95"/>
      <c r="AU35" s="95" t="str">
        <f>IF(ISBLANK(DC_SW15[[#This Row],[Natural Acres]]), "", DC_SW15[[#This Row],[Natural Acres]]*43560)</f>
        <v/>
      </c>
      <c r="AV35" s="95" t="str">
        <f>IFERROR(IF(ISBLANK(DC_SW15[[#This Row],[Compacted Acres]]), "", DC_SW15[[#This Row],[Compacted Acres]]*43560),"")</f>
        <v/>
      </c>
      <c r="AW35" s="95" t="str">
        <f>IF(ISBLANK(DC_SW15[[#This Row],[Impervious Acres]]), "", DC_SW15[[#This Row],[Impervious Acres]]*43560)</f>
        <v/>
      </c>
      <c r="AX35" s="95" t="str">
        <f>IF(ISBLANK(DC_SW15[[#This Row],[Urban Acres]]), "", DC_SW15[[#This Row],[Urban Acres]]*43560)</f>
        <v/>
      </c>
      <c r="AY35" s="68"/>
      <c r="AZ35" s="23"/>
      <c r="BA35" s="24"/>
      <c r="BB35" s="24"/>
      <c r="BC35" s="24"/>
      <c r="BD35" s="24"/>
      <c r="BE35" s="24"/>
      <c r="BF35" s="24"/>
      <c r="BG35" s="24"/>
      <c r="BH35" s="23"/>
      <c r="BI35" s="23"/>
      <c r="BJ35" s="23"/>
      <c r="BK35" s="15"/>
      <c r="BL35" s="23"/>
      <c r="BM35" s="73"/>
      <c r="BN35" s="88"/>
      <c r="BO35" s="89"/>
      <c r="BP35" s="23"/>
      <c r="BQ35" s="15"/>
    </row>
    <row r="36" spans="1:69" x14ac:dyDescent="0.25">
      <c r="A36" s="15"/>
      <c r="B36" s="15"/>
      <c r="C36" s="15"/>
      <c r="D36" s="15"/>
      <c r="E36" s="15"/>
      <c r="F36" s="23"/>
      <c r="G36" s="88"/>
      <c r="H36" s="89"/>
      <c r="I36" s="24" t="str">
        <f>IFERROR(INDEX(Table3[Site ID], MATCH(DC_SW15[[#This Row],[Facility Name]], Table3[Site Name], 0)), "")</f>
        <v/>
      </c>
      <c r="J36" s="15"/>
      <c r="K36" s="24" t="str">
        <f>IFERROR(INDEX(Table3[Site Address], MATCH(DC_SW15[[#This Row],[Facility Name]], Table3[Site Name], 0)), "")</f>
        <v/>
      </c>
      <c r="L36" s="24" t="str">
        <f>IFERROR(INDEX(Table3[Site X Coordinate], MATCH(DC_SW15[[#This Row],[Facility Name]], Table3[Site Name], 0)),"")</f>
        <v/>
      </c>
      <c r="M36" s="24" t="str">
        <f>IFERROR(INDEX(Table3[Site Y Coordinate], MATCH(DC_SW15[[#This Row],[Facility Name]], Table3[Site Name], 0)),"")</f>
        <v/>
      </c>
      <c r="N36" s="24" t="str">
        <f>IFERROR(INDEX(Table3[Owner/Manager], MATCH(DC_SW15[[#This Row],[Facility Name]], Table3[Site Name], 0)),"")</f>
        <v/>
      </c>
      <c r="O36" s="15"/>
      <c r="P36" s="15"/>
      <c r="Q36" s="90"/>
      <c r="R36" s="15"/>
      <c r="S36" s="15"/>
      <c r="T36" s="90"/>
      <c r="U36" s="15"/>
      <c r="V36" s="91"/>
      <c r="W36" s="92"/>
      <c r="X36" s="15"/>
      <c r="Y36" s="93"/>
      <c r="Z36" s="94"/>
      <c r="AA36" s="94"/>
      <c r="AB36" s="94"/>
      <c r="AC36" s="24"/>
      <c r="AD36" s="15"/>
      <c r="AE36" s="15"/>
      <c r="AF36" s="15"/>
      <c r="AG36" s="15"/>
      <c r="AH36" s="15"/>
      <c r="AI36" s="15"/>
      <c r="AJ36" s="15"/>
      <c r="AK36" s="15"/>
      <c r="AL36" s="15"/>
      <c r="AM36" s="15"/>
      <c r="AN36" s="95"/>
      <c r="AO36" s="95"/>
      <c r="AP36" s="95"/>
      <c r="AQ36" s="95"/>
      <c r="AR36" s="95" t="str">
        <f>IF(ISBLANK(DC_SW15[[#This Row],[Urban Acres]]), "", DC_SW15[[#This Row],[Urban Acres]]-DC_SW15[[#This Row],[Impervious Acres]]-DC_SW15[[#This Row],[Natural Acres]])</f>
        <v/>
      </c>
      <c r="AS36" s="95"/>
      <c r="AT36" s="95"/>
      <c r="AU36" s="95" t="str">
        <f>IF(ISBLANK(DC_SW15[[#This Row],[Natural Acres]]), "", DC_SW15[[#This Row],[Natural Acres]]*43560)</f>
        <v/>
      </c>
      <c r="AV36" s="95" t="str">
        <f>IFERROR(IF(ISBLANK(DC_SW15[[#This Row],[Compacted Acres]]), "", DC_SW15[[#This Row],[Compacted Acres]]*43560),"")</f>
        <v/>
      </c>
      <c r="AW36" s="95" t="str">
        <f>IF(ISBLANK(DC_SW15[[#This Row],[Impervious Acres]]), "", DC_SW15[[#This Row],[Impervious Acres]]*43560)</f>
        <v/>
      </c>
      <c r="AX36" s="95" t="str">
        <f>IF(ISBLANK(DC_SW15[[#This Row],[Urban Acres]]), "", DC_SW15[[#This Row],[Urban Acres]]*43560)</f>
        <v/>
      </c>
      <c r="AY36" s="68"/>
      <c r="AZ36" s="23"/>
      <c r="BA36" s="24"/>
      <c r="BB36" s="24"/>
      <c r="BC36" s="24"/>
      <c r="BD36" s="24"/>
      <c r="BE36" s="24"/>
      <c r="BF36" s="24"/>
      <c r="BG36" s="24"/>
      <c r="BH36" s="23"/>
      <c r="BI36" s="23"/>
      <c r="BJ36" s="23"/>
      <c r="BK36" s="15"/>
      <c r="BL36" s="23"/>
      <c r="BM36" s="73"/>
      <c r="BN36" s="88"/>
      <c r="BO36" s="89"/>
      <c r="BP36" s="23"/>
      <c r="BQ36" s="15"/>
    </row>
    <row r="37" spans="1:69" x14ac:dyDescent="0.25">
      <c r="A37" s="15"/>
      <c r="B37" s="15"/>
      <c r="C37" s="15"/>
      <c r="D37" s="15"/>
      <c r="E37" s="15"/>
      <c r="F37" s="23"/>
      <c r="G37" s="88"/>
      <c r="H37" s="89"/>
      <c r="I37" s="24" t="str">
        <f>IFERROR(INDEX(Table3[Site ID], MATCH(DC_SW15[[#This Row],[Facility Name]], Table3[Site Name], 0)), "")</f>
        <v/>
      </c>
      <c r="J37" s="15"/>
      <c r="K37" s="24" t="str">
        <f>IFERROR(INDEX(Table3[Site Address], MATCH(DC_SW15[[#This Row],[Facility Name]], Table3[Site Name], 0)), "")</f>
        <v/>
      </c>
      <c r="L37" s="24" t="str">
        <f>IFERROR(INDEX(Table3[Site X Coordinate], MATCH(DC_SW15[[#This Row],[Facility Name]], Table3[Site Name], 0)),"")</f>
        <v/>
      </c>
      <c r="M37" s="24" t="str">
        <f>IFERROR(INDEX(Table3[Site Y Coordinate], MATCH(DC_SW15[[#This Row],[Facility Name]], Table3[Site Name], 0)),"")</f>
        <v/>
      </c>
      <c r="N37" s="24" t="str">
        <f>IFERROR(INDEX(Table3[Owner/Manager], MATCH(DC_SW15[[#This Row],[Facility Name]], Table3[Site Name], 0)),"")</f>
        <v/>
      </c>
      <c r="O37" s="15"/>
      <c r="P37" s="15"/>
      <c r="Q37" s="90"/>
      <c r="R37" s="15"/>
      <c r="S37" s="15"/>
      <c r="T37" s="90"/>
      <c r="U37" s="15"/>
      <c r="V37" s="91"/>
      <c r="W37" s="92"/>
      <c r="X37" s="15"/>
      <c r="Y37" s="93"/>
      <c r="Z37" s="94"/>
      <c r="AA37" s="94"/>
      <c r="AB37" s="94"/>
      <c r="AC37" s="24"/>
      <c r="AD37" s="15"/>
      <c r="AE37" s="15"/>
      <c r="AF37" s="15"/>
      <c r="AG37" s="15"/>
      <c r="AH37" s="15"/>
      <c r="AI37" s="15"/>
      <c r="AJ37" s="15"/>
      <c r="AK37" s="15"/>
      <c r="AL37" s="15"/>
      <c r="AM37" s="15"/>
      <c r="AN37" s="95"/>
      <c r="AO37" s="95"/>
      <c r="AP37" s="95"/>
      <c r="AQ37" s="95"/>
      <c r="AR37" s="95" t="str">
        <f>IF(ISBLANK(DC_SW15[[#This Row],[Urban Acres]]), "", DC_SW15[[#This Row],[Urban Acres]]-DC_SW15[[#This Row],[Impervious Acres]]-DC_SW15[[#This Row],[Natural Acres]])</f>
        <v/>
      </c>
      <c r="AS37" s="95"/>
      <c r="AT37" s="95"/>
      <c r="AU37" s="95" t="str">
        <f>IF(ISBLANK(DC_SW15[[#This Row],[Natural Acres]]), "", DC_SW15[[#This Row],[Natural Acres]]*43560)</f>
        <v/>
      </c>
      <c r="AV37" s="95" t="str">
        <f>IFERROR(IF(ISBLANK(DC_SW15[[#This Row],[Compacted Acres]]), "", DC_SW15[[#This Row],[Compacted Acres]]*43560),"")</f>
        <v/>
      </c>
      <c r="AW37" s="95" t="str">
        <f>IF(ISBLANK(DC_SW15[[#This Row],[Impervious Acres]]), "", DC_SW15[[#This Row],[Impervious Acres]]*43560)</f>
        <v/>
      </c>
      <c r="AX37" s="95" t="str">
        <f>IF(ISBLANK(DC_SW15[[#This Row],[Urban Acres]]), "", DC_SW15[[#This Row],[Urban Acres]]*43560)</f>
        <v/>
      </c>
      <c r="AY37" s="68"/>
      <c r="AZ37" s="23"/>
      <c r="BA37" s="24"/>
      <c r="BB37" s="24"/>
      <c r="BC37" s="24"/>
      <c r="BD37" s="24"/>
      <c r="BE37" s="24"/>
      <c r="BF37" s="24"/>
      <c r="BG37" s="24"/>
      <c r="BH37" s="23"/>
      <c r="BI37" s="23"/>
      <c r="BJ37" s="23"/>
      <c r="BK37" s="15"/>
      <c r="BL37" s="23"/>
      <c r="BM37" s="73"/>
      <c r="BN37" s="88"/>
      <c r="BO37" s="89"/>
      <c r="BP37" s="23"/>
      <c r="BQ37" s="15"/>
    </row>
    <row r="38" spans="1:69" x14ac:dyDescent="0.25">
      <c r="A38" s="15"/>
      <c r="B38" s="15"/>
      <c r="C38" s="15"/>
      <c r="D38" s="15"/>
      <c r="E38" s="15"/>
      <c r="F38" s="23"/>
      <c r="G38" s="88"/>
      <c r="H38" s="89"/>
      <c r="I38" s="24" t="str">
        <f>IFERROR(INDEX(Table3[Site ID], MATCH(DC_SW15[[#This Row],[Facility Name]], Table3[Site Name], 0)), "")</f>
        <v/>
      </c>
      <c r="J38" s="15"/>
      <c r="K38" s="24" t="str">
        <f>IFERROR(INDEX(Table3[Site Address], MATCH(DC_SW15[[#This Row],[Facility Name]], Table3[Site Name], 0)), "")</f>
        <v/>
      </c>
      <c r="L38" s="24" t="str">
        <f>IFERROR(INDEX(Table3[Site X Coordinate], MATCH(DC_SW15[[#This Row],[Facility Name]], Table3[Site Name], 0)),"")</f>
        <v/>
      </c>
      <c r="M38" s="24" t="str">
        <f>IFERROR(INDEX(Table3[Site Y Coordinate], MATCH(DC_SW15[[#This Row],[Facility Name]], Table3[Site Name], 0)),"")</f>
        <v/>
      </c>
      <c r="N38" s="24" t="str">
        <f>IFERROR(INDEX(Table3[Owner/Manager], MATCH(DC_SW15[[#This Row],[Facility Name]], Table3[Site Name], 0)),"")</f>
        <v/>
      </c>
      <c r="O38" s="15"/>
      <c r="P38" s="15"/>
      <c r="Q38" s="90"/>
      <c r="R38" s="15"/>
      <c r="S38" s="15"/>
      <c r="T38" s="90"/>
      <c r="U38" s="15"/>
      <c r="V38" s="91"/>
      <c r="W38" s="92"/>
      <c r="X38" s="15"/>
      <c r="Y38" s="93"/>
      <c r="Z38" s="94"/>
      <c r="AA38" s="94"/>
      <c r="AB38" s="94"/>
      <c r="AC38" s="24"/>
      <c r="AD38" s="15"/>
      <c r="AE38" s="15"/>
      <c r="AF38" s="15"/>
      <c r="AG38" s="15"/>
      <c r="AH38" s="15"/>
      <c r="AI38" s="15"/>
      <c r="AJ38" s="15"/>
      <c r="AK38" s="15"/>
      <c r="AL38" s="15"/>
      <c r="AM38" s="15"/>
      <c r="AN38" s="95"/>
      <c r="AO38" s="95"/>
      <c r="AP38" s="95"/>
      <c r="AQ38" s="95"/>
      <c r="AR38" s="95" t="str">
        <f>IF(ISBLANK(DC_SW15[[#This Row],[Urban Acres]]), "", DC_SW15[[#This Row],[Urban Acres]]-DC_SW15[[#This Row],[Impervious Acres]]-DC_SW15[[#This Row],[Natural Acres]])</f>
        <v/>
      </c>
      <c r="AS38" s="95"/>
      <c r="AT38" s="95"/>
      <c r="AU38" s="95" t="str">
        <f>IF(ISBLANK(DC_SW15[[#This Row],[Natural Acres]]), "", DC_SW15[[#This Row],[Natural Acres]]*43560)</f>
        <v/>
      </c>
      <c r="AV38" s="95" t="str">
        <f>IFERROR(IF(ISBLANK(DC_SW15[[#This Row],[Compacted Acres]]), "", DC_SW15[[#This Row],[Compacted Acres]]*43560),"")</f>
        <v/>
      </c>
      <c r="AW38" s="95" t="str">
        <f>IF(ISBLANK(DC_SW15[[#This Row],[Impervious Acres]]), "", DC_SW15[[#This Row],[Impervious Acres]]*43560)</f>
        <v/>
      </c>
      <c r="AX38" s="95" t="str">
        <f>IF(ISBLANK(DC_SW15[[#This Row],[Urban Acres]]), "", DC_SW15[[#This Row],[Urban Acres]]*43560)</f>
        <v/>
      </c>
      <c r="AY38" s="68"/>
      <c r="AZ38" s="23"/>
      <c r="BA38" s="24"/>
      <c r="BB38" s="24"/>
      <c r="BC38" s="24"/>
      <c r="BD38" s="24"/>
      <c r="BE38" s="24"/>
      <c r="BF38" s="24"/>
      <c r="BG38" s="24"/>
      <c r="BH38" s="23"/>
      <c r="BI38" s="23"/>
      <c r="BJ38" s="23"/>
      <c r="BK38" s="15"/>
      <c r="BL38" s="23"/>
      <c r="BM38" s="73"/>
      <c r="BN38" s="88"/>
      <c r="BO38" s="89"/>
      <c r="BP38" s="23"/>
      <c r="BQ38" s="15"/>
    </row>
    <row r="39" spans="1:69" x14ac:dyDescent="0.25">
      <c r="A39" s="15"/>
      <c r="B39" s="15"/>
      <c r="C39" s="15"/>
      <c r="D39" s="15"/>
      <c r="E39" s="15"/>
      <c r="F39" s="23"/>
      <c r="G39" s="88"/>
      <c r="H39" s="89"/>
      <c r="I39" s="24" t="str">
        <f>IFERROR(INDEX(Table3[Site ID], MATCH(DC_SW15[[#This Row],[Facility Name]], Table3[Site Name], 0)), "")</f>
        <v/>
      </c>
      <c r="J39" s="15"/>
      <c r="K39" s="24" t="str">
        <f>IFERROR(INDEX(Table3[Site Address], MATCH(DC_SW15[[#This Row],[Facility Name]], Table3[Site Name], 0)), "")</f>
        <v/>
      </c>
      <c r="L39" s="24" t="str">
        <f>IFERROR(INDEX(Table3[Site X Coordinate], MATCH(DC_SW15[[#This Row],[Facility Name]], Table3[Site Name], 0)),"")</f>
        <v/>
      </c>
      <c r="M39" s="24" t="str">
        <f>IFERROR(INDEX(Table3[Site Y Coordinate], MATCH(DC_SW15[[#This Row],[Facility Name]], Table3[Site Name], 0)),"")</f>
        <v/>
      </c>
      <c r="N39" s="24" t="str">
        <f>IFERROR(INDEX(Table3[Owner/Manager], MATCH(DC_SW15[[#This Row],[Facility Name]], Table3[Site Name], 0)),"")</f>
        <v/>
      </c>
      <c r="O39" s="15"/>
      <c r="P39" s="15"/>
      <c r="Q39" s="90"/>
      <c r="R39" s="15"/>
      <c r="S39" s="15"/>
      <c r="T39" s="90"/>
      <c r="U39" s="15"/>
      <c r="V39" s="91"/>
      <c r="W39" s="92"/>
      <c r="X39" s="15"/>
      <c r="Y39" s="93"/>
      <c r="Z39" s="94"/>
      <c r="AA39" s="94"/>
      <c r="AB39" s="94"/>
      <c r="AC39" s="24"/>
      <c r="AD39" s="15"/>
      <c r="AE39" s="15"/>
      <c r="AF39" s="15"/>
      <c r="AG39" s="15"/>
      <c r="AH39" s="15"/>
      <c r="AI39" s="15"/>
      <c r="AJ39" s="15"/>
      <c r="AK39" s="15"/>
      <c r="AL39" s="15"/>
      <c r="AM39" s="15"/>
      <c r="AN39" s="95"/>
      <c r="AO39" s="95"/>
      <c r="AP39" s="95"/>
      <c r="AQ39" s="95"/>
      <c r="AR39" s="95" t="str">
        <f>IF(ISBLANK(DC_SW15[[#This Row],[Urban Acres]]), "", DC_SW15[[#This Row],[Urban Acres]]-DC_SW15[[#This Row],[Impervious Acres]]-DC_SW15[[#This Row],[Natural Acres]])</f>
        <v/>
      </c>
      <c r="AS39" s="95"/>
      <c r="AT39" s="95"/>
      <c r="AU39" s="95" t="str">
        <f>IF(ISBLANK(DC_SW15[[#This Row],[Natural Acres]]), "", DC_SW15[[#This Row],[Natural Acres]]*43560)</f>
        <v/>
      </c>
      <c r="AV39" s="95" t="str">
        <f>IFERROR(IF(ISBLANK(DC_SW15[[#This Row],[Compacted Acres]]), "", DC_SW15[[#This Row],[Compacted Acres]]*43560),"")</f>
        <v/>
      </c>
      <c r="AW39" s="95" t="str">
        <f>IF(ISBLANK(DC_SW15[[#This Row],[Impervious Acres]]), "", DC_SW15[[#This Row],[Impervious Acres]]*43560)</f>
        <v/>
      </c>
      <c r="AX39" s="95" t="str">
        <f>IF(ISBLANK(DC_SW15[[#This Row],[Urban Acres]]), "", DC_SW15[[#This Row],[Urban Acres]]*43560)</f>
        <v/>
      </c>
      <c r="AY39" s="68"/>
      <c r="AZ39" s="23"/>
      <c r="BA39" s="24"/>
      <c r="BB39" s="24"/>
      <c r="BC39" s="24"/>
      <c r="BD39" s="24"/>
      <c r="BE39" s="24"/>
      <c r="BF39" s="24"/>
      <c r="BG39" s="24"/>
      <c r="BH39" s="23"/>
      <c r="BI39" s="23"/>
      <c r="BJ39" s="23"/>
      <c r="BK39" s="15"/>
      <c r="BL39" s="23"/>
      <c r="BM39" s="73"/>
      <c r="BN39" s="88"/>
      <c r="BO39" s="89"/>
      <c r="BP39" s="23"/>
      <c r="BQ39" s="15"/>
    </row>
    <row r="40" spans="1:69" x14ac:dyDescent="0.25">
      <c r="A40" s="15"/>
      <c r="B40" s="15"/>
      <c r="C40" s="15"/>
      <c r="D40" s="15"/>
      <c r="E40" s="15"/>
      <c r="F40" s="23"/>
      <c r="G40" s="88"/>
      <c r="H40" s="89"/>
      <c r="I40" s="24" t="str">
        <f>IFERROR(INDEX(Table3[Site ID], MATCH(DC_SW15[[#This Row],[Facility Name]], Table3[Site Name], 0)), "")</f>
        <v/>
      </c>
      <c r="J40" s="15"/>
      <c r="K40" s="24" t="str">
        <f>IFERROR(INDEX(Table3[Site Address], MATCH(DC_SW15[[#This Row],[Facility Name]], Table3[Site Name], 0)), "")</f>
        <v/>
      </c>
      <c r="L40" s="24" t="str">
        <f>IFERROR(INDEX(Table3[Site X Coordinate], MATCH(DC_SW15[[#This Row],[Facility Name]], Table3[Site Name], 0)),"")</f>
        <v/>
      </c>
      <c r="M40" s="24" t="str">
        <f>IFERROR(INDEX(Table3[Site Y Coordinate], MATCH(DC_SW15[[#This Row],[Facility Name]], Table3[Site Name], 0)),"")</f>
        <v/>
      </c>
      <c r="N40" s="24" t="str">
        <f>IFERROR(INDEX(Table3[Owner/Manager], MATCH(DC_SW15[[#This Row],[Facility Name]], Table3[Site Name], 0)),"")</f>
        <v/>
      </c>
      <c r="O40" s="15"/>
      <c r="P40" s="15"/>
      <c r="Q40" s="90"/>
      <c r="R40" s="15"/>
      <c r="S40" s="15"/>
      <c r="T40" s="90"/>
      <c r="U40" s="15"/>
      <c r="V40" s="91"/>
      <c r="W40" s="92"/>
      <c r="X40" s="15"/>
      <c r="Y40" s="93"/>
      <c r="Z40" s="94"/>
      <c r="AA40" s="94"/>
      <c r="AB40" s="94"/>
      <c r="AC40" s="24"/>
      <c r="AD40" s="15"/>
      <c r="AE40" s="15"/>
      <c r="AF40" s="15"/>
      <c r="AG40" s="15"/>
      <c r="AH40" s="15"/>
      <c r="AI40" s="15"/>
      <c r="AJ40" s="15"/>
      <c r="AK40" s="15"/>
      <c r="AL40" s="15"/>
      <c r="AM40" s="15"/>
      <c r="AN40" s="95"/>
      <c r="AO40" s="95"/>
      <c r="AP40" s="95"/>
      <c r="AQ40" s="95"/>
      <c r="AR40" s="95" t="str">
        <f>IF(ISBLANK(DC_SW15[[#This Row],[Urban Acres]]), "", DC_SW15[[#This Row],[Urban Acres]]-DC_SW15[[#This Row],[Impervious Acres]]-DC_SW15[[#This Row],[Natural Acres]])</f>
        <v/>
      </c>
      <c r="AS40" s="95"/>
      <c r="AT40" s="95"/>
      <c r="AU40" s="95" t="str">
        <f>IF(ISBLANK(DC_SW15[[#This Row],[Natural Acres]]), "", DC_SW15[[#This Row],[Natural Acres]]*43560)</f>
        <v/>
      </c>
      <c r="AV40" s="95" t="str">
        <f>IFERROR(IF(ISBLANK(DC_SW15[[#This Row],[Compacted Acres]]), "", DC_SW15[[#This Row],[Compacted Acres]]*43560),"")</f>
        <v/>
      </c>
      <c r="AW40" s="95" t="str">
        <f>IF(ISBLANK(DC_SW15[[#This Row],[Impervious Acres]]), "", DC_SW15[[#This Row],[Impervious Acres]]*43560)</f>
        <v/>
      </c>
      <c r="AX40" s="95" t="str">
        <f>IF(ISBLANK(DC_SW15[[#This Row],[Urban Acres]]), "", DC_SW15[[#This Row],[Urban Acres]]*43560)</f>
        <v/>
      </c>
      <c r="AY40" s="68"/>
      <c r="AZ40" s="23"/>
      <c r="BA40" s="24"/>
      <c r="BB40" s="24"/>
      <c r="BC40" s="24"/>
      <c r="BD40" s="24"/>
      <c r="BE40" s="24"/>
      <c r="BF40" s="24"/>
      <c r="BG40" s="24"/>
      <c r="BH40" s="23"/>
      <c r="BI40" s="23"/>
      <c r="BJ40" s="23"/>
      <c r="BK40" s="15"/>
      <c r="BL40" s="23"/>
      <c r="BM40" s="73"/>
      <c r="BN40" s="88"/>
      <c r="BO40" s="89"/>
      <c r="BP40" s="23"/>
      <c r="BQ40" s="15"/>
    </row>
    <row r="41" spans="1:69" x14ac:dyDescent="0.25">
      <c r="A41" s="15"/>
      <c r="B41" s="15"/>
      <c r="C41" s="15"/>
      <c r="D41" s="15"/>
      <c r="E41" s="15"/>
      <c r="F41" s="23"/>
      <c r="G41" s="88"/>
      <c r="H41" s="89"/>
      <c r="I41" s="24" t="str">
        <f>IFERROR(INDEX(Table3[Site ID], MATCH(DC_SW15[[#This Row],[Facility Name]], Table3[Site Name], 0)), "")</f>
        <v/>
      </c>
      <c r="J41" s="15"/>
      <c r="K41" s="24" t="str">
        <f>IFERROR(INDEX(Table3[Site Address], MATCH(DC_SW15[[#This Row],[Facility Name]], Table3[Site Name], 0)), "")</f>
        <v/>
      </c>
      <c r="L41" s="24" t="str">
        <f>IFERROR(INDEX(Table3[Site X Coordinate], MATCH(DC_SW15[[#This Row],[Facility Name]], Table3[Site Name], 0)),"")</f>
        <v/>
      </c>
      <c r="M41" s="24" t="str">
        <f>IFERROR(INDEX(Table3[Site Y Coordinate], MATCH(DC_SW15[[#This Row],[Facility Name]], Table3[Site Name], 0)),"")</f>
        <v/>
      </c>
      <c r="N41" s="24" t="str">
        <f>IFERROR(INDEX(Table3[Owner/Manager], MATCH(DC_SW15[[#This Row],[Facility Name]], Table3[Site Name], 0)),"")</f>
        <v/>
      </c>
      <c r="O41" s="15"/>
      <c r="P41" s="15"/>
      <c r="Q41" s="90"/>
      <c r="R41" s="15"/>
      <c r="S41" s="15"/>
      <c r="T41" s="90"/>
      <c r="U41" s="15"/>
      <c r="V41" s="91"/>
      <c r="W41" s="92"/>
      <c r="X41" s="15"/>
      <c r="Y41" s="93"/>
      <c r="Z41" s="94"/>
      <c r="AA41" s="94"/>
      <c r="AB41" s="94"/>
      <c r="AC41" s="24"/>
      <c r="AD41" s="15"/>
      <c r="AE41" s="15"/>
      <c r="AF41" s="15"/>
      <c r="AG41" s="15"/>
      <c r="AH41" s="15"/>
      <c r="AI41" s="15"/>
      <c r="AJ41" s="15"/>
      <c r="AK41" s="15"/>
      <c r="AL41" s="15"/>
      <c r="AM41" s="15"/>
      <c r="AN41" s="95"/>
      <c r="AO41" s="95"/>
      <c r="AP41" s="95"/>
      <c r="AQ41" s="95"/>
      <c r="AR41" s="95" t="str">
        <f>IF(ISBLANK(DC_SW15[[#This Row],[Urban Acres]]), "", DC_SW15[[#This Row],[Urban Acres]]-DC_SW15[[#This Row],[Impervious Acres]]-DC_SW15[[#This Row],[Natural Acres]])</f>
        <v/>
      </c>
      <c r="AS41" s="95"/>
      <c r="AT41" s="95"/>
      <c r="AU41" s="95" t="str">
        <f>IF(ISBLANK(DC_SW15[[#This Row],[Natural Acres]]), "", DC_SW15[[#This Row],[Natural Acres]]*43560)</f>
        <v/>
      </c>
      <c r="AV41" s="95" t="str">
        <f>IFERROR(IF(ISBLANK(DC_SW15[[#This Row],[Compacted Acres]]), "", DC_SW15[[#This Row],[Compacted Acres]]*43560),"")</f>
        <v/>
      </c>
      <c r="AW41" s="95" t="str">
        <f>IF(ISBLANK(DC_SW15[[#This Row],[Impervious Acres]]), "", DC_SW15[[#This Row],[Impervious Acres]]*43560)</f>
        <v/>
      </c>
      <c r="AX41" s="95" t="str">
        <f>IF(ISBLANK(DC_SW15[[#This Row],[Urban Acres]]), "", DC_SW15[[#This Row],[Urban Acres]]*43560)</f>
        <v/>
      </c>
      <c r="AY41" s="68"/>
      <c r="AZ41" s="23"/>
      <c r="BA41" s="24"/>
      <c r="BB41" s="24"/>
      <c r="BC41" s="24"/>
      <c r="BD41" s="24"/>
      <c r="BE41" s="24"/>
      <c r="BF41" s="24"/>
      <c r="BG41" s="24"/>
      <c r="BH41" s="23"/>
      <c r="BI41" s="23"/>
      <c r="BJ41" s="23"/>
      <c r="BK41" s="15"/>
      <c r="BL41" s="23"/>
      <c r="BM41" s="73"/>
      <c r="BN41" s="88"/>
      <c r="BO41" s="89"/>
      <c r="BP41" s="23"/>
      <c r="BQ41" s="15"/>
    </row>
    <row r="42" spans="1:69" x14ac:dyDescent="0.25">
      <c r="A42" s="15"/>
      <c r="B42" s="15"/>
      <c r="C42" s="15"/>
      <c r="D42" s="15"/>
      <c r="E42" s="15"/>
      <c r="F42" s="23"/>
      <c r="G42" s="88"/>
      <c r="H42" s="89"/>
      <c r="I42" s="24" t="str">
        <f>IFERROR(INDEX(Table3[Site ID], MATCH(DC_SW15[[#This Row],[Facility Name]], Table3[Site Name], 0)), "")</f>
        <v/>
      </c>
      <c r="J42" s="15"/>
      <c r="K42" s="24" t="str">
        <f>IFERROR(INDEX(Table3[Site Address], MATCH(DC_SW15[[#This Row],[Facility Name]], Table3[Site Name], 0)), "")</f>
        <v/>
      </c>
      <c r="L42" s="24" t="str">
        <f>IFERROR(INDEX(Table3[Site X Coordinate], MATCH(DC_SW15[[#This Row],[Facility Name]], Table3[Site Name], 0)),"")</f>
        <v/>
      </c>
      <c r="M42" s="24" t="str">
        <f>IFERROR(INDEX(Table3[Site Y Coordinate], MATCH(DC_SW15[[#This Row],[Facility Name]], Table3[Site Name], 0)),"")</f>
        <v/>
      </c>
      <c r="N42" s="24" t="str">
        <f>IFERROR(INDEX(Table3[Owner/Manager], MATCH(DC_SW15[[#This Row],[Facility Name]], Table3[Site Name], 0)),"")</f>
        <v/>
      </c>
      <c r="O42" s="15"/>
      <c r="P42" s="15"/>
      <c r="Q42" s="90"/>
      <c r="R42" s="15"/>
      <c r="S42" s="15"/>
      <c r="T42" s="90"/>
      <c r="U42" s="15"/>
      <c r="V42" s="91"/>
      <c r="W42" s="92"/>
      <c r="X42" s="15"/>
      <c r="Y42" s="93"/>
      <c r="Z42" s="94"/>
      <c r="AA42" s="94"/>
      <c r="AB42" s="94"/>
      <c r="AC42" s="24"/>
      <c r="AD42" s="15"/>
      <c r="AE42" s="15"/>
      <c r="AF42" s="15"/>
      <c r="AG42" s="15"/>
      <c r="AH42" s="15"/>
      <c r="AI42" s="15"/>
      <c r="AJ42" s="15"/>
      <c r="AK42" s="15"/>
      <c r="AL42" s="15"/>
      <c r="AM42" s="15"/>
      <c r="AN42" s="95"/>
      <c r="AO42" s="95"/>
      <c r="AP42" s="95"/>
      <c r="AQ42" s="95"/>
      <c r="AR42" s="95" t="str">
        <f>IF(ISBLANK(DC_SW15[[#This Row],[Urban Acres]]), "", DC_SW15[[#This Row],[Urban Acres]]-DC_SW15[[#This Row],[Impervious Acres]]-DC_SW15[[#This Row],[Natural Acres]])</f>
        <v/>
      </c>
      <c r="AS42" s="95"/>
      <c r="AT42" s="95"/>
      <c r="AU42" s="95" t="str">
        <f>IF(ISBLANK(DC_SW15[[#This Row],[Natural Acres]]), "", DC_SW15[[#This Row],[Natural Acres]]*43560)</f>
        <v/>
      </c>
      <c r="AV42" s="95" t="str">
        <f>IFERROR(IF(ISBLANK(DC_SW15[[#This Row],[Compacted Acres]]), "", DC_SW15[[#This Row],[Compacted Acres]]*43560),"")</f>
        <v/>
      </c>
      <c r="AW42" s="95" t="str">
        <f>IF(ISBLANK(DC_SW15[[#This Row],[Impervious Acres]]), "", DC_SW15[[#This Row],[Impervious Acres]]*43560)</f>
        <v/>
      </c>
      <c r="AX42" s="95" t="str">
        <f>IF(ISBLANK(DC_SW15[[#This Row],[Urban Acres]]), "", DC_SW15[[#This Row],[Urban Acres]]*43560)</f>
        <v/>
      </c>
      <c r="AY42" s="68"/>
      <c r="AZ42" s="23"/>
      <c r="BA42" s="24"/>
      <c r="BB42" s="24"/>
      <c r="BC42" s="24"/>
      <c r="BD42" s="24"/>
      <c r="BE42" s="24"/>
      <c r="BF42" s="24"/>
      <c r="BG42" s="24"/>
      <c r="BH42" s="23"/>
      <c r="BI42" s="23"/>
      <c r="BJ42" s="23"/>
      <c r="BK42" s="15"/>
      <c r="BL42" s="23"/>
      <c r="BM42" s="73"/>
      <c r="BN42" s="88"/>
      <c r="BO42" s="89"/>
      <c r="BP42" s="23"/>
      <c r="BQ42" s="15"/>
    </row>
    <row r="43" spans="1:69" x14ac:dyDescent="0.25">
      <c r="A43" s="15"/>
      <c r="B43" s="15"/>
      <c r="C43" s="15"/>
      <c r="D43" s="15"/>
      <c r="E43" s="15"/>
      <c r="F43" s="23"/>
      <c r="G43" s="88"/>
      <c r="H43" s="89"/>
      <c r="I43" s="24" t="str">
        <f>IFERROR(INDEX(Table3[Site ID], MATCH(DC_SW15[[#This Row],[Facility Name]], Table3[Site Name], 0)), "")</f>
        <v/>
      </c>
      <c r="J43" s="15"/>
      <c r="K43" s="24" t="str">
        <f>IFERROR(INDEX(Table3[Site Address], MATCH(DC_SW15[[#This Row],[Facility Name]], Table3[Site Name], 0)), "")</f>
        <v/>
      </c>
      <c r="L43" s="24" t="str">
        <f>IFERROR(INDEX(Table3[Site X Coordinate], MATCH(DC_SW15[[#This Row],[Facility Name]], Table3[Site Name], 0)),"")</f>
        <v/>
      </c>
      <c r="M43" s="24" t="str">
        <f>IFERROR(INDEX(Table3[Site Y Coordinate], MATCH(DC_SW15[[#This Row],[Facility Name]], Table3[Site Name], 0)),"")</f>
        <v/>
      </c>
      <c r="N43" s="24" t="str">
        <f>IFERROR(INDEX(Table3[Owner/Manager], MATCH(DC_SW15[[#This Row],[Facility Name]], Table3[Site Name], 0)),"")</f>
        <v/>
      </c>
      <c r="O43" s="15"/>
      <c r="P43" s="15"/>
      <c r="Q43" s="90"/>
      <c r="R43" s="15"/>
      <c r="S43" s="15"/>
      <c r="T43" s="90"/>
      <c r="U43" s="15"/>
      <c r="V43" s="91"/>
      <c r="W43" s="92"/>
      <c r="X43" s="15"/>
      <c r="Y43" s="93"/>
      <c r="Z43" s="94"/>
      <c r="AA43" s="94"/>
      <c r="AB43" s="94"/>
      <c r="AC43" s="24"/>
      <c r="AD43" s="15"/>
      <c r="AE43" s="15"/>
      <c r="AF43" s="15"/>
      <c r="AG43" s="15"/>
      <c r="AH43" s="15"/>
      <c r="AI43" s="15"/>
      <c r="AJ43" s="15"/>
      <c r="AK43" s="15"/>
      <c r="AL43" s="15"/>
      <c r="AM43" s="15"/>
      <c r="AN43" s="95"/>
      <c r="AO43" s="95"/>
      <c r="AP43" s="95"/>
      <c r="AQ43" s="95"/>
      <c r="AR43" s="95" t="str">
        <f>IF(ISBLANK(DC_SW15[[#This Row],[Urban Acres]]), "", DC_SW15[[#This Row],[Urban Acres]]-DC_SW15[[#This Row],[Impervious Acres]]-DC_SW15[[#This Row],[Natural Acres]])</f>
        <v/>
      </c>
      <c r="AS43" s="95"/>
      <c r="AT43" s="95"/>
      <c r="AU43" s="95" t="str">
        <f>IF(ISBLANK(DC_SW15[[#This Row],[Natural Acres]]), "", DC_SW15[[#This Row],[Natural Acres]]*43560)</f>
        <v/>
      </c>
      <c r="AV43" s="95" t="str">
        <f>IFERROR(IF(ISBLANK(DC_SW15[[#This Row],[Compacted Acres]]), "", DC_SW15[[#This Row],[Compacted Acres]]*43560),"")</f>
        <v/>
      </c>
      <c r="AW43" s="95" t="str">
        <f>IF(ISBLANK(DC_SW15[[#This Row],[Impervious Acres]]), "", DC_SW15[[#This Row],[Impervious Acres]]*43560)</f>
        <v/>
      </c>
      <c r="AX43" s="95" t="str">
        <f>IF(ISBLANK(DC_SW15[[#This Row],[Urban Acres]]), "", DC_SW15[[#This Row],[Urban Acres]]*43560)</f>
        <v/>
      </c>
      <c r="AY43" s="68"/>
      <c r="AZ43" s="23"/>
      <c r="BA43" s="24"/>
      <c r="BB43" s="24"/>
      <c r="BC43" s="24"/>
      <c r="BD43" s="24"/>
      <c r="BE43" s="24"/>
      <c r="BF43" s="24"/>
      <c r="BG43" s="24"/>
      <c r="BH43" s="23"/>
      <c r="BI43" s="23"/>
      <c r="BJ43" s="23"/>
      <c r="BK43" s="15"/>
      <c r="BL43" s="23"/>
      <c r="BM43" s="73"/>
      <c r="BN43" s="88"/>
      <c r="BO43" s="89"/>
      <c r="BP43" s="23"/>
      <c r="BQ43" s="15"/>
    </row>
    <row r="44" spans="1:69" x14ac:dyDescent="0.25">
      <c r="A44" s="15"/>
      <c r="B44" s="15"/>
      <c r="C44" s="15"/>
      <c r="D44" s="15"/>
      <c r="E44" s="15"/>
      <c r="F44" s="23"/>
      <c r="G44" s="88"/>
      <c r="H44" s="89"/>
      <c r="I44" s="24" t="str">
        <f>IFERROR(INDEX(Table3[Site ID], MATCH(DC_SW15[[#This Row],[Facility Name]], Table3[Site Name], 0)), "")</f>
        <v/>
      </c>
      <c r="J44" s="15"/>
      <c r="K44" s="24" t="str">
        <f>IFERROR(INDEX(Table3[Site Address], MATCH(DC_SW15[[#This Row],[Facility Name]], Table3[Site Name], 0)), "")</f>
        <v/>
      </c>
      <c r="L44" s="24" t="str">
        <f>IFERROR(INDEX(Table3[Site X Coordinate], MATCH(DC_SW15[[#This Row],[Facility Name]], Table3[Site Name], 0)),"")</f>
        <v/>
      </c>
      <c r="M44" s="24" t="str">
        <f>IFERROR(INDEX(Table3[Site Y Coordinate], MATCH(DC_SW15[[#This Row],[Facility Name]], Table3[Site Name], 0)),"")</f>
        <v/>
      </c>
      <c r="N44" s="24" t="str">
        <f>IFERROR(INDEX(Table3[Owner/Manager], MATCH(DC_SW15[[#This Row],[Facility Name]], Table3[Site Name], 0)),"")</f>
        <v/>
      </c>
      <c r="O44" s="15"/>
      <c r="P44" s="15"/>
      <c r="Q44" s="90"/>
      <c r="R44" s="15"/>
      <c r="S44" s="15"/>
      <c r="T44" s="90"/>
      <c r="U44" s="15"/>
      <c r="V44" s="91"/>
      <c r="W44" s="92"/>
      <c r="X44" s="15"/>
      <c r="Y44" s="93"/>
      <c r="Z44" s="94"/>
      <c r="AA44" s="94"/>
      <c r="AB44" s="94"/>
      <c r="AC44" s="24"/>
      <c r="AD44" s="15"/>
      <c r="AE44" s="15"/>
      <c r="AF44" s="15"/>
      <c r="AG44" s="15"/>
      <c r="AH44" s="15"/>
      <c r="AI44" s="15"/>
      <c r="AJ44" s="15"/>
      <c r="AK44" s="15"/>
      <c r="AL44" s="15"/>
      <c r="AM44" s="15"/>
      <c r="AN44" s="95"/>
      <c r="AO44" s="95"/>
      <c r="AP44" s="95"/>
      <c r="AQ44" s="95"/>
      <c r="AR44" s="95" t="str">
        <f>IF(ISBLANK(DC_SW15[[#This Row],[Urban Acres]]), "", DC_SW15[[#This Row],[Urban Acres]]-DC_SW15[[#This Row],[Impervious Acres]]-DC_SW15[[#This Row],[Natural Acres]])</f>
        <v/>
      </c>
      <c r="AS44" s="95"/>
      <c r="AT44" s="95"/>
      <c r="AU44" s="95" t="str">
        <f>IF(ISBLANK(DC_SW15[[#This Row],[Natural Acres]]), "", DC_SW15[[#This Row],[Natural Acres]]*43560)</f>
        <v/>
      </c>
      <c r="AV44" s="95" t="str">
        <f>IFERROR(IF(ISBLANK(DC_SW15[[#This Row],[Compacted Acres]]), "", DC_SW15[[#This Row],[Compacted Acres]]*43560),"")</f>
        <v/>
      </c>
      <c r="AW44" s="95" t="str">
        <f>IF(ISBLANK(DC_SW15[[#This Row],[Impervious Acres]]), "", DC_SW15[[#This Row],[Impervious Acres]]*43560)</f>
        <v/>
      </c>
      <c r="AX44" s="95" t="str">
        <f>IF(ISBLANK(DC_SW15[[#This Row],[Urban Acres]]), "", DC_SW15[[#This Row],[Urban Acres]]*43560)</f>
        <v/>
      </c>
      <c r="AY44" s="68"/>
      <c r="AZ44" s="23"/>
      <c r="BA44" s="24"/>
      <c r="BB44" s="24"/>
      <c r="BC44" s="24"/>
      <c r="BD44" s="24"/>
      <c r="BE44" s="24"/>
      <c r="BF44" s="24"/>
      <c r="BG44" s="24"/>
      <c r="BH44" s="23"/>
      <c r="BI44" s="23"/>
      <c r="BJ44" s="23"/>
      <c r="BK44" s="15"/>
      <c r="BL44" s="23"/>
      <c r="BM44" s="73"/>
      <c r="BN44" s="88"/>
      <c r="BO44" s="89"/>
      <c r="BP44" s="23"/>
      <c r="BQ44" s="15"/>
    </row>
    <row r="45" spans="1:69" x14ac:dyDescent="0.25">
      <c r="A45" s="15"/>
      <c r="B45" s="15"/>
      <c r="C45" s="15"/>
      <c r="D45" s="15"/>
      <c r="E45" s="15"/>
      <c r="F45" s="23"/>
      <c r="G45" s="88"/>
      <c r="H45" s="89"/>
      <c r="I45" s="24" t="str">
        <f>IFERROR(INDEX(Table3[Site ID], MATCH(DC_SW15[[#This Row],[Facility Name]], Table3[Site Name], 0)), "")</f>
        <v/>
      </c>
      <c r="J45" s="15"/>
      <c r="K45" s="24" t="str">
        <f>IFERROR(INDEX(Table3[Site Address], MATCH(DC_SW15[[#This Row],[Facility Name]], Table3[Site Name], 0)), "")</f>
        <v/>
      </c>
      <c r="L45" s="24" t="str">
        <f>IFERROR(INDEX(Table3[Site X Coordinate], MATCH(DC_SW15[[#This Row],[Facility Name]], Table3[Site Name], 0)),"")</f>
        <v/>
      </c>
      <c r="M45" s="24" t="str">
        <f>IFERROR(INDEX(Table3[Site Y Coordinate], MATCH(DC_SW15[[#This Row],[Facility Name]], Table3[Site Name], 0)),"")</f>
        <v/>
      </c>
      <c r="N45" s="24" t="str">
        <f>IFERROR(INDEX(Table3[Owner/Manager], MATCH(DC_SW15[[#This Row],[Facility Name]], Table3[Site Name], 0)),"")</f>
        <v/>
      </c>
      <c r="O45" s="15"/>
      <c r="P45" s="15"/>
      <c r="Q45" s="90"/>
      <c r="R45" s="15"/>
      <c r="S45" s="15"/>
      <c r="T45" s="90"/>
      <c r="U45" s="15"/>
      <c r="V45" s="91"/>
      <c r="W45" s="92"/>
      <c r="X45" s="15"/>
      <c r="Y45" s="93"/>
      <c r="Z45" s="94"/>
      <c r="AA45" s="94"/>
      <c r="AB45" s="94"/>
      <c r="AC45" s="24"/>
      <c r="AD45" s="15"/>
      <c r="AE45" s="15"/>
      <c r="AF45" s="15"/>
      <c r="AG45" s="15"/>
      <c r="AH45" s="15"/>
      <c r="AI45" s="15"/>
      <c r="AJ45" s="15"/>
      <c r="AK45" s="15"/>
      <c r="AL45" s="15"/>
      <c r="AM45" s="15"/>
      <c r="AN45" s="95"/>
      <c r="AO45" s="95"/>
      <c r="AP45" s="95"/>
      <c r="AQ45" s="95"/>
      <c r="AR45" s="95" t="str">
        <f>IF(ISBLANK(DC_SW15[[#This Row],[Urban Acres]]), "", DC_SW15[[#This Row],[Urban Acres]]-DC_SW15[[#This Row],[Impervious Acres]]-DC_SW15[[#This Row],[Natural Acres]])</f>
        <v/>
      </c>
      <c r="AS45" s="95"/>
      <c r="AT45" s="95"/>
      <c r="AU45" s="95" t="str">
        <f>IF(ISBLANK(DC_SW15[[#This Row],[Natural Acres]]), "", DC_SW15[[#This Row],[Natural Acres]]*43560)</f>
        <v/>
      </c>
      <c r="AV45" s="95" t="str">
        <f>IFERROR(IF(ISBLANK(DC_SW15[[#This Row],[Compacted Acres]]), "", DC_SW15[[#This Row],[Compacted Acres]]*43560),"")</f>
        <v/>
      </c>
      <c r="AW45" s="95" t="str">
        <f>IF(ISBLANK(DC_SW15[[#This Row],[Impervious Acres]]), "", DC_SW15[[#This Row],[Impervious Acres]]*43560)</f>
        <v/>
      </c>
      <c r="AX45" s="95" t="str">
        <f>IF(ISBLANK(DC_SW15[[#This Row],[Urban Acres]]), "", DC_SW15[[#This Row],[Urban Acres]]*43560)</f>
        <v/>
      </c>
      <c r="AY45" s="68"/>
      <c r="AZ45" s="23"/>
      <c r="BA45" s="24"/>
      <c r="BB45" s="24"/>
      <c r="BC45" s="24"/>
      <c r="BD45" s="24"/>
      <c r="BE45" s="24"/>
      <c r="BF45" s="24"/>
      <c r="BG45" s="24"/>
      <c r="BH45" s="23"/>
      <c r="BI45" s="23"/>
      <c r="BJ45" s="23"/>
      <c r="BK45" s="15"/>
      <c r="BL45" s="23"/>
      <c r="BM45" s="73"/>
      <c r="BN45" s="88"/>
      <c r="BO45" s="89"/>
      <c r="BP45" s="23"/>
      <c r="BQ45" s="15"/>
    </row>
    <row r="46" spans="1:69" x14ac:dyDescent="0.25">
      <c r="A46" s="15"/>
      <c r="B46" s="15"/>
      <c r="C46" s="15"/>
      <c r="D46" s="15"/>
      <c r="E46" s="15"/>
      <c r="F46" s="23"/>
      <c r="G46" s="88"/>
      <c r="H46" s="89"/>
      <c r="I46" s="24" t="str">
        <f>IFERROR(INDEX(Table3[Site ID], MATCH(DC_SW15[[#This Row],[Facility Name]], Table3[Site Name], 0)), "")</f>
        <v/>
      </c>
      <c r="J46" s="15"/>
      <c r="K46" s="24" t="str">
        <f>IFERROR(INDEX(Table3[Site Address], MATCH(DC_SW15[[#This Row],[Facility Name]], Table3[Site Name], 0)), "")</f>
        <v/>
      </c>
      <c r="L46" s="24" t="str">
        <f>IFERROR(INDEX(Table3[Site X Coordinate], MATCH(DC_SW15[[#This Row],[Facility Name]], Table3[Site Name], 0)),"")</f>
        <v/>
      </c>
      <c r="M46" s="24" t="str">
        <f>IFERROR(INDEX(Table3[Site Y Coordinate], MATCH(DC_SW15[[#This Row],[Facility Name]], Table3[Site Name], 0)),"")</f>
        <v/>
      </c>
      <c r="N46" s="24" t="str">
        <f>IFERROR(INDEX(Table3[Owner/Manager], MATCH(DC_SW15[[#This Row],[Facility Name]], Table3[Site Name], 0)),"")</f>
        <v/>
      </c>
      <c r="O46" s="15"/>
      <c r="P46" s="15"/>
      <c r="Q46" s="90"/>
      <c r="R46" s="15"/>
      <c r="S46" s="15"/>
      <c r="T46" s="90"/>
      <c r="U46" s="15"/>
      <c r="V46" s="91"/>
      <c r="W46" s="92"/>
      <c r="X46" s="15"/>
      <c r="Y46" s="93"/>
      <c r="Z46" s="94"/>
      <c r="AA46" s="94"/>
      <c r="AB46" s="94"/>
      <c r="AC46" s="24"/>
      <c r="AD46" s="15"/>
      <c r="AE46" s="15"/>
      <c r="AF46" s="15"/>
      <c r="AG46" s="15"/>
      <c r="AH46" s="15"/>
      <c r="AI46" s="15"/>
      <c r="AJ46" s="15"/>
      <c r="AK46" s="15"/>
      <c r="AL46" s="15"/>
      <c r="AM46" s="15"/>
      <c r="AN46" s="95"/>
      <c r="AO46" s="95"/>
      <c r="AP46" s="95"/>
      <c r="AQ46" s="95"/>
      <c r="AR46" s="95" t="str">
        <f>IF(ISBLANK(DC_SW15[[#This Row],[Urban Acres]]), "", DC_SW15[[#This Row],[Urban Acres]]-DC_SW15[[#This Row],[Impervious Acres]]-DC_SW15[[#This Row],[Natural Acres]])</f>
        <v/>
      </c>
      <c r="AS46" s="95"/>
      <c r="AT46" s="95"/>
      <c r="AU46" s="95" t="str">
        <f>IF(ISBLANK(DC_SW15[[#This Row],[Natural Acres]]), "", DC_SW15[[#This Row],[Natural Acres]]*43560)</f>
        <v/>
      </c>
      <c r="AV46" s="95" t="str">
        <f>IFERROR(IF(ISBLANK(DC_SW15[[#This Row],[Compacted Acres]]), "", DC_SW15[[#This Row],[Compacted Acres]]*43560),"")</f>
        <v/>
      </c>
      <c r="AW46" s="95" t="str">
        <f>IF(ISBLANK(DC_SW15[[#This Row],[Impervious Acres]]), "", DC_SW15[[#This Row],[Impervious Acres]]*43560)</f>
        <v/>
      </c>
      <c r="AX46" s="95" t="str">
        <f>IF(ISBLANK(DC_SW15[[#This Row],[Urban Acres]]), "", DC_SW15[[#This Row],[Urban Acres]]*43560)</f>
        <v/>
      </c>
      <c r="AY46" s="68"/>
      <c r="AZ46" s="23"/>
      <c r="BA46" s="24"/>
      <c r="BB46" s="24"/>
      <c r="BC46" s="24"/>
      <c r="BD46" s="24"/>
      <c r="BE46" s="24"/>
      <c r="BF46" s="24"/>
      <c r="BG46" s="24"/>
      <c r="BH46" s="23"/>
      <c r="BI46" s="23"/>
      <c r="BJ46" s="23"/>
      <c r="BK46" s="15"/>
      <c r="BL46" s="23"/>
      <c r="BM46" s="73"/>
      <c r="BN46" s="88"/>
      <c r="BO46" s="89"/>
      <c r="BP46" s="23"/>
      <c r="BQ46" s="15"/>
    </row>
    <row r="47" spans="1:69" x14ac:dyDescent="0.25">
      <c r="A47" s="15"/>
      <c r="B47" s="15"/>
      <c r="C47" s="15"/>
      <c r="D47" s="15"/>
      <c r="E47" s="15"/>
      <c r="F47" s="23"/>
      <c r="G47" s="88"/>
      <c r="H47" s="89"/>
      <c r="I47" s="24" t="str">
        <f>IFERROR(INDEX(Table3[Site ID], MATCH(DC_SW15[[#This Row],[Facility Name]], Table3[Site Name], 0)), "")</f>
        <v/>
      </c>
      <c r="J47" s="15"/>
      <c r="K47" s="24" t="str">
        <f>IFERROR(INDEX(Table3[Site Address], MATCH(DC_SW15[[#This Row],[Facility Name]], Table3[Site Name], 0)), "")</f>
        <v/>
      </c>
      <c r="L47" s="24" t="str">
        <f>IFERROR(INDEX(Table3[Site X Coordinate], MATCH(DC_SW15[[#This Row],[Facility Name]], Table3[Site Name], 0)),"")</f>
        <v/>
      </c>
      <c r="M47" s="24" t="str">
        <f>IFERROR(INDEX(Table3[Site Y Coordinate], MATCH(DC_SW15[[#This Row],[Facility Name]], Table3[Site Name], 0)),"")</f>
        <v/>
      </c>
      <c r="N47" s="24" t="str">
        <f>IFERROR(INDEX(Table3[Owner/Manager], MATCH(DC_SW15[[#This Row],[Facility Name]], Table3[Site Name], 0)),"")</f>
        <v/>
      </c>
      <c r="O47" s="15"/>
      <c r="P47" s="15"/>
      <c r="Q47" s="90"/>
      <c r="R47" s="15"/>
      <c r="S47" s="15"/>
      <c r="T47" s="90"/>
      <c r="U47" s="15"/>
      <c r="V47" s="91"/>
      <c r="W47" s="92"/>
      <c r="X47" s="15"/>
      <c r="Y47" s="93"/>
      <c r="Z47" s="94"/>
      <c r="AA47" s="94"/>
      <c r="AB47" s="94"/>
      <c r="AC47" s="24"/>
      <c r="AD47" s="15"/>
      <c r="AE47" s="15"/>
      <c r="AF47" s="15"/>
      <c r="AG47" s="15"/>
      <c r="AH47" s="15"/>
      <c r="AI47" s="15"/>
      <c r="AJ47" s="15"/>
      <c r="AK47" s="15"/>
      <c r="AL47" s="15"/>
      <c r="AM47" s="15"/>
      <c r="AN47" s="95"/>
      <c r="AO47" s="95"/>
      <c r="AP47" s="95"/>
      <c r="AQ47" s="95"/>
      <c r="AR47" s="95" t="str">
        <f>IF(ISBLANK(DC_SW15[[#This Row],[Urban Acres]]), "", DC_SW15[[#This Row],[Urban Acres]]-DC_SW15[[#This Row],[Impervious Acres]]-DC_SW15[[#This Row],[Natural Acres]])</f>
        <v/>
      </c>
      <c r="AS47" s="95"/>
      <c r="AT47" s="95"/>
      <c r="AU47" s="95" t="str">
        <f>IF(ISBLANK(DC_SW15[[#This Row],[Natural Acres]]), "", DC_SW15[[#This Row],[Natural Acres]]*43560)</f>
        <v/>
      </c>
      <c r="AV47" s="95" t="str">
        <f>IFERROR(IF(ISBLANK(DC_SW15[[#This Row],[Compacted Acres]]), "", DC_SW15[[#This Row],[Compacted Acres]]*43560),"")</f>
        <v/>
      </c>
      <c r="AW47" s="95" t="str">
        <f>IF(ISBLANK(DC_SW15[[#This Row],[Impervious Acres]]), "", DC_SW15[[#This Row],[Impervious Acres]]*43560)</f>
        <v/>
      </c>
      <c r="AX47" s="95" t="str">
        <f>IF(ISBLANK(DC_SW15[[#This Row],[Urban Acres]]), "", DC_SW15[[#This Row],[Urban Acres]]*43560)</f>
        <v/>
      </c>
      <c r="AY47" s="68"/>
      <c r="AZ47" s="23"/>
      <c r="BA47" s="24"/>
      <c r="BB47" s="24"/>
      <c r="BC47" s="24"/>
      <c r="BD47" s="24"/>
      <c r="BE47" s="24"/>
      <c r="BF47" s="24"/>
      <c r="BG47" s="24"/>
      <c r="BH47" s="23"/>
      <c r="BI47" s="23"/>
      <c r="BJ47" s="23"/>
      <c r="BK47" s="15"/>
      <c r="BL47" s="23"/>
      <c r="BM47" s="73"/>
      <c r="BN47" s="88"/>
      <c r="BO47" s="89"/>
      <c r="BP47" s="23"/>
      <c r="BQ47" s="15"/>
    </row>
    <row r="48" spans="1:69" x14ac:dyDescent="0.25">
      <c r="A48" s="15"/>
      <c r="B48" s="15"/>
      <c r="C48" s="15"/>
      <c r="D48" s="15"/>
      <c r="E48" s="15"/>
      <c r="F48" s="23"/>
      <c r="G48" s="88"/>
      <c r="H48" s="89"/>
      <c r="I48" s="24" t="str">
        <f>IFERROR(INDEX(Table3[Site ID], MATCH(DC_SW15[[#This Row],[Facility Name]], Table3[Site Name], 0)), "")</f>
        <v/>
      </c>
      <c r="J48" s="15"/>
      <c r="K48" s="24" t="str">
        <f>IFERROR(INDEX(Table3[Site Address], MATCH(DC_SW15[[#This Row],[Facility Name]], Table3[Site Name], 0)), "")</f>
        <v/>
      </c>
      <c r="L48" s="24" t="str">
        <f>IFERROR(INDEX(Table3[Site X Coordinate], MATCH(DC_SW15[[#This Row],[Facility Name]], Table3[Site Name], 0)),"")</f>
        <v/>
      </c>
      <c r="M48" s="24" t="str">
        <f>IFERROR(INDEX(Table3[Site Y Coordinate], MATCH(DC_SW15[[#This Row],[Facility Name]], Table3[Site Name], 0)),"")</f>
        <v/>
      </c>
      <c r="N48" s="24" t="str">
        <f>IFERROR(INDEX(Table3[Owner/Manager], MATCH(DC_SW15[[#This Row],[Facility Name]], Table3[Site Name], 0)),"")</f>
        <v/>
      </c>
      <c r="O48" s="15"/>
      <c r="P48" s="15"/>
      <c r="Q48" s="90"/>
      <c r="R48" s="15"/>
      <c r="S48" s="15"/>
      <c r="T48" s="90"/>
      <c r="U48" s="15"/>
      <c r="V48" s="91"/>
      <c r="W48" s="92"/>
      <c r="X48" s="15"/>
      <c r="Y48" s="93"/>
      <c r="Z48" s="94"/>
      <c r="AA48" s="94"/>
      <c r="AB48" s="94"/>
      <c r="AC48" s="24"/>
      <c r="AD48" s="15"/>
      <c r="AE48" s="15"/>
      <c r="AF48" s="15"/>
      <c r="AG48" s="15"/>
      <c r="AH48" s="15"/>
      <c r="AI48" s="15"/>
      <c r="AJ48" s="15"/>
      <c r="AK48" s="15"/>
      <c r="AL48" s="15"/>
      <c r="AM48" s="15"/>
      <c r="AN48" s="95"/>
      <c r="AO48" s="95"/>
      <c r="AP48" s="95"/>
      <c r="AQ48" s="95"/>
      <c r="AR48" s="95" t="str">
        <f>IF(ISBLANK(DC_SW15[[#This Row],[Urban Acres]]), "", DC_SW15[[#This Row],[Urban Acres]]-DC_SW15[[#This Row],[Impervious Acres]]-DC_SW15[[#This Row],[Natural Acres]])</f>
        <v/>
      </c>
      <c r="AS48" s="95"/>
      <c r="AT48" s="95"/>
      <c r="AU48" s="95" t="str">
        <f>IF(ISBLANK(DC_SW15[[#This Row],[Natural Acres]]), "", DC_SW15[[#This Row],[Natural Acres]]*43560)</f>
        <v/>
      </c>
      <c r="AV48" s="95" t="str">
        <f>IFERROR(IF(ISBLANK(DC_SW15[[#This Row],[Compacted Acres]]), "", DC_SW15[[#This Row],[Compacted Acres]]*43560),"")</f>
        <v/>
      </c>
      <c r="AW48" s="95" t="str">
        <f>IF(ISBLANK(DC_SW15[[#This Row],[Impervious Acres]]), "", DC_SW15[[#This Row],[Impervious Acres]]*43560)</f>
        <v/>
      </c>
      <c r="AX48" s="95" t="str">
        <f>IF(ISBLANK(DC_SW15[[#This Row],[Urban Acres]]), "", DC_SW15[[#This Row],[Urban Acres]]*43560)</f>
        <v/>
      </c>
      <c r="AY48" s="68"/>
      <c r="AZ48" s="23"/>
      <c r="BA48" s="24"/>
      <c r="BB48" s="24"/>
      <c r="BC48" s="24"/>
      <c r="BD48" s="24"/>
      <c r="BE48" s="24"/>
      <c r="BF48" s="24"/>
      <c r="BG48" s="24"/>
      <c r="BH48" s="23"/>
      <c r="BI48" s="23"/>
      <c r="BJ48" s="23"/>
      <c r="BK48" s="15"/>
      <c r="BL48" s="23"/>
      <c r="BM48" s="73"/>
      <c r="BN48" s="88"/>
      <c r="BO48" s="89"/>
      <c r="BP48" s="23"/>
      <c r="BQ48" s="15"/>
    </row>
    <row r="49" spans="1:69" x14ac:dyDescent="0.25">
      <c r="A49" s="15"/>
      <c r="B49" s="15"/>
      <c r="C49" s="15"/>
      <c r="D49" s="15"/>
      <c r="E49" s="15"/>
      <c r="F49" s="23"/>
      <c r="G49" s="88"/>
      <c r="H49" s="89"/>
      <c r="I49" s="24" t="str">
        <f>IFERROR(INDEX(Table3[Site ID], MATCH(DC_SW15[[#This Row],[Facility Name]], Table3[Site Name], 0)), "")</f>
        <v/>
      </c>
      <c r="J49" s="15"/>
      <c r="K49" s="24" t="str">
        <f>IFERROR(INDEX(Table3[Site Address], MATCH(DC_SW15[[#This Row],[Facility Name]], Table3[Site Name], 0)), "")</f>
        <v/>
      </c>
      <c r="L49" s="24" t="str">
        <f>IFERROR(INDEX(Table3[Site X Coordinate], MATCH(DC_SW15[[#This Row],[Facility Name]], Table3[Site Name], 0)),"")</f>
        <v/>
      </c>
      <c r="M49" s="24" t="str">
        <f>IFERROR(INDEX(Table3[Site Y Coordinate], MATCH(DC_SW15[[#This Row],[Facility Name]], Table3[Site Name], 0)),"")</f>
        <v/>
      </c>
      <c r="N49" s="24" t="str">
        <f>IFERROR(INDEX(Table3[Owner/Manager], MATCH(DC_SW15[[#This Row],[Facility Name]], Table3[Site Name], 0)),"")</f>
        <v/>
      </c>
      <c r="O49" s="15"/>
      <c r="P49" s="15"/>
      <c r="Q49" s="90"/>
      <c r="R49" s="15"/>
      <c r="S49" s="15"/>
      <c r="T49" s="90"/>
      <c r="U49" s="15"/>
      <c r="V49" s="91"/>
      <c r="W49" s="92"/>
      <c r="X49" s="15"/>
      <c r="Y49" s="93"/>
      <c r="Z49" s="94"/>
      <c r="AA49" s="94"/>
      <c r="AB49" s="94"/>
      <c r="AC49" s="24"/>
      <c r="AD49" s="15"/>
      <c r="AE49" s="15"/>
      <c r="AF49" s="15"/>
      <c r="AG49" s="15"/>
      <c r="AH49" s="15"/>
      <c r="AI49" s="15"/>
      <c r="AJ49" s="15"/>
      <c r="AK49" s="15"/>
      <c r="AL49" s="15"/>
      <c r="AM49" s="15"/>
      <c r="AN49" s="95"/>
      <c r="AO49" s="95"/>
      <c r="AP49" s="95"/>
      <c r="AQ49" s="95"/>
      <c r="AR49" s="95" t="str">
        <f>IF(ISBLANK(DC_SW15[[#This Row],[Urban Acres]]), "", DC_SW15[[#This Row],[Urban Acres]]-DC_SW15[[#This Row],[Impervious Acres]]-DC_SW15[[#This Row],[Natural Acres]])</f>
        <v/>
      </c>
      <c r="AS49" s="95"/>
      <c r="AT49" s="95"/>
      <c r="AU49" s="95" t="str">
        <f>IF(ISBLANK(DC_SW15[[#This Row],[Natural Acres]]), "", DC_SW15[[#This Row],[Natural Acres]]*43560)</f>
        <v/>
      </c>
      <c r="AV49" s="95" t="str">
        <f>IFERROR(IF(ISBLANK(DC_SW15[[#This Row],[Compacted Acres]]), "", DC_SW15[[#This Row],[Compacted Acres]]*43560),"")</f>
        <v/>
      </c>
      <c r="AW49" s="95" t="str">
        <f>IF(ISBLANK(DC_SW15[[#This Row],[Impervious Acres]]), "", DC_SW15[[#This Row],[Impervious Acres]]*43560)</f>
        <v/>
      </c>
      <c r="AX49" s="95" t="str">
        <f>IF(ISBLANK(DC_SW15[[#This Row],[Urban Acres]]), "", DC_SW15[[#This Row],[Urban Acres]]*43560)</f>
        <v/>
      </c>
      <c r="AY49" s="68"/>
      <c r="AZ49" s="23"/>
      <c r="BA49" s="24"/>
      <c r="BB49" s="24"/>
      <c r="BC49" s="24"/>
      <c r="BD49" s="24"/>
      <c r="BE49" s="24"/>
      <c r="BF49" s="24"/>
      <c r="BG49" s="24"/>
      <c r="BH49" s="23"/>
      <c r="BI49" s="23"/>
      <c r="BJ49" s="23"/>
      <c r="BK49" s="15"/>
      <c r="BL49" s="23"/>
      <c r="BM49" s="73"/>
      <c r="BN49" s="88"/>
      <c r="BO49" s="89"/>
      <c r="BP49" s="23"/>
      <c r="BQ49" s="15"/>
    </row>
    <row r="50" spans="1:69" x14ac:dyDescent="0.25">
      <c r="A50" s="15"/>
      <c r="B50" s="15"/>
      <c r="C50" s="15"/>
      <c r="D50" s="15"/>
      <c r="E50" s="15"/>
      <c r="F50" s="23"/>
      <c r="G50" s="88"/>
      <c r="H50" s="89"/>
      <c r="I50" s="24" t="str">
        <f>IFERROR(INDEX(Table3[Site ID], MATCH(DC_SW15[[#This Row],[Facility Name]], Table3[Site Name], 0)), "")</f>
        <v/>
      </c>
      <c r="J50" s="15"/>
      <c r="K50" s="24" t="str">
        <f>IFERROR(INDEX(Table3[Site Address], MATCH(DC_SW15[[#This Row],[Facility Name]], Table3[Site Name], 0)), "")</f>
        <v/>
      </c>
      <c r="L50" s="24" t="str">
        <f>IFERROR(INDEX(Table3[Site X Coordinate], MATCH(DC_SW15[[#This Row],[Facility Name]], Table3[Site Name], 0)),"")</f>
        <v/>
      </c>
      <c r="M50" s="24" t="str">
        <f>IFERROR(INDEX(Table3[Site Y Coordinate], MATCH(DC_SW15[[#This Row],[Facility Name]], Table3[Site Name], 0)),"")</f>
        <v/>
      </c>
      <c r="N50" s="24" t="str">
        <f>IFERROR(INDEX(Table3[Owner/Manager], MATCH(DC_SW15[[#This Row],[Facility Name]], Table3[Site Name], 0)),"")</f>
        <v/>
      </c>
      <c r="O50" s="15"/>
      <c r="P50" s="15"/>
      <c r="Q50" s="90"/>
      <c r="R50" s="15"/>
      <c r="S50" s="15"/>
      <c r="T50" s="90"/>
      <c r="U50" s="15"/>
      <c r="V50" s="91"/>
      <c r="W50" s="92"/>
      <c r="X50" s="15"/>
      <c r="Y50" s="93"/>
      <c r="Z50" s="94"/>
      <c r="AA50" s="94"/>
      <c r="AB50" s="94"/>
      <c r="AC50" s="24"/>
      <c r="AD50" s="15"/>
      <c r="AE50" s="15"/>
      <c r="AF50" s="15"/>
      <c r="AG50" s="15"/>
      <c r="AH50" s="15"/>
      <c r="AI50" s="15"/>
      <c r="AJ50" s="15"/>
      <c r="AK50" s="15"/>
      <c r="AL50" s="15"/>
      <c r="AM50" s="15"/>
      <c r="AN50" s="95"/>
      <c r="AO50" s="95"/>
      <c r="AP50" s="95"/>
      <c r="AQ50" s="95"/>
      <c r="AR50" s="95" t="str">
        <f>IF(ISBLANK(DC_SW15[[#This Row],[Urban Acres]]), "", DC_SW15[[#This Row],[Urban Acres]]-DC_SW15[[#This Row],[Impervious Acres]]-DC_SW15[[#This Row],[Natural Acres]])</f>
        <v/>
      </c>
      <c r="AS50" s="95"/>
      <c r="AT50" s="95"/>
      <c r="AU50" s="95" t="str">
        <f>IF(ISBLANK(DC_SW15[[#This Row],[Natural Acres]]), "", DC_SW15[[#This Row],[Natural Acres]]*43560)</f>
        <v/>
      </c>
      <c r="AV50" s="95" t="str">
        <f>IFERROR(IF(ISBLANK(DC_SW15[[#This Row],[Compacted Acres]]), "", DC_SW15[[#This Row],[Compacted Acres]]*43560),"")</f>
        <v/>
      </c>
      <c r="AW50" s="95" t="str">
        <f>IF(ISBLANK(DC_SW15[[#This Row],[Impervious Acres]]), "", DC_SW15[[#This Row],[Impervious Acres]]*43560)</f>
        <v/>
      </c>
      <c r="AX50" s="95" t="str">
        <f>IF(ISBLANK(DC_SW15[[#This Row],[Urban Acres]]), "", DC_SW15[[#This Row],[Urban Acres]]*43560)</f>
        <v/>
      </c>
      <c r="AY50" s="68"/>
      <c r="AZ50" s="23"/>
      <c r="BA50" s="24"/>
      <c r="BB50" s="24"/>
      <c r="BC50" s="24"/>
      <c r="BD50" s="24"/>
      <c r="BE50" s="24"/>
      <c r="BF50" s="24"/>
      <c r="BG50" s="24"/>
      <c r="BH50" s="23"/>
      <c r="BI50" s="23"/>
      <c r="BJ50" s="23"/>
      <c r="BK50" s="15"/>
      <c r="BL50" s="23"/>
      <c r="BM50" s="73"/>
      <c r="BN50" s="88"/>
      <c r="BO50" s="89"/>
      <c r="BP50" s="23"/>
      <c r="BQ50" s="15"/>
    </row>
    <row r="51" spans="1:69" x14ac:dyDescent="0.25">
      <c r="A51" s="15"/>
      <c r="B51" s="15"/>
      <c r="C51" s="15"/>
      <c r="D51" s="15"/>
      <c r="E51" s="15"/>
      <c r="F51" s="23"/>
      <c r="G51" s="88"/>
      <c r="H51" s="89"/>
      <c r="I51" s="24" t="str">
        <f>IFERROR(INDEX(Table3[Site ID], MATCH(DC_SW15[[#This Row],[Facility Name]], Table3[Site Name], 0)), "")</f>
        <v/>
      </c>
      <c r="J51" s="15"/>
      <c r="K51" s="24" t="str">
        <f>IFERROR(INDEX(Table3[Site Address], MATCH(DC_SW15[[#This Row],[Facility Name]], Table3[Site Name], 0)), "")</f>
        <v/>
      </c>
      <c r="L51" s="24" t="str">
        <f>IFERROR(INDEX(Table3[Site X Coordinate], MATCH(DC_SW15[[#This Row],[Facility Name]], Table3[Site Name], 0)),"")</f>
        <v/>
      </c>
      <c r="M51" s="24" t="str">
        <f>IFERROR(INDEX(Table3[Site Y Coordinate], MATCH(DC_SW15[[#This Row],[Facility Name]], Table3[Site Name], 0)),"")</f>
        <v/>
      </c>
      <c r="N51" s="24" t="str">
        <f>IFERROR(INDEX(Table3[Owner/Manager], MATCH(DC_SW15[[#This Row],[Facility Name]], Table3[Site Name], 0)),"")</f>
        <v/>
      </c>
      <c r="O51" s="15"/>
      <c r="P51" s="15"/>
      <c r="Q51" s="90"/>
      <c r="R51" s="15"/>
      <c r="S51" s="15"/>
      <c r="T51" s="90"/>
      <c r="U51" s="15"/>
      <c r="V51" s="91"/>
      <c r="W51" s="92"/>
      <c r="X51" s="15"/>
      <c r="Y51" s="93"/>
      <c r="Z51" s="94"/>
      <c r="AA51" s="94"/>
      <c r="AB51" s="94"/>
      <c r="AC51" s="24"/>
      <c r="AD51" s="15"/>
      <c r="AE51" s="15"/>
      <c r="AF51" s="15"/>
      <c r="AG51" s="15"/>
      <c r="AH51" s="15"/>
      <c r="AI51" s="15"/>
      <c r="AJ51" s="15"/>
      <c r="AK51" s="15"/>
      <c r="AL51" s="15"/>
      <c r="AM51" s="15"/>
      <c r="AN51" s="95"/>
      <c r="AO51" s="95"/>
      <c r="AP51" s="95"/>
      <c r="AQ51" s="95"/>
      <c r="AR51" s="95" t="str">
        <f>IF(ISBLANK(DC_SW15[[#This Row],[Urban Acres]]), "", DC_SW15[[#This Row],[Urban Acres]]-DC_SW15[[#This Row],[Impervious Acres]]-DC_SW15[[#This Row],[Natural Acres]])</f>
        <v/>
      </c>
      <c r="AS51" s="95"/>
      <c r="AT51" s="95"/>
      <c r="AU51" s="95" t="str">
        <f>IF(ISBLANK(DC_SW15[[#This Row],[Natural Acres]]), "", DC_SW15[[#This Row],[Natural Acres]]*43560)</f>
        <v/>
      </c>
      <c r="AV51" s="95" t="str">
        <f>IFERROR(IF(ISBLANK(DC_SW15[[#This Row],[Compacted Acres]]), "", DC_SW15[[#This Row],[Compacted Acres]]*43560),"")</f>
        <v/>
      </c>
      <c r="AW51" s="95" t="str">
        <f>IF(ISBLANK(DC_SW15[[#This Row],[Impervious Acres]]), "", DC_SW15[[#This Row],[Impervious Acres]]*43560)</f>
        <v/>
      </c>
      <c r="AX51" s="95" t="str">
        <f>IF(ISBLANK(DC_SW15[[#This Row],[Urban Acres]]), "", DC_SW15[[#This Row],[Urban Acres]]*43560)</f>
        <v/>
      </c>
      <c r="AY51" s="68"/>
      <c r="AZ51" s="23"/>
      <c r="BA51" s="24"/>
      <c r="BB51" s="24"/>
      <c r="BC51" s="24"/>
      <c r="BD51" s="24"/>
      <c r="BE51" s="24"/>
      <c r="BF51" s="24"/>
      <c r="BG51" s="24"/>
      <c r="BH51" s="23"/>
      <c r="BI51" s="23"/>
      <c r="BJ51" s="23"/>
      <c r="BK51" s="15"/>
      <c r="BL51" s="23"/>
      <c r="BM51" s="73"/>
      <c r="BN51" s="88"/>
      <c r="BO51" s="89"/>
      <c r="BP51" s="23"/>
      <c r="BQ51" s="15"/>
    </row>
    <row r="52" spans="1:69" x14ac:dyDescent="0.25">
      <c r="A52" s="15"/>
      <c r="B52" s="15"/>
      <c r="C52" s="15"/>
      <c r="D52" s="15"/>
      <c r="E52" s="15"/>
      <c r="F52" s="23"/>
      <c r="G52" s="88"/>
      <c r="H52" s="89"/>
      <c r="I52" s="24" t="str">
        <f>IFERROR(INDEX(Table3[Site ID], MATCH(DC_SW15[[#This Row],[Facility Name]], Table3[Site Name], 0)), "")</f>
        <v/>
      </c>
      <c r="J52" s="15"/>
      <c r="K52" s="24" t="str">
        <f>IFERROR(INDEX(Table3[Site Address], MATCH(DC_SW15[[#This Row],[Facility Name]], Table3[Site Name], 0)), "")</f>
        <v/>
      </c>
      <c r="L52" s="24" t="str">
        <f>IFERROR(INDEX(Table3[Site X Coordinate], MATCH(DC_SW15[[#This Row],[Facility Name]], Table3[Site Name], 0)),"")</f>
        <v/>
      </c>
      <c r="M52" s="24" t="str">
        <f>IFERROR(INDEX(Table3[Site Y Coordinate], MATCH(DC_SW15[[#This Row],[Facility Name]], Table3[Site Name], 0)),"")</f>
        <v/>
      </c>
      <c r="N52" s="24" t="str">
        <f>IFERROR(INDEX(Table3[Owner/Manager], MATCH(DC_SW15[[#This Row],[Facility Name]], Table3[Site Name], 0)),"")</f>
        <v/>
      </c>
      <c r="O52" s="15"/>
      <c r="P52" s="15"/>
      <c r="Q52" s="90"/>
      <c r="R52" s="15"/>
      <c r="S52" s="15"/>
      <c r="T52" s="90"/>
      <c r="U52" s="15"/>
      <c r="V52" s="91"/>
      <c r="W52" s="92"/>
      <c r="X52" s="15"/>
      <c r="Y52" s="93"/>
      <c r="Z52" s="94"/>
      <c r="AA52" s="94"/>
      <c r="AB52" s="94"/>
      <c r="AC52" s="24"/>
      <c r="AD52" s="15"/>
      <c r="AE52" s="15"/>
      <c r="AF52" s="15"/>
      <c r="AG52" s="15"/>
      <c r="AH52" s="15"/>
      <c r="AI52" s="15"/>
      <c r="AJ52" s="15"/>
      <c r="AK52" s="15"/>
      <c r="AL52" s="15"/>
      <c r="AM52" s="15"/>
      <c r="AN52" s="95"/>
      <c r="AO52" s="95"/>
      <c r="AP52" s="95"/>
      <c r="AQ52" s="95"/>
      <c r="AR52" s="95" t="str">
        <f>IF(ISBLANK(DC_SW15[[#This Row],[Urban Acres]]), "", DC_SW15[[#This Row],[Urban Acres]]-DC_SW15[[#This Row],[Impervious Acres]]-DC_SW15[[#This Row],[Natural Acres]])</f>
        <v/>
      </c>
      <c r="AS52" s="95"/>
      <c r="AT52" s="95"/>
      <c r="AU52" s="95" t="str">
        <f>IF(ISBLANK(DC_SW15[[#This Row],[Natural Acres]]), "", DC_SW15[[#This Row],[Natural Acres]]*43560)</f>
        <v/>
      </c>
      <c r="AV52" s="95" t="str">
        <f>IFERROR(IF(ISBLANK(DC_SW15[[#This Row],[Compacted Acres]]), "", DC_SW15[[#This Row],[Compacted Acres]]*43560),"")</f>
        <v/>
      </c>
      <c r="AW52" s="95" t="str">
        <f>IF(ISBLANK(DC_SW15[[#This Row],[Impervious Acres]]), "", DC_SW15[[#This Row],[Impervious Acres]]*43560)</f>
        <v/>
      </c>
      <c r="AX52" s="95" t="str">
        <f>IF(ISBLANK(DC_SW15[[#This Row],[Urban Acres]]), "", DC_SW15[[#This Row],[Urban Acres]]*43560)</f>
        <v/>
      </c>
      <c r="AY52" s="68"/>
      <c r="AZ52" s="23"/>
      <c r="BA52" s="24"/>
      <c r="BB52" s="24"/>
      <c r="BC52" s="24"/>
      <c r="BD52" s="24"/>
      <c r="BE52" s="24"/>
      <c r="BF52" s="24"/>
      <c r="BG52" s="24"/>
      <c r="BH52" s="23"/>
      <c r="BI52" s="23"/>
      <c r="BJ52" s="23"/>
      <c r="BK52" s="15"/>
      <c r="BL52" s="23"/>
      <c r="BM52" s="73"/>
      <c r="BN52" s="88"/>
      <c r="BO52" s="89"/>
      <c r="BP52" s="23"/>
      <c r="BQ52" s="15"/>
    </row>
    <row r="53" spans="1:69" x14ac:dyDescent="0.25">
      <c r="A53" s="15"/>
      <c r="B53" s="15"/>
      <c r="C53" s="15"/>
      <c r="D53" s="15"/>
      <c r="E53" s="15"/>
      <c r="F53" s="23"/>
      <c r="G53" s="88"/>
      <c r="H53" s="89"/>
      <c r="I53" s="24" t="str">
        <f>IFERROR(INDEX(Table3[Site ID], MATCH(DC_SW15[[#This Row],[Facility Name]], Table3[Site Name], 0)), "")</f>
        <v/>
      </c>
      <c r="J53" s="15"/>
      <c r="K53" s="24" t="str">
        <f>IFERROR(INDEX(Table3[Site Address], MATCH(DC_SW15[[#This Row],[Facility Name]], Table3[Site Name], 0)), "")</f>
        <v/>
      </c>
      <c r="L53" s="24" t="str">
        <f>IFERROR(INDEX(Table3[Site X Coordinate], MATCH(DC_SW15[[#This Row],[Facility Name]], Table3[Site Name], 0)),"")</f>
        <v/>
      </c>
      <c r="M53" s="24" t="str">
        <f>IFERROR(INDEX(Table3[Site Y Coordinate], MATCH(DC_SW15[[#This Row],[Facility Name]], Table3[Site Name], 0)),"")</f>
        <v/>
      </c>
      <c r="N53" s="24" t="str">
        <f>IFERROR(INDEX(Table3[Owner/Manager], MATCH(DC_SW15[[#This Row],[Facility Name]], Table3[Site Name], 0)),"")</f>
        <v/>
      </c>
      <c r="O53" s="15"/>
      <c r="P53" s="15"/>
      <c r="Q53" s="90"/>
      <c r="R53" s="15"/>
      <c r="S53" s="15"/>
      <c r="T53" s="90"/>
      <c r="U53" s="15"/>
      <c r="V53" s="91"/>
      <c r="W53" s="92"/>
      <c r="X53" s="15"/>
      <c r="Y53" s="93"/>
      <c r="Z53" s="94"/>
      <c r="AA53" s="94"/>
      <c r="AB53" s="94"/>
      <c r="AC53" s="24"/>
      <c r="AD53" s="15"/>
      <c r="AE53" s="15"/>
      <c r="AF53" s="15"/>
      <c r="AG53" s="15"/>
      <c r="AH53" s="15"/>
      <c r="AI53" s="15"/>
      <c r="AJ53" s="15"/>
      <c r="AK53" s="15"/>
      <c r="AL53" s="15"/>
      <c r="AM53" s="15"/>
      <c r="AN53" s="95"/>
      <c r="AO53" s="95"/>
      <c r="AP53" s="95"/>
      <c r="AQ53" s="95"/>
      <c r="AR53" s="95" t="str">
        <f>IF(ISBLANK(DC_SW15[[#This Row],[Urban Acres]]), "", DC_SW15[[#This Row],[Urban Acres]]-DC_SW15[[#This Row],[Impervious Acres]]-DC_SW15[[#This Row],[Natural Acres]])</f>
        <v/>
      </c>
      <c r="AS53" s="95"/>
      <c r="AT53" s="95"/>
      <c r="AU53" s="95" t="str">
        <f>IF(ISBLANK(DC_SW15[[#This Row],[Natural Acres]]), "", DC_SW15[[#This Row],[Natural Acres]]*43560)</f>
        <v/>
      </c>
      <c r="AV53" s="95" t="str">
        <f>IFERROR(IF(ISBLANK(DC_SW15[[#This Row],[Compacted Acres]]), "", DC_SW15[[#This Row],[Compacted Acres]]*43560),"")</f>
        <v/>
      </c>
      <c r="AW53" s="95" t="str">
        <f>IF(ISBLANK(DC_SW15[[#This Row],[Impervious Acres]]), "", DC_SW15[[#This Row],[Impervious Acres]]*43560)</f>
        <v/>
      </c>
      <c r="AX53" s="95" t="str">
        <f>IF(ISBLANK(DC_SW15[[#This Row],[Urban Acres]]), "", DC_SW15[[#This Row],[Urban Acres]]*43560)</f>
        <v/>
      </c>
      <c r="AY53" s="68"/>
      <c r="AZ53" s="23"/>
      <c r="BA53" s="24"/>
      <c r="BB53" s="24"/>
      <c r="BC53" s="24"/>
      <c r="BD53" s="24"/>
      <c r="BE53" s="24"/>
      <c r="BF53" s="24"/>
      <c r="BG53" s="24"/>
      <c r="BH53" s="23"/>
      <c r="BI53" s="23"/>
      <c r="BJ53" s="23"/>
      <c r="BK53" s="15"/>
      <c r="BL53" s="23"/>
      <c r="BM53" s="73"/>
      <c r="BN53" s="88"/>
      <c r="BO53" s="89"/>
      <c r="BP53" s="23"/>
      <c r="BQ53" s="15"/>
    </row>
    <row r="54" spans="1:69" x14ac:dyDescent="0.25">
      <c r="A54" s="15"/>
      <c r="B54" s="15"/>
      <c r="C54" s="15"/>
      <c r="D54" s="15"/>
      <c r="E54" s="15"/>
      <c r="F54" s="23"/>
      <c r="G54" s="88"/>
      <c r="H54" s="89"/>
      <c r="I54" s="24" t="str">
        <f>IFERROR(INDEX(Table3[Site ID], MATCH(DC_SW15[[#This Row],[Facility Name]], Table3[Site Name], 0)), "")</f>
        <v/>
      </c>
      <c r="J54" s="15"/>
      <c r="K54" s="24" t="str">
        <f>IFERROR(INDEX(Table3[Site Address], MATCH(DC_SW15[[#This Row],[Facility Name]], Table3[Site Name], 0)), "")</f>
        <v/>
      </c>
      <c r="L54" s="24" t="str">
        <f>IFERROR(INDEX(Table3[Site X Coordinate], MATCH(DC_SW15[[#This Row],[Facility Name]], Table3[Site Name], 0)),"")</f>
        <v/>
      </c>
      <c r="M54" s="24" t="str">
        <f>IFERROR(INDEX(Table3[Site Y Coordinate], MATCH(DC_SW15[[#This Row],[Facility Name]], Table3[Site Name], 0)),"")</f>
        <v/>
      </c>
      <c r="N54" s="24" t="str">
        <f>IFERROR(INDEX(Table3[Owner/Manager], MATCH(DC_SW15[[#This Row],[Facility Name]], Table3[Site Name], 0)),"")</f>
        <v/>
      </c>
      <c r="O54" s="15"/>
      <c r="P54" s="15"/>
      <c r="Q54" s="90"/>
      <c r="R54" s="15"/>
      <c r="S54" s="15"/>
      <c r="T54" s="90"/>
      <c r="U54" s="15"/>
      <c r="V54" s="91"/>
      <c r="W54" s="92"/>
      <c r="X54" s="15"/>
      <c r="Y54" s="93"/>
      <c r="Z54" s="94"/>
      <c r="AA54" s="94"/>
      <c r="AB54" s="94"/>
      <c r="AC54" s="24"/>
      <c r="AD54" s="15"/>
      <c r="AE54" s="15"/>
      <c r="AF54" s="15"/>
      <c r="AG54" s="15"/>
      <c r="AH54" s="15"/>
      <c r="AI54" s="15"/>
      <c r="AJ54" s="15"/>
      <c r="AK54" s="15"/>
      <c r="AL54" s="15"/>
      <c r="AM54" s="15"/>
      <c r="AN54" s="95"/>
      <c r="AO54" s="95"/>
      <c r="AP54" s="95"/>
      <c r="AQ54" s="95"/>
      <c r="AR54" s="95" t="str">
        <f>IF(ISBLANK(DC_SW15[[#This Row],[Urban Acres]]), "", DC_SW15[[#This Row],[Urban Acres]]-DC_SW15[[#This Row],[Impervious Acres]]-DC_SW15[[#This Row],[Natural Acres]])</f>
        <v/>
      </c>
      <c r="AS54" s="95"/>
      <c r="AT54" s="95"/>
      <c r="AU54" s="95" t="str">
        <f>IF(ISBLANK(DC_SW15[[#This Row],[Natural Acres]]), "", DC_SW15[[#This Row],[Natural Acres]]*43560)</f>
        <v/>
      </c>
      <c r="AV54" s="95" t="str">
        <f>IFERROR(IF(ISBLANK(DC_SW15[[#This Row],[Compacted Acres]]), "", DC_SW15[[#This Row],[Compacted Acres]]*43560),"")</f>
        <v/>
      </c>
      <c r="AW54" s="95" t="str">
        <f>IF(ISBLANK(DC_SW15[[#This Row],[Impervious Acres]]), "", DC_SW15[[#This Row],[Impervious Acres]]*43560)</f>
        <v/>
      </c>
      <c r="AX54" s="95" t="str">
        <f>IF(ISBLANK(DC_SW15[[#This Row],[Urban Acres]]), "", DC_SW15[[#This Row],[Urban Acres]]*43560)</f>
        <v/>
      </c>
      <c r="AY54" s="68"/>
      <c r="AZ54" s="23"/>
      <c r="BA54" s="24"/>
      <c r="BB54" s="24"/>
      <c r="BC54" s="24"/>
      <c r="BD54" s="24"/>
      <c r="BE54" s="24"/>
      <c r="BF54" s="24"/>
      <c r="BG54" s="24"/>
      <c r="BH54" s="23"/>
      <c r="BI54" s="23"/>
      <c r="BJ54" s="23"/>
      <c r="BK54" s="15"/>
      <c r="BL54" s="23"/>
      <c r="BM54" s="73"/>
      <c r="BN54" s="88"/>
      <c r="BO54" s="89"/>
      <c r="BP54" s="23"/>
      <c r="BQ54" s="15"/>
    </row>
    <row r="55" spans="1:69" x14ac:dyDescent="0.25">
      <c r="A55" s="15"/>
      <c r="B55" s="15"/>
      <c r="C55" s="15"/>
      <c r="D55" s="15"/>
      <c r="E55" s="15"/>
      <c r="F55" s="23"/>
      <c r="G55" s="88"/>
      <c r="H55" s="89"/>
      <c r="I55" s="24" t="str">
        <f>IFERROR(INDEX(Table3[Site ID], MATCH(DC_SW15[[#This Row],[Facility Name]], Table3[Site Name], 0)), "")</f>
        <v/>
      </c>
      <c r="J55" s="15"/>
      <c r="K55" s="24" t="str">
        <f>IFERROR(INDEX(Table3[Site Address], MATCH(DC_SW15[[#This Row],[Facility Name]], Table3[Site Name], 0)), "")</f>
        <v/>
      </c>
      <c r="L55" s="24" t="str">
        <f>IFERROR(INDEX(Table3[Site X Coordinate], MATCH(DC_SW15[[#This Row],[Facility Name]], Table3[Site Name], 0)),"")</f>
        <v/>
      </c>
      <c r="M55" s="24" t="str">
        <f>IFERROR(INDEX(Table3[Site Y Coordinate], MATCH(DC_SW15[[#This Row],[Facility Name]], Table3[Site Name], 0)),"")</f>
        <v/>
      </c>
      <c r="N55" s="24" t="str">
        <f>IFERROR(INDEX(Table3[Owner/Manager], MATCH(DC_SW15[[#This Row],[Facility Name]], Table3[Site Name], 0)),"")</f>
        <v/>
      </c>
      <c r="O55" s="15"/>
      <c r="P55" s="15"/>
      <c r="Q55" s="90"/>
      <c r="R55" s="15"/>
      <c r="S55" s="15"/>
      <c r="T55" s="90"/>
      <c r="U55" s="15"/>
      <c r="V55" s="91"/>
      <c r="W55" s="92"/>
      <c r="X55" s="15"/>
      <c r="Y55" s="93"/>
      <c r="Z55" s="94"/>
      <c r="AA55" s="94"/>
      <c r="AB55" s="94"/>
      <c r="AC55" s="24"/>
      <c r="AD55" s="15"/>
      <c r="AE55" s="15"/>
      <c r="AF55" s="15"/>
      <c r="AG55" s="15"/>
      <c r="AH55" s="15"/>
      <c r="AI55" s="15"/>
      <c r="AJ55" s="15"/>
      <c r="AK55" s="15"/>
      <c r="AL55" s="15"/>
      <c r="AM55" s="15"/>
      <c r="AN55" s="95"/>
      <c r="AO55" s="95"/>
      <c r="AP55" s="95"/>
      <c r="AQ55" s="95"/>
      <c r="AR55" s="95" t="str">
        <f>IF(ISBLANK(DC_SW15[[#This Row],[Urban Acres]]), "", DC_SW15[[#This Row],[Urban Acres]]-DC_SW15[[#This Row],[Impervious Acres]]-DC_SW15[[#This Row],[Natural Acres]])</f>
        <v/>
      </c>
      <c r="AS55" s="95"/>
      <c r="AT55" s="95"/>
      <c r="AU55" s="95" t="str">
        <f>IF(ISBLANK(DC_SW15[[#This Row],[Natural Acres]]), "", DC_SW15[[#This Row],[Natural Acres]]*43560)</f>
        <v/>
      </c>
      <c r="AV55" s="95" t="str">
        <f>IFERROR(IF(ISBLANK(DC_SW15[[#This Row],[Compacted Acres]]), "", DC_SW15[[#This Row],[Compacted Acres]]*43560),"")</f>
        <v/>
      </c>
      <c r="AW55" s="95" t="str">
        <f>IF(ISBLANK(DC_SW15[[#This Row],[Impervious Acres]]), "", DC_SW15[[#This Row],[Impervious Acres]]*43560)</f>
        <v/>
      </c>
      <c r="AX55" s="95" t="str">
        <f>IF(ISBLANK(DC_SW15[[#This Row],[Urban Acres]]), "", DC_SW15[[#This Row],[Urban Acres]]*43560)</f>
        <v/>
      </c>
      <c r="AY55" s="68"/>
      <c r="AZ55" s="23"/>
      <c r="BA55" s="24"/>
      <c r="BB55" s="24"/>
      <c r="BC55" s="24"/>
      <c r="BD55" s="24"/>
      <c r="BE55" s="24"/>
      <c r="BF55" s="24"/>
      <c r="BG55" s="24"/>
      <c r="BH55" s="23"/>
      <c r="BI55" s="23"/>
      <c r="BJ55" s="23"/>
      <c r="BK55" s="15"/>
      <c r="BL55" s="23"/>
      <c r="BM55" s="73"/>
      <c r="BN55" s="88"/>
      <c r="BO55" s="89"/>
      <c r="BP55" s="23"/>
      <c r="BQ55" s="15"/>
    </row>
    <row r="56" spans="1:69" x14ac:dyDescent="0.25">
      <c r="A56" s="15"/>
      <c r="B56" s="15"/>
      <c r="C56" s="15"/>
      <c r="D56" s="15"/>
      <c r="E56" s="15"/>
      <c r="F56" s="23"/>
      <c r="G56" s="88"/>
      <c r="H56" s="89"/>
      <c r="I56" s="24" t="str">
        <f>IFERROR(INDEX(Table3[Site ID], MATCH(DC_SW15[[#This Row],[Facility Name]], Table3[Site Name], 0)), "")</f>
        <v/>
      </c>
      <c r="J56" s="15"/>
      <c r="K56" s="24" t="str">
        <f>IFERROR(INDEX(Table3[Site Address], MATCH(DC_SW15[[#This Row],[Facility Name]], Table3[Site Name], 0)), "")</f>
        <v/>
      </c>
      <c r="L56" s="24" t="str">
        <f>IFERROR(INDEX(Table3[Site X Coordinate], MATCH(DC_SW15[[#This Row],[Facility Name]], Table3[Site Name], 0)),"")</f>
        <v/>
      </c>
      <c r="M56" s="24" t="str">
        <f>IFERROR(INDEX(Table3[Site Y Coordinate], MATCH(DC_SW15[[#This Row],[Facility Name]], Table3[Site Name], 0)),"")</f>
        <v/>
      </c>
      <c r="N56" s="24" t="str">
        <f>IFERROR(INDEX(Table3[Owner/Manager], MATCH(DC_SW15[[#This Row],[Facility Name]], Table3[Site Name], 0)),"")</f>
        <v/>
      </c>
      <c r="O56" s="15"/>
      <c r="P56" s="15"/>
      <c r="Q56" s="90"/>
      <c r="R56" s="15"/>
      <c r="S56" s="15"/>
      <c r="T56" s="90"/>
      <c r="U56" s="15"/>
      <c r="V56" s="91"/>
      <c r="W56" s="92"/>
      <c r="X56" s="15"/>
      <c r="Y56" s="93"/>
      <c r="Z56" s="94"/>
      <c r="AA56" s="94"/>
      <c r="AB56" s="94"/>
      <c r="AC56" s="24"/>
      <c r="AD56" s="15"/>
      <c r="AE56" s="15"/>
      <c r="AF56" s="15"/>
      <c r="AG56" s="15"/>
      <c r="AH56" s="15"/>
      <c r="AI56" s="15"/>
      <c r="AJ56" s="15"/>
      <c r="AK56" s="15"/>
      <c r="AL56" s="15"/>
      <c r="AM56" s="15"/>
      <c r="AN56" s="95"/>
      <c r="AO56" s="95"/>
      <c r="AP56" s="95"/>
      <c r="AQ56" s="95"/>
      <c r="AR56" s="95" t="str">
        <f>IF(ISBLANK(DC_SW15[[#This Row],[Urban Acres]]), "", DC_SW15[[#This Row],[Urban Acres]]-DC_SW15[[#This Row],[Impervious Acres]]-DC_SW15[[#This Row],[Natural Acres]])</f>
        <v/>
      </c>
      <c r="AS56" s="95"/>
      <c r="AT56" s="95"/>
      <c r="AU56" s="95" t="str">
        <f>IF(ISBLANK(DC_SW15[[#This Row],[Natural Acres]]), "", DC_SW15[[#This Row],[Natural Acres]]*43560)</f>
        <v/>
      </c>
      <c r="AV56" s="95" t="str">
        <f>IFERROR(IF(ISBLANK(DC_SW15[[#This Row],[Compacted Acres]]), "", DC_SW15[[#This Row],[Compacted Acres]]*43560),"")</f>
        <v/>
      </c>
      <c r="AW56" s="95" t="str">
        <f>IF(ISBLANK(DC_SW15[[#This Row],[Impervious Acres]]), "", DC_SW15[[#This Row],[Impervious Acres]]*43560)</f>
        <v/>
      </c>
      <c r="AX56" s="95" t="str">
        <f>IF(ISBLANK(DC_SW15[[#This Row],[Urban Acres]]), "", DC_SW15[[#This Row],[Urban Acres]]*43560)</f>
        <v/>
      </c>
      <c r="AY56" s="68"/>
      <c r="AZ56" s="23"/>
      <c r="BA56" s="24"/>
      <c r="BB56" s="24"/>
      <c r="BC56" s="24"/>
      <c r="BD56" s="24"/>
      <c r="BE56" s="24"/>
      <c r="BF56" s="24"/>
      <c r="BG56" s="24"/>
      <c r="BH56" s="23"/>
      <c r="BI56" s="23"/>
      <c r="BJ56" s="23"/>
      <c r="BK56" s="15"/>
      <c r="BL56" s="23"/>
      <c r="BM56" s="73"/>
      <c r="BN56" s="88"/>
      <c r="BO56" s="89"/>
      <c r="BP56" s="23"/>
      <c r="BQ56" s="15"/>
    </row>
    <row r="57" spans="1:69" x14ac:dyDescent="0.25">
      <c r="A57" s="15"/>
      <c r="B57" s="15"/>
      <c r="C57" s="15"/>
      <c r="D57" s="15"/>
      <c r="E57" s="15"/>
      <c r="F57" s="23"/>
      <c r="G57" s="88"/>
      <c r="H57" s="89"/>
      <c r="I57" s="24" t="str">
        <f>IFERROR(INDEX(Table3[Site ID], MATCH(DC_SW15[[#This Row],[Facility Name]], Table3[Site Name], 0)), "")</f>
        <v/>
      </c>
      <c r="J57" s="15"/>
      <c r="K57" s="24" t="str">
        <f>IFERROR(INDEX(Table3[Site Address], MATCH(DC_SW15[[#This Row],[Facility Name]], Table3[Site Name], 0)), "")</f>
        <v/>
      </c>
      <c r="L57" s="24" t="str">
        <f>IFERROR(INDEX(Table3[Site X Coordinate], MATCH(DC_SW15[[#This Row],[Facility Name]], Table3[Site Name], 0)),"")</f>
        <v/>
      </c>
      <c r="M57" s="24" t="str">
        <f>IFERROR(INDEX(Table3[Site Y Coordinate], MATCH(DC_SW15[[#This Row],[Facility Name]], Table3[Site Name], 0)),"")</f>
        <v/>
      </c>
      <c r="N57" s="24" t="str">
        <f>IFERROR(INDEX(Table3[Owner/Manager], MATCH(DC_SW15[[#This Row],[Facility Name]], Table3[Site Name], 0)),"")</f>
        <v/>
      </c>
      <c r="O57" s="15"/>
      <c r="P57" s="15"/>
      <c r="Q57" s="90"/>
      <c r="R57" s="15"/>
      <c r="S57" s="15"/>
      <c r="T57" s="90"/>
      <c r="U57" s="15"/>
      <c r="V57" s="91"/>
      <c r="W57" s="92"/>
      <c r="X57" s="15"/>
      <c r="Y57" s="93"/>
      <c r="Z57" s="94"/>
      <c r="AA57" s="94"/>
      <c r="AB57" s="94"/>
      <c r="AC57" s="24"/>
      <c r="AD57" s="15"/>
      <c r="AE57" s="15"/>
      <c r="AF57" s="15"/>
      <c r="AG57" s="15"/>
      <c r="AH57" s="15"/>
      <c r="AI57" s="15"/>
      <c r="AJ57" s="15"/>
      <c r="AK57" s="15"/>
      <c r="AL57" s="15"/>
      <c r="AM57" s="15"/>
      <c r="AN57" s="95"/>
      <c r="AO57" s="95"/>
      <c r="AP57" s="95"/>
      <c r="AQ57" s="95"/>
      <c r="AR57" s="95" t="str">
        <f>IF(ISBLANK(DC_SW15[[#This Row],[Urban Acres]]), "", DC_SW15[[#This Row],[Urban Acres]]-DC_SW15[[#This Row],[Impervious Acres]]-DC_SW15[[#This Row],[Natural Acres]])</f>
        <v/>
      </c>
      <c r="AS57" s="95"/>
      <c r="AT57" s="95"/>
      <c r="AU57" s="95" t="str">
        <f>IF(ISBLANK(DC_SW15[[#This Row],[Natural Acres]]), "", DC_SW15[[#This Row],[Natural Acres]]*43560)</f>
        <v/>
      </c>
      <c r="AV57" s="95" t="str">
        <f>IFERROR(IF(ISBLANK(DC_SW15[[#This Row],[Compacted Acres]]), "", DC_SW15[[#This Row],[Compacted Acres]]*43560),"")</f>
        <v/>
      </c>
      <c r="AW57" s="95" t="str">
        <f>IF(ISBLANK(DC_SW15[[#This Row],[Impervious Acres]]), "", DC_SW15[[#This Row],[Impervious Acres]]*43560)</f>
        <v/>
      </c>
      <c r="AX57" s="95" t="str">
        <f>IF(ISBLANK(DC_SW15[[#This Row],[Urban Acres]]), "", DC_SW15[[#This Row],[Urban Acres]]*43560)</f>
        <v/>
      </c>
      <c r="AY57" s="68"/>
      <c r="AZ57" s="23"/>
      <c r="BA57" s="24"/>
      <c r="BB57" s="24"/>
      <c r="BC57" s="24"/>
      <c r="BD57" s="24"/>
      <c r="BE57" s="24"/>
      <c r="BF57" s="24"/>
      <c r="BG57" s="24"/>
      <c r="BH57" s="23"/>
      <c r="BI57" s="23"/>
      <c r="BJ57" s="23"/>
      <c r="BK57" s="15"/>
      <c r="BL57" s="23"/>
      <c r="BM57" s="73"/>
      <c r="BN57" s="88"/>
      <c r="BO57" s="89"/>
      <c r="BP57" s="23"/>
      <c r="BQ57" s="15"/>
    </row>
    <row r="58" spans="1:69" x14ac:dyDescent="0.25">
      <c r="A58" s="15"/>
      <c r="B58" s="15"/>
      <c r="C58" s="15"/>
      <c r="D58" s="15"/>
      <c r="E58" s="15"/>
      <c r="F58" s="23"/>
      <c r="G58" s="88"/>
      <c r="H58" s="89"/>
      <c r="I58" s="24" t="str">
        <f>IFERROR(INDEX(Table3[Site ID], MATCH(DC_SW15[[#This Row],[Facility Name]], Table3[Site Name], 0)), "")</f>
        <v/>
      </c>
      <c r="J58" s="15"/>
      <c r="K58" s="24" t="str">
        <f>IFERROR(INDEX(Table3[Site Address], MATCH(DC_SW15[[#This Row],[Facility Name]], Table3[Site Name], 0)), "")</f>
        <v/>
      </c>
      <c r="L58" s="24" t="str">
        <f>IFERROR(INDEX(Table3[Site X Coordinate], MATCH(DC_SW15[[#This Row],[Facility Name]], Table3[Site Name], 0)),"")</f>
        <v/>
      </c>
      <c r="M58" s="24" t="str">
        <f>IFERROR(INDEX(Table3[Site Y Coordinate], MATCH(DC_SW15[[#This Row],[Facility Name]], Table3[Site Name], 0)),"")</f>
        <v/>
      </c>
      <c r="N58" s="24" t="str">
        <f>IFERROR(INDEX(Table3[Owner/Manager], MATCH(DC_SW15[[#This Row],[Facility Name]], Table3[Site Name], 0)),"")</f>
        <v/>
      </c>
      <c r="O58" s="15"/>
      <c r="P58" s="15"/>
      <c r="Q58" s="90"/>
      <c r="R58" s="15"/>
      <c r="S58" s="15"/>
      <c r="T58" s="90"/>
      <c r="U58" s="15"/>
      <c r="V58" s="91"/>
      <c r="W58" s="92"/>
      <c r="X58" s="15"/>
      <c r="Y58" s="93"/>
      <c r="Z58" s="94"/>
      <c r="AA58" s="94"/>
      <c r="AB58" s="94"/>
      <c r="AC58" s="24"/>
      <c r="AD58" s="15"/>
      <c r="AE58" s="15"/>
      <c r="AF58" s="15"/>
      <c r="AG58" s="15"/>
      <c r="AH58" s="15"/>
      <c r="AI58" s="15"/>
      <c r="AJ58" s="15"/>
      <c r="AK58" s="15"/>
      <c r="AL58" s="15"/>
      <c r="AM58" s="15"/>
      <c r="AN58" s="95"/>
      <c r="AO58" s="95"/>
      <c r="AP58" s="95"/>
      <c r="AQ58" s="95"/>
      <c r="AR58" s="95" t="str">
        <f>IF(ISBLANK(DC_SW15[[#This Row],[Urban Acres]]), "", DC_SW15[[#This Row],[Urban Acres]]-DC_SW15[[#This Row],[Impervious Acres]]-DC_SW15[[#This Row],[Natural Acres]])</f>
        <v/>
      </c>
      <c r="AS58" s="95"/>
      <c r="AT58" s="95"/>
      <c r="AU58" s="95" t="str">
        <f>IF(ISBLANK(DC_SW15[[#This Row],[Natural Acres]]), "", DC_SW15[[#This Row],[Natural Acres]]*43560)</f>
        <v/>
      </c>
      <c r="AV58" s="95" t="str">
        <f>IFERROR(IF(ISBLANK(DC_SW15[[#This Row],[Compacted Acres]]), "", DC_SW15[[#This Row],[Compacted Acres]]*43560),"")</f>
        <v/>
      </c>
      <c r="AW58" s="95" t="str">
        <f>IF(ISBLANK(DC_SW15[[#This Row],[Impervious Acres]]), "", DC_SW15[[#This Row],[Impervious Acres]]*43560)</f>
        <v/>
      </c>
      <c r="AX58" s="95" t="str">
        <f>IF(ISBLANK(DC_SW15[[#This Row],[Urban Acres]]), "", DC_SW15[[#This Row],[Urban Acres]]*43560)</f>
        <v/>
      </c>
      <c r="AY58" s="68"/>
      <c r="AZ58" s="23"/>
      <c r="BA58" s="24"/>
      <c r="BB58" s="24"/>
      <c r="BC58" s="24"/>
      <c r="BD58" s="24"/>
      <c r="BE58" s="24"/>
      <c r="BF58" s="24"/>
      <c r="BG58" s="24"/>
      <c r="BH58" s="23"/>
      <c r="BI58" s="23"/>
      <c r="BJ58" s="23"/>
      <c r="BK58" s="15"/>
      <c r="BL58" s="23"/>
      <c r="BM58" s="73"/>
      <c r="BN58" s="88"/>
      <c r="BO58" s="89"/>
      <c r="BP58" s="23"/>
      <c r="BQ58" s="15"/>
    </row>
    <row r="59" spans="1:69" x14ac:dyDescent="0.25">
      <c r="A59" s="15"/>
      <c r="B59" s="15"/>
      <c r="C59" s="15"/>
      <c r="D59" s="15"/>
      <c r="E59" s="15"/>
      <c r="F59" s="23"/>
      <c r="G59" s="88"/>
      <c r="H59" s="89"/>
      <c r="I59" s="24" t="str">
        <f>IFERROR(INDEX(Table3[Site ID], MATCH(DC_SW15[[#This Row],[Facility Name]], Table3[Site Name], 0)), "")</f>
        <v/>
      </c>
      <c r="J59" s="15"/>
      <c r="K59" s="24" t="str">
        <f>IFERROR(INDEX(Table3[Site Address], MATCH(DC_SW15[[#This Row],[Facility Name]], Table3[Site Name], 0)), "")</f>
        <v/>
      </c>
      <c r="L59" s="24" t="str">
        <f>IFERROR(INDEX(Table3[Site X Coordinate], MATCH(DC_SW15[[#This Row],[Facility Name]], Table3[Site Name], 0)),"")</f>
        <v/>
      </c>
      <c r="M59" s="24" t="str">
        <f>IFERROR(INDEX(Table3[Site Y Coordinate], MATCH(DC_SW15[[#This Row],[Facility Name]], Table3[Site Name], 0)),"")</f>
        <v/>
      </c>
      <c r="N59" s="24" t="str">
        <f>IFERROR(INDEX(Table3[Owner/Manager], MATCH(DC_SW15[[#This Row],[Facility Name]], Table3[Site Name], 0)),"")</f>
        <v/>
      </c>
      <c r="O59" s="15"/>
      <c r="P59" s="15"/>
      <c r="Q59" s="90"/>
      <c r="R59" s="15"/>
      <c r="S59" s="15"/>
      <c r="T59" s="90"/>
      <c r="U59" s="15"/>
      <c r="V59" s="91"/>
      <c r="W59" s="92"/>
      <c r="X59" s="15"/>
      <c r="Y59" s="93"/>
      <c r="Z59" s="94"/>
      <c r="AA59" s="94"/>
      <c r="AB59" s="94"/>
      <c r="AC59" s="24"/>
      <c r="AD59" s="15"/>
      <c r="AE59" s="15"/>
      <c r="AF59" s="15"/>
      <c r="AG59" s="15"/>
      <c r="AH59" s="15"/>
      <c r="AI59" s="15"/>
      <c r="AJ59" s="15"/>
      <c r="AK59" s="15"/>
      <c r="AL59" s="15"/>
      <c r="AM59" s="15"/>
      <c r="AN59" s="95"/>
      <c r="AO59" s="95"/>
      <c r="AP59" s="95"/>
      <c r="AQ59" s="95"/>
      <c r="AR59" s="95" t="str">
        <f>IF(ISBLANK(DC_SW15[[#This Row],[Urban Acres]]), "", DC_SW15[[#This Row],[Urban Acres]]-DC_SW15[[#This Row],[Impervious Acres]]-DC_SW15[[#This Row],[Natural Acres]])</f>
        <v/>
      </c>
      <c r="AS59" s="95"/>
      <c r="AT59" s="95"/>
      <c r="AU59" s="95" t="str">
        <f>IF(ISBLANK(DC_SW15[[#This Row],[Natural Acres]]), "", DC_SW15[[#This Row],[Natural Acres]]*43560)</f>
        <v/>
      </c>
      <c r="AV59" s="95" t="str">
        <f>IFERROR(IF(ISBLANK(DC_SW15[[#This Row],[Compacted Acres]]), "", DC_SW15[[#This Row],[Compacted Acres]]*43560),"")</f>
        <v/>
      </c>
      <c r="AW59" s="95" t="str">
        <f>IF(ISBLANK(DC_SW15[[#This Row],[Impervious Acres]]), "", DC_SW15[[#This Row],[Impervious Acres]]*43560)</f>
        <v/>
      </c>
      <c r="AX59" s="95" t="str">
        <f>IF(ISBLANK(DC_SW15[[#This Row],[Urban Acres]]), "", DC_SW15[[#This Row],[Urban Acres]]*43560)</f>
        <v/>
      </c>
      <c r="AY59" s="68"/>
      <c r="AZ59" s="23"/>
      <c r="BA59" s="24"/>
      <c r="BB59" s="24"/>
      <c r="BC59" s="24"/>
      <c r="BD59" s="24"/>
      <c r="BE59" s="24"/>
      <c r="BF59" s="24"/>
      <c r="BG59" s="24"/>
      <c r="BH59" s="23"/>
      <c r="BI59" s="23"/>
      <c r="BJ59" s="23"/>
      <c r="BK59" s="15"/>
      <c r="BL59" s="23"/>
      <c r="BM59" s="73"/>
      <c r="BN59" s="88"/>
      <c r="BO59" s="89"/>
      <c r="BP59" s="23"/>
      <c r="BQ59" s="15"/>
    </row>
    <row r="60" spans="1:69" x14ac:dyDescent="0.25">
      <c r="A60" s="15"/>
      <c r="B60" s="15"/>
      <c r="C60" s="15"/>
      <c r="D60" s="15"/>
      <c r="E60" s="15"/>
      <c r="F60" s="23"/>
      <c r="G60" s="88"/>
      <c r="H60" s="89"/>
      <c r="I60" s="24" t="str">
        <f>IFERROR(INDEX(Table3[Site ID], MATCH(DC_SW15[[#This Row],[Facility Name]], Table3[Site Name], 0)), "")</f>
        <v/>
      </c>
      <c r="J60" s="15"/>
      <c r="K60" s="24" t="str">
        <f>IFERROR(INDEX(Table3[Site Address], MATCH(DC_SW15[[#This Row],[Facility Name]], Table3[Site Name], 0)), "")</f>
        <v/>
      </c>
      <c r="L60" s="24" t="str">
        <f>IFERROR(INDEX(Table3[Site X Coordinate], MATCH(DC_SW15[[#This Row],[Facility Name]], Table3[Site Name], 0)),"")</f>
        <v/>
      </c>
      <c r="M60" s="24" t="str">
        <f>IFERROR(INDEX(Table3[Site Y Coordinate], MATCH(DC_SW15[[#This Row],[Facility Name]], Table3[Site Name], 0)),"")</f>
        <v/>
      </c>
      <c r="N60" s="24" t="str">
        <f>IFERROR(INDEX(Table3[Owner/Manager], MATCH(DC_SW15[[#This Row],[Facility Name]], Table3[Site Name], 0)),"")</f>
        <v/>
      </c>
      <c r="O60" s="15"/>
      <c r="P60" s="15"/>
      <c r="Q60" s="90"/>
      <c r="R60" s="15"/>
      <c r="S60" s="15"/>
      <c r="T60" s="90"/>
      <c r="U60" s="15"/>
      <c r="V60" s="91"/>
      <c r="W60" s="92"/>
      <c r="X60" s="15"/>
      <c r="Y60" s="93"/>
      <c r="Z60" s="94"/>
      <c r="AA60" s="94"/>
      <c r="AB60" s="94"/>
      <c r="AC60" s="24"/>
      <c r="AD60" s="15"/>
      <c r="AE60" s="15"/>
      <c r="AF60" s="15"/>
      <c r="AG60" s="15"/>
      <c r="AH60" s="15"/>
      <c r="AI60" s="15"/>
      <c r="AJ60" s="15"/>
      <c r="AK60" s="15"/>
      <c r="AL60" s="15"/>
      <c r="AM60" s="15"/>
      <c r="AN60" s="95"/>
      <c r="AO60" s="95"/>
      <c r="AP60" s="95"/>
      <c r="AQ60" s="95"/>
      <c r="AR60" s="95" t="str">
        <f>IF(ISBLANK(DC_SW15[[#This Row],[Urban Acres]]), "", DC_SW15[[#This Row],[Urban Acres]]-DC_SW15[[#This Row],[Impervious Acres]]-DC_SW15[[#This Row],[Natural Acres]])</f>
        <v/>
      </c>
      <c r="AS60" s="95"/>
      <c r="AT60" s="95"/>
      <c r="AU60" s="95" t="str">
        <f>IF(ISBLANK(DC_SW15[[#This Row],[Natural Acres]]), "", DC_SW15[[#This Row],[Natural Acres]]*43560)</f>
        <v/>
      </c>
      <c r="AV60" s="95" t="str">
        <f>IFERROR(IF(ISBLANK(DC_SW15[[#This Row],[Compacted Acres]]), "", DC_SW15[[#This Row],[Compacted Acres]]*43560),"")</f>
        <v/>
      </c>
      <c r="AW60" s="95" t="str">
        <f>IF(ISBLANK(DC_SW15[[#This Row],[Impervious Acres]]), "", DC_SW15[[#This Row],[Impervious Acres]]*43560)</f>
        <v/>
      </c>
      <c r="AX60" s="95" t="str">
        <f>IF(ISBLANK(DC_SW15[[#This Row],[Urban Acres]]), "", DC_SW15[[#This Row],[Urban Acres]]*43560)</f>
        <v/>
      </c>
      <c r="AY60" s="68"/>
      <c r="AZ60" s="23"/>
      <c r="BA60" s="24"/>
      <c r="BB60" s="24"/>
      <c r="BC60" s="24"/>
      <c r="BD60" s="24"/>
      <c r="BE60" s="24"/>
      <c r="BF60" s="24"/>
      <c r="BG60" s="24"/>
      <c r="BH60" s="23"/>
      <c r="BI60" s="23"/>
      <c r="BJ60" s="23"/>
      <c r="BK60" s="15"/>
      <c r="BL60" s="23"/>
      <c r="BM60" s="73"/>
      <c r="BN60" s="88"/>
      <c r="BO60" s="89"/>
      <c r="BP60" s="23"/>
      <c r="BQ60" s="15"/>
    </row>
    <row r="61" spans="1:69" x14ac:dyDescent="0.25">
      <c r="A61" s="15"/>
      <c r="B61" s="15"/>
      <c r="C61" s="15"/>
      <c r="D61" s="15"/>
      <c r="E61" s="15"/>
      <c r="F61" s="23"/>
      <c r="G61" s="88"/>
      <c r="H61" s="89"/>
      <c r="I61" s="24" t="str">
        <f>IFERROR(INDEX(Table3[Site ID], MATCH(DC_SW15[[#This Row],[Facility Name]], Table3[Site Name], 0)), "")</f>
        <v/>
      </c>
      <c r="J61" s="15"/>
      <c r="K61" s="24" t="str">
        <f>IFERROR(INDEX(Table3[Site Address], MATCH(DC_SW15[[#This Row],[Facility Name]], Table3[Site Name], 0)), "")</f>
        <v/>
      </c>
      <c r="L61" s="24" t="str">
        <f>IFERROR(INDEX(Table3[Site X Coordinate], MATCH(DC_SW15[[#This Row],[Facility Name]], Table3[Site Name], 0)),"")</f>
        <v/>
      </c>
      <c r="M61" s="24" t="str">
        <f>IFERROR(INDEX(Table3[Site Y Coordinate], MATCH(DC_SW15[[#This Row],[Facility Name]], Table3[Site Name], 0)),"")</f>
        <v/>
      </c>
      <c r="N61" s="24" t="str">
        <f>IFERROR(INDEX(Table3[Owner/Manager], MATCH(DC_SW15[[#This Row],[Facility Name]], Table3[Site Name], 0)),"")</f>
        <v/>
      </c>
      <c r="O61" s="15"/>
      <c r="P61" s="15"/>
      <c r="Q61" s="90"/>
      <c r="R61" s="15"/>
      <c r="S61" s="15"/>
      <c r="T61" s="90"/>
      <c r="U61" s="15"/>
      <c r="V61" s="91"/>
      <c r="W61" s="92"/>
      <c r="X61" s="15"/>
      <c r="Y61" s="93"/>
      <c r="Z61" s="94"/>
      <c r="AA61" s="94"/>
      <c r="AB61" s="94"/>
      <c r="AC61" s="24"/>
      <c r="AD61" s="15"/>
      <c r="AE61" s="15"/>
      <c r="AF61" s="15"/>
      <c r="AG61" s="15"/>
      <c r="AH61" s="15"/>
      <c r="AI61" s="15"/>
      <c r="AJ61" s="15"/>
      <c r="AK61" s="15"/>
      <c r="AL61" s="15"/>
      <c r="AM61" s="15"/>
      <c r="AN61" s="95"/>
      <c r="AO61" s="95"/>
      <c r="AP61" s="95"/>
      <c r="AQ61" s="95"/>
      <c r="AR61" s="95" t="str">
        <f>IF(ISBLANK(DC_SW15[[#This Row],[Urban Acres]]), "", DC_SW15[[#This Row],[Urban Acres]]-DC_SW15[[#This Row],[Impervious Acres]]-DC_SW15[[#This Row],[Natural Acres]])</f>
        <v/>
      </c>
      <c r="AS61" s="95"/>
      <c r="AT61" s="95"/>
      <c r="AU61" s="95" t="str">
        <f>IF(ISBLANK(DC_SW15[[#This Row],[Natural Acres]]), "", DC_SW15[[#This Row],[Natural Acres]]*43560)</f>
        <v/>
      </c>
      <c r="AV61" s="95" t="str">
        <f>IFERROR(IF(ISBLANK(DC_SW15[[#This Row],[Compacted Acres]]), "", DC_SW15[[#This Row],[Compacted Acres]]*43560),"")</f>
        <v/>
      </c>
      <c r="AW61" s="95" t="str">
        <f>IF(ISBLANK(DC_SW15[[#This Row],[Impervious Acres]]), "", DC_SW15[[#This Row],[Impervious Acres]]*43560)</f>
        <v/>
      </c>
      <c r="AX61" s="95" t="str">
        <f>IF(ISBLANK(DC_SW15[[#This Row],[Urban Acres]]), "", DC_SW15[[#This Row],[Urban Acres]]*43560)</f>
        <v/>
      </c>
      <c r="AY61" s="68"/>
      <c r="AZ61" s="23"/>
      <c r="BA61" s="24"/>
      <c r="BB61" s="24"/>
      <c r="BC61" s="24"/>
      <c r="BD61" s="24"/>
      <c r="BE61" s="24"/>
      <c r="BF61" s="24"/>
      <c r="BG61" s="24"/>
      <c r="BH61" s="23"/>
      <c r="BI61" s="23"/>
      <c r="BJ61" s="23"/>
      <c r="BK61" s="15"/>
      <c r="BL61" s="23"/>
      <c r="BM61" s="73"/>
      <c r="BN61" s="88"/>
      <c r="BO61" s="89"/>
      <c r="BP61" s="23"/>
      <c r="BQ61" s="15"/>
    </row>
    <row r="62" spans="1:69" x14ac:dyDescent="0.25">
      <c r="A62" s="15"/>
      <c r="B62" s="15"/>
      <c r="C62" s="15"/>
      <c r="D62" s="15"/>
      <c r="E62" s="15"/>
      <c r="F62" s="23"/>
      <c r="G62" s="88"/>
      <c r="H62" s="89"/>
      <c r="I62" s="24" t="str">
        <f>IFERROR(INDEX(Table3[Site ID], MATCH(DC_SW15[[#This Row],[Facility Name]], Table3[Site Name], 0)), "")</f>
        <v/>
      </c>
      <c r="J62" s="15"/>
      <c r="K62" s="24" t="str">
        <f>IFERROR(INDEX(Table3[Site Address], MATCH(DC_SW15[[#This Row],[Facility Name]], Table3[Site Name], 0)), "")</f>
        <v/>
      </c>
      <c r="L62" s="24" t="str">
        <f>IFERROR(INDEX(Table3[Site X Coordinate], MATCH(DC_SW15[[#This Row],[Facility Name]], Table3[Site Name], 0)),"")</f>
        <v/>
      </c>
      <c r="M62" s="24" t="str">
        <f>IFERROR(INDEX(Table3[Site Y Coordinate], MATCH(DC_SW15[[#This Row],[Facility Name]], Table3[Site Name], 0)),"")</f>
        <v/>
      </c>
      <c r="N62" s="24" t="str">
        <f>IFERROR(INDEX(Table3[Owner/Manager], MATCH(DC_SW15[[#This Row],[Facility Name]], Table3[Site Name], 0)),"")</f>
        <v/>
      </c>
      <c r="O62" s="15"/>
      <c r="P62" s="15"/>
      <c r="Q62" s="90"/>
      <c r="R62" s="15"/>
      <c r="S62" s="15"/>
      <c r="T62" s="90"/>
      <c r="U62" s="15"/>
      <c r="V62" s="91"/>
      <c r="W62" s="92"/>
      <c r="X62" s="15"/>
      <c r="Y62" s="93"/>
      <c r="Z62" s="94"/>
      <c r="AA62" s="94"/>
      <c r="AB62" s="94"/>
      <c r="AC62" s="24"/>
      <c r="AD62" s="15"/>
      <c r="AE62" s="15"/>
      <c r="AF62" s="15"/>
      <c r="AG62" s="15"/>
      <c r="AH62" s="15"/>
      <c r="AI62" s="15"/>
      <c r="AJ62" s="15"/>
      <c r="AK62" s="15"/>
      <c r="AL62" s="15"/>
      <c r="AM62" s="15"/>
      <c r="AN62" s="95"/>
      <c r="AO62" s="95"/>
      <c r="AP62" s="95"/>
      <c r="AQ62" s="95"/>
      <c r="AR62" s="95" t="str">
        <f>IF(ISBLANK(DC_SW15[[#This Row],[Urban Acres]]), "", DC_SW15[[#This Row],[Urban Acres]]-DC_SW15[[#This Row],[Impervious Acres]]-DC_SW15[[#This Row],[Natural Acres]])</f>
        <v/>
      </c>
      <c r="AS62" s="95"/>
      <c r="AT62" s="95"/>
      <c r="AU62" s="95" t="str">
        <f>IF(ISBLANK(DC_SW15[[#This Row],[Natural Acres]]), "", DC_SW15[[#This Row],[Natural Acres]]*43560)</f>
        <v/>
      </c>
      <c r="AV62" s="95" t="str">
        <f>IFERROR(IF(ISBLANK(DC_SW15[[#This Row],[Compacted Acres]]), "", DC_SW15[[#This Row],[Compacted Acres]]*43560),"")</f>
        <v/>
      </c>
      <c r="AW62" s="95" t="str">
        <f>IF(ISBLANK(DC_SW15[[#This Row],[Impervious Acres]]), "", DC_SW15[[#This Row],[Impervious Acres]]*43560)</f>
        <v/>
      </c>
      <c r="AX62" s="95" t="str">
        <f>IF(ISBLANK(DC_SW15[[#This Row],[Urban Acres]]), "", DC_SW15[[#This Row],[Urban Acres]]*43560)</f>
        <v/>
      </c>
      <c r="AY62" s="68"/>
      <c r="AZ62" s="23"/>
      <c r="BA62" s="24"/>
      <c r="BB62" s="24"/>
      <c r="BC62" s="24"/>
      <c r="BD62" s="24"/>
      <c r="BE62" s="24"/>
      <c r="BF62" s="24"/>
      <c r="BG62" s="24"/>
      <c r="BH62" s="23"/>
      <c r="BI62" s="23"/>
      <c r="BJ62" s="23"/>
      <c r="BK62" s="15"/>
      <c r="BL62" s="23"/>
      <c r="BM62" s="73"/>
      <c r="BN62" s="88"/>
      <c r="BO62" s="89"/>
      <c r="BP62" s="23"/>
      <c r="BQ62" s="15"/>
    </row>
    <row r="63" spans="1:69" x14ac:dyDescent="0.25">
      <c r="A63" s="15"/>
      <c r="B63" s="15"/>
      <c r="C63" s="15"/>
      <c r="D63" s="15"/>
      <c r="E63" s="15"/>
      <c r="F63" s="23"/>
      <c r="G63" s="88"/>
      <c r="H63" s="89"/>
      <c r="I63" s="24" t="str">
        <f>IFERROR(INDEX(Table3[Site ID], MATCH(DC_SW15[[#This Row],[Facility Name]], Table3[Site Name], 0)), "")</f>
        <v/>
      </c>
      <c r="J63" s="15"/>
      <c r="K63" s="24" t="str">
        <f>IFERROR(INDEX(Table3[Site Address], MATCH(DC_SW15[[#This Row],[Facility Name]], Table3[Site Name], 0)), "")</f>
        <v/>
      </c>
      <c r="L63" s="24" t="str">
        <f>IFERROR(INDEX(Table3[Site X Coordinate], MATCH(DC_SW15[[#This Row],[Facility Name]], Table3[Site Name], 0)),"")</f>
        <v/>
      </c>
      <c r="M63" s="24" t="str">
        <f>IFERROR(INDEX(Table3[Site Y Coordinate], MATCH(DC_SW15[[#This Row],[Facility Name]], Table3[Site Name], 0)),"")</f>
        <v/>
      </c>
      <c r="N63" s="24" t="str">
        <f>IFERROR(INDEX(Table3[Owner/Manager], MATCH(DC_SW15[[#This Row],[Facility Name]], Table3[Site Name], 0)),"")</f>
        <v/>
      </c>
      <c r="O63" s="15"/>
      <c r="P63" s="15"/>
      <c r="Q63" s="90"/>
      <c r="R63" s="15"/>
      <c r="S63" s="15"/>
      <c r="T63" s="90"/>
      <c r="U63" s="15"/>
      <c r="V63" s="91"/>
      <c r="W63" s="92"/>
      <c r="X63" s="15"/>
      <c r="Y63" s="93"/>
      <c r="Z63" s="94"/>
      <c r="AA63" s="94"/>
      <c r="AB63" s="94"/>
      <c r="AC63" s="24"/>
      <c r="AD63" s="15"/>
      <c r="AE63" s="15"/>
      <c r="AF63" s="15"/>
      <c r="AG63" s="15"/>
      <c r="AH63" s="15"/>
      <c r="AI63" s="15"/>
      <c r="AJ63" s="15"/>
      <c r="AK63" s="15"/>
      <c r="AL63" s="15"/>
      <c r="AM63" s="15"/>
      <c r="AN63" s="95"/>
      <c r="AO63" s="95"/>
      <c r="AP63" s="95"/>
      <c r="AQ63" s="95"/>
      <c r="AR63" s="95" t="str">
        <f>IF(ISBLANK(DC_SW15[[#This Row],[Urban Acres]]), "", DC_SW15[[#This Row],[Urban Acres]]-DC_SW15[[#This Row],[Impervious Acres]]-DC_SW15[[#This Row],[Natural Acres]])</f>
        <v/>
      </c>
      <c r="AS63" s="95"/>
      <c r="AT63" s="95"/>
      <c r="AU63" s="95" t="str">
        <f>IF(ISBLANK(DC_SW15[[#This Row],[Natural Acres]]), "", DC_SW15[[#This Row],[Natural Acres]]*43560)</f>
        <v/>
      </c>
      <c r="AV63" s="95" t="str">
        <f>IFERROR(IF(ISBLANK(DC_SW15[[#This Row],[Compacted Acres]]), "", DC_SW15[[#This Row],[Compacted Acres]]*43560),"")</f>
        <v/>
      </c>
      <c r="AW63" s="95" t="str">
        <f>IF(ISBLANK(DC_SW15[[#This Row],[Impervious Acres]]), "", DC_SW15[[#This Row],[Impervious Acres]]*43560)</f>
        <v/>
      </c>
      <c r="AX63" s="95" t="str">
        <f>IF(ISBLANK(DC_SW15[[#This Row],[Urban Acres]]), "", DC_SW15[[#This Row],[Urban Acres]]*43560)</f>
        <v/>
      </c>
      <c r="AY63" s="68"/>
      <c r="AZ63" s="23"/>
      <c r="BA63" s="24"/>
      <c r="BB63" s="24"/>
      <c r="BC63" s="24"/>
      <c r="BD63" s="24"/>
      <c r="BE63" s="24"/>
      <c r="BF63" s="24"/>
      <c r="BG63" s="24"/>
      <c r="BH63" s="23"/>
      <c r="BI63" s="23"/>
      <c r="BJ63" s="23"/>
      <c r="BK63" s="15"/>
      <c r="BL63" s="23"/>
      <c r="BM63" s="73"/>
      <c r="BN63" s="88"/>
      <c r="BO63" s="89"/>
      <c r="BP63" s="23"/>
      <c r="BQ63" s="15"/>
    </row>
    <row r="64" spans="1:69" x14ac:dyDescent="0.25">
      <c r="A64" s="15"/>
      <c r="B64" s="15"/>
      <c r="C64" s="15"/>
      <c r="D64" s="15"/>
      <c r="E64" s="15"/>
      <c r="F64" s="23"/>
      <c r="G64" s="88"/>
      <c r="H64" s="89"/>
      <c r="I64" s="24" t="str">
        <f>IFERROR(INDEX(Table3[Site ID], MATCH(DC_SW15[[#This Row],[Facility Name]], Table3[Site Name], 0)), "")</f>
        <v/>
      </c>
      <c r="J64" s="15"/>
      <c r="K64" s="24" t="str">
        <f>IFERROR(INDEX(Table3[Site Address], MATCH(DC_SW15[[#This Row],[Facility Name]], Table3[Site Name], 0)), "")</f>
        <v/>
      </c>
      <c r="L64" s="24" t="str">
        <f>IFERROR(INDEX(Table3[Site X Coordinate], MATCH(DC_SW15[[#This Row],[Facility Name]], Table3[Site Name], 0)),"")</f>
        <v/>
      </c>
      <c r="M64" s="24" t="str">
        <f>IFERROR(INDEX(Table3[Site Y Coordinate], MATCH(DC_SW15[[#This Row],[Facility Name]], Table3[Site Name], 0)),"")</f>
        <v/>
      </c>
      <c r="N64" s="24" t="str">
        <f>IFERROR(INDEX(Table3[Owner/Manager], MATCH(DC_SW15[[#This Row],[Facility Name]], Table3[Site Name], 0)),"")</f>
        <v/>
      </c>
      <c r="O64" s="15"/>
      <c r="P64" s="15"/>
      <c r="Q64" s="90"/>
      <c r="R64" s="15"/>
      <c r="S64" s="15"/>
      <c r="T64" s="90"/>
      <c r="U64" s="15"/>
      <c r="V64" s="91"/>
      <c r="W64" s="92"/>
      <c r="X64" s="15"/>
      <c r="Y64" s="93"/>
      <c r="Z64" s="94"/>
      <c r="AA64" s="94"/>
      <c r="AB64" s="94"/>
      <c r="AC64" s="24"/>
      <c r="AD64" s="15"/>
      <c r="AE64" s="15"/>
      <c r="AF64" s="15"/>
      <c r="AG64" s="15"/>
      <c r="AH64" s="15"/>
      <c r="AI64" s="15"/>
      <c r="AJ64" s="15"/>
      <c r="AK64" s="15"/>
      <c r="AL64" s="15"/>
      <c r="AM64" s="15"/>
      <c r="AN64" s="95"/>
      <c r="AO64" s="95"/>
      <c r="AP64" s="95"/>
      <c r="AQ64" s="95"/>
      <c r="AR64" s="95" t="str">
        <f>IF(ISBLANK(DC_SW15[[#This Row],[Urban Acres]]), "", DC_SW15[[#This Row],[Urban Acres]]-DC_SW15[[#This Row],[Impervious Acres]]-DC_SW15[[#This Row],[Natural Acres]])</f>
        <v/>
      </c>
      <c r="AS64" s="95"/>
      <c r="AT64" s="95"/>
      <c r="AU64" s="95" t="str">
        <f>IF(ISBLANK(DC_SW15[[#This Row],[Natural Acres]]), "", DC_SW15[[#This Row],[Natural Acres]]*43560)</f>
        <v/>
      </c>
      <c r="AV64" s="95" t="str">
        <f>IFERROR(IF(ISBLANK(DC_SW15[[#This Row],[Compacted Acres]]), "", DC_SW15[[#This Row],[Compacted Acres]]*43560),"")</f>
        <v/>
      </c>
      <c r="AW64" s="95" t="str">
        <f>IF(ISBLANK(DC_SW15[[#This Row],[Impervious Acres]]), "", DC_SW15[[#This Row],[Impervious Acres]]*43560)</f>
        <v/>
      </c>
      <c r="AX64" s="95" t="str">
        <f>IF(ISBLANK(DC_SW15[[#This Row],[Urban Acres]]), "", DC_SW15[[#This Row],[Urban Acres]]*43560)</f>
        <v/>
      </c>
      <c r="AY64" s="68"/>
      <c r="AZ64" s="23"/>
      <c r="BA64" s="24"/>
      <c r="BB64" s="24"/>
      <c r="BC64" s="24"/>
      <c r="BD64" s="24"/>
      <c r="BE64" s="24"/>
      <c r="BF64" s="24"/>
      <c r="BG64" s="24"/>
      <c r="BH64" s="23"/>
      <c r="BI64" s="23"/>
      <c r="BJ64" s="23"/>
      <c r="BK64" s="15"/>
      <c r="BL64" s="23"/>
      <c r="BM64" s="73"/>
      <c r="BN64" s="88"/>
      <c r="BO64" s="89"/>
      <c r="BP64" s="23"/>
      <c r="BQ64" s="15"/>
    </row>
    <row r="65" spans="1:69" x14ac:dyDescent="0.25">
      <c r="A65" s="15"/>
      <c r="B65" s="15"/>
      <c r="C65" s="15"/>
      <c r="D65" s="15"/>
      <c r="E65" s="15"/>
      <c r="F65" s="23"/>
      <c r="G65" s="88"/>
      <c r="H65" s="89"/>
      <c r="I65" s="24" t="str">
        <f>IFERROR(INDEX(Table3[Site ID], MATCH(DC_SW15[[#This Row],[Facility Name]], Table3[Site Name], 0)), "")</f>
        <v/>
      </c>
      <c r="J65" s="15"/>
      <c r="K65" s="24" t="str">
        <f>IFERROR(INDEX(Table3[Site Address], MATCH(DC_SW15[[#This Row],[Facility Name]], Table3[Site Name], 0)), "")</f>
        <v/>
      </c>
      <c r="L65" s="24" t="str">
        <f>IFERROR(INDEX(Table3[Site X Coordinate], MATCH(DC_SW15[[#This Row],[Facility Name]], Table3[Site Name], 0)),"")</f>
        <v/>
      </c>
      <c r="M65" s="24" t="str">
        <f>IFERROR(INDEX(Table3[Site Y Coordinate], MATCH(DC_SW15[[#This Row],[Facility Name]], Table3[Site Name], 0)),"")</f>
        <v/>
      </c>
      <c r="N65" s="24" t="str">
        <f>IFERROR(INDEX(Table3[Owner/Manager], MATCH(DC_SW15[[#This Row],[Facility Name]], Table3[Site Name], 0)),"")</f>
        <v/>
      </c>
      <c r="O65" s="15"/>
      <c r="P65" s="15"/>
      <c r="Q65" s="90"/>
      <c r="R65" s="15"/>
      <c r="S65" s="15"/>
      <c r="T65" s="90"/>
      <c r="U65" s="15"/>
      <c r="V65" s="91"/>
      <c r="W65" s="92"/>
      <c r="X65" s="15"/>
      <c r="Y65" s="93"/>
      <c r="Z65" s="94"/>
      <c r="AA65" s="94"/>
      <c r="AB65" s="94"/>
      <c r="AC65" s="24"/>
      <c r="AD65" s="15"/>
      <c r="AE65" s="15"/>
      <c r="AF65" s="15"/>
      <c r="AG65" s="15"/>
      <c r="AH65" s="15"/>
      <c r="AI65" s="15"/>
      <c r="AJ65" s="15"/>
      <c r="AK65" s="15"/>
      <c r="AL65" s="15"/>
      <c r="AM65" s="15"/>
      <c r="AN65" s="95"/>
      <c r="AO65" s="95"/>
      <c r="AP65" s="95"/>
      <c r="AQ65" s="95"/>
      <c r="AR65" s="95" t="str">
        <f>IF(ISBLANK(DC_SW15[[#This Row],[Urban Acres]]), "", DC_SW15[[#This Row],[Urban Acres]]-DC_SW15[[#This Row],[Impervious Acres]]-DC_SW15[[#This Row],[Natural Acres]])</f>
        <v/>
      </c>
      <c r="AS65" s="95"/>
      <c r="AT65" s="95"/>
      <c r="AU65" s="95" t="str">
        <f>IF(ISBLANK(DC_SW15[[#This Row],[Natural Acres]]), "", DC_SW15[[#This Row],[Natural Acres]]*43560)</f>
        <v/>
      </c>
      <c r="AV65" s="95" t="str">
        <f>IFERROR(IF(ISBLANK(DC_SW15[[#This Row],[Compacted Acres]]), "", DC_SW15[[#This Row],[Compacted Acres]]*43560),"")</f>
        <v/>
      </c>
      <c r="AW65" s="95" t="str">
        <f>IF(ISBLANK(DC_SW15[[#This Row],[Impervious Acres]]), "", DC_SW15[[#This Row],[Impervious Acres]]*43560)</f>
        <v/>
      </c>
      <c r="AX65" s="95" t="str">
        <f>IF(ISBLANK(DC_SW15[[#This Row],[Urban Acres]]), "", DC_SW15[[#This Row],[Urban Acres]]*43560)</f>
        <v/>
      </c>
      <c r="AY65" s="68"/>
      <c r="AZ65" s="23"/>
      <c r="BA65" s="24"/>
      <c r="BB65" s="24"/>
      <c r="BC65" s="24"/>
      <c r="BD65" s="24"/>
      <c r="BE65" s="24"/>
      <c r="BF65" s="24"/>
      <c r="BG65" s="24"/>
      <c r="BH65" s="23"/>
      <c r="BI65" s="23"/>
      <c r="BJ65" s="23"/>
      <c r="BK65" s="15"/>
      <c r="BL65" s="23"/>
      <c r="BM65" s="73"/>
      <c r="BN65" s="88"/>
      <c r="BO65" s="89"/>
      <c r="BP65" s="23"/>
      <c r="BQ65" s="15"/>
    </row>
    <row r="66" spans="1:69" x14ac:dyDescent="0.25">
      <c r="A66" s="15"/>
      <c r="B66" s="15"/>
      <c r="C66" s="15"/>
      <c r="D66" s="15"/>
      <c r="E66" s="15"/>
      <c r="F66" s="23"/>
      <c r="G66" s="88"/>
      <c r="H66" s="89"/>
      <c r="I66" s="24" t="str">
        <f>IFERROR(INDEX(Table3[Site ID], MATCH(DC_SW15[[#This Row],[Facility Name]], Table3[Site Name], 0)), "")</f>
        <v/>
      </c>
      <c r="J66" s="15"/>
      <c r="K66" s="24" t="str">
        <f>IFERROR(INDEX(Table3[Site Address], MATCH(DC_SW15[[#This Row],[Facility Name]], Table3[Site Name], 0)), "")</f>
        <v/>
      </c>
      <c r="L66" s="24" t="str">
        <f>IFERROR(INDEX(Table3[Site X Coordinate], MATCH(DC_SW15[[#This Row],[Facility Name]], Table3[Site Name], 0)),"")</f>
        <v/>
      </c>
      <c r="M66" s="24" t="str">
        <f>IFERROR(INDEX(Table3[Site Y Coordinate], MATCH(DC_SW15[[#This Row],[Facility Name]], Table3[Site Name], 0)),"")</f>
        <v/>
      </c>
      <c r="N66" s="24" t="str">
        <f>IFERROR(INDEX(Table3[Owner/Manager], MATCH(DC_SW15[[#This Row],[Facility Name]], Table3[Site Name], 0)),"")</f>
        <v/>
      </c>
      <c r="O66" s="15"/>
      <c r="P66" s="15"/>
      <c r="Q66" s="90"/>
      <c r="R66" s="15"/>
      <c r="S66" s="15"/>
      <c r="T66" s="90"/>
      <c r="U66" s="15"/>
      <c r="V66" s="91"/>
      <c r="W66" s="92"/>
      <c r="X66" s="15"/>
      <c r="Y66" s="93"/>
      <c r="Z66" s="94"/>
      <c r="AA66" s="94"/>
      <c r="AB66" s="94"/>
      <c r="AC66" s="24"/>
      <c r="AD66" s="15"/>
      <c r="AE66" s="15"/>
      <c r="AF66" s="15"/>
      <c r="AG66" s="15"/>
      <c r="AH66" s="15"/>
      <c r="AI66" s="15"/>
      <c r="AJ66" s="15"/>
      <c r="AK66" s="15"/>
      <c r="AL66" s="15"/>
      <c r="AM66" s="15"/>
      <c r="AN66" s="95"/>
      <c r="AO66" s="95"/>
      <c r="AP66" s="95"/>
      <c r="AQ66" s="95"/>
      <c r="AR66" s="95" t="str">
        <f>IF(ISBLANK(DC_SW15[[#This Row],[Urban Acres]]), "", DC_SW15[[#This Row],[Urban Acres]]-DC_SW15[[#This Row],[Impervious Acres]]-DC_SW15[[#This Row],[Natural Acres]])</f>
        <v/>
      </c>
      <c r="AS66" s="95"/>
      <c r="AT66" s="95"/>
      <c r="AU66" s="95" t="str">
        <f>IF(ISBLANK(DC_SW15[[#This Row],[Natural Acres]]), "", DC_SW15[[#This Row],[Natural Acres]]*43560)</f>
        <v/>
      </c>
      <c r="AV66" s="95" t="str">
        <f>IFERROR(IF(ISBLANK(DC_SW15[[#This Row],[Compacted Acres]]), "", DC_SW15[[#This Row],[Compacted Acres]]*43560),"")</f>
        <v/>
      </c>
      <c r="AW66" s="95" t="str">
        <f>IF(ISBLANK(DC_SW15[[#This Row],[Impervious Acres]]), "", DC_SW15[[#This Row],[Impervious Acres]]*43560)</f>
        <v/>
      </c>
      <c r="AX66" s="95" t="str">
        <f>IF(ISBLANK(DC_SW15[[#This Row],[Urban Acres]]), "", DC_SW15[[#This Row],[Urban Acres]]*43560)</f>
        <v/>
      </c>
      <c r="AY66" s="68"/>
      <c r="AZ66" s="23"/>
      <c r="BA66" s="24"/>
      <c r="BB66" s="24"/>
      <c r="BC66" s="24"/>
      <c r="BD66" s="24"/>
      <c r="BE66" s="24"/>
      <c r="BF66" s="24"/>
      <c r="BG66" s="24"/>
      <c r="BH66" s="23"/>
      <c r="BI66" s="23"/>
      <c r="BJ66" s="23"/>
      <c r="BK66" s="15"/>
      <c r="BL66" s="23"/>
      <c r="BM66" s="73"/>
      <c r="BN66" s="88"/>
      <c r="BO66" s="89"/>
      <c r="BP66" s="23"/>
      <c r="BQ66" s="15"/>
    </row>
    <row r="67" spans="1:69" x14ac:dyDescent="0.25">
      <c r="A67" s="15"/>
      <c r="B67" s="15"/>
      <c r="C67" s="15"/>
      <c r="D67" s="15"/>
      <c r="E67" s="15"/>
      <c r="F67" s="23"/>
      <c r="G67" s="88"/>
      <c r="H67" s="89"/>
      <c r="I67" s="24" t="str">
        <f>IFERROR(INDEX(Table3[Site ID], MATCH(DC_SW15[[#This Row],[Facility Name]], Table3[Site Name], 0)), "")</f>
        <v/>
      </c>
      <c r="J67" s="15"/>
      <c r="K67" s="24" t="str">
        <f>IFERROR(INDEX(Table3[Site Address], MATCH(DC_SW15[[#This Row],[Facility Name]], Table3[Site Name], 0)), "")</f>
        <v/>
      </c>
      <c r="L67" s="24" t="str">
        <f>IFERROR(INDEX(Table3[Site X Coordinate], MATCH(DC_SW15[[#This Row],[Facility Name]], Table3[Site Name], 0)),"")</f>
        <v/>
      </c>
      <c r="M67" s="24" t="str">
        <f>IFERROR(INDEX(Table3[Site Y Coordinate], MATCH(DC_SW15[[#This Row],[Facility Name]], Table3[Site Name], 0)),"")</f>
        <v/>
      </c>
      <c r="N67" s="24" t="str">
        <f>IFERROR(INDEX(Table3[Owner/Manager], MATCH(DC_SW15[[#This Row],[Facility Name]], Table3[Site Name], 0)),"")</f>
        <v/>
      </c>
      <c r="O67" s="15"/>
      <c r="P67" s="15"/>
      <c r="Q67" s="90"/>
      <c r="R67" s="15"/>
      <c r="S67" s="15"/>
      <c r="T67" s="90"/>
      <c r="U67" s="15"/>
      <c r="V67" s="91"/>
      <c r="W67" s="92"/>
      <c r="X67" s="15"/>
      <c r="Y67" s="93"/>
      <c r="Z67" s="94"/>
      <c r="AA67" s="94"/>
      <c r="AB67" s="94"/>
      <c r="AC67" s="24"/>
      <c r="AD67" s="15"/>
      <c r="AE67" s="15"/>
      <c r="AF67" s="15"/>
      <c r="AG67" s="15"/>
      <c r="AH67" s="15"/>
      <c r="AI67" s="15"/>
      <c r="AJ67" s="15"/>
      <c r="AK67" s="15"/>
      <c r="AL67" s="15"/>
      <c r="AM67" s="15"/>
      <c r="AN67" s="95"/>
      <c r="AO67" s="95"/>
      <c r="AP67" s="95"/>
      <c r="AQ67" s="95"/>
      <c r="AR67" s="95" t="str">
        <f>IF(ISBLANK(DC_SW15[[#This Row],[Urban Acres]]), "", DC_SW15[[#This Row],[Urban Acres]]-DC_SW15[[#This Row],[Impervious Acres]]-DC_SW15[[#This Row],[Natural Acres]])</f>
        <v/>
      </c>
      <c r="AS67" s="95"/>
      <c r="AT67" s="95"/>
      <c r="AU67" s="95" t="str">
        <f>IF(ISBLANK(DC_SW15[[#This Row],[Natural Acres]]), "", DC_SW15[[#This Row],[Natural Acres]]*43560)</f>
        <v/>
      </c>
      <c r="AV67" s="95" t="str">
        <f>IFERROR(IF(ISBLANK(DC_SW15[[#This Row],[Compacted Acres]]), "", DC_SW15[[#This Row],[Compacted Acres]]*43560),"")</f>
        <v/>
      </c>
      <c r="AW67" s="95" t="str">
        <f>IF(ISBLANK(DC_SW15[[#This Row],[Impervious Acres]]), "", DC_SW15[[#This Row],[Impervious Acres]]*43560)</f>
        <v/>
      </c>
      <c r="AX67" s="95" t="str">
        <f>IF(ISBLANK(DC_SW15[[#This Row],[Urban Acres]]), "", DC_SW15[[#This Row],[Urban Acres]]*43560)</f>
        <v/>
      </c>
      <c r="AY67" s="68"/>
      <c r="AZ67" s="23"/>
      <c r="BA67" s="24"/>
      <c r="BB67" s="24"/>
      <c r="BC67" s="24"/>
      <c r="BD67" s="24"/>
      <c r="BE67" s="24"/>
      <c r="BF67" s="24"/>
      <c r="BG67" s="24"/>
      <c r="BH67" s="23"/>
      <c r="BI67" s="23"/>
      <c r="BJ67" s="23"/>
      <c r="BK67" s="15"/>
      <c r="BL67" s="23"/>
      <c r="BM67" s="73"/>
      <c r="BN67" s="88"/>
      <c r="BO67" s="89"/>
      <c r="BP67" s="23"/>
      <c r="BQ67" s="15"/>
    </row>
    <row r="68" spans="1:69" x14ac:dyDescent="0.25">
      <c r="A68" s="15"/>
      <c r="B68" s="15"/>
      <c r="C68" s="15"/>
      <c r="D68" s="15"/>
      <c r="E68" s="15"/>
      <c r="F68" s="23"/>
      <c r="G68" s="88"/>
      <c r="H68" s="89"/>
      <c r="I68" s="24" t="str">
        <f>IFERROR(INDEX(Table3[Site ID], MATCH(DC_SW15[[#This Row],[Facility Name]], Table3[Site Name], 0)), "")</f>
        <v/>
      </c>
      <c r="J68" s="15"/>
      <c r="K68" s="24" t="str">
        <f>IFERROR(INDEX(Table3[Site Address], MATCH(DC_SW15[[#This Row],[Facility Name]], Table3[Site Name], 0)), "")</f>
        <v/>
      </c>
      <c r="L68" s="24" t="str">
        <f>IFERROR(INDEX(Table3[Site X Coordinate], MATCH(DC_SW15[[#This Row],[Facility Name]], Table3[Site Name], 0)),"")</f>
        <v/>
      </c>
      <c r="M68" s="24" t="str">
        <f>IFERROR(INDEX(Table3[Site Y Coordinate], MATCH(DC_SW15[[#This Row],[Facility Name]], Table3[Site Name], 0)),"")</f>
        <v/>
      </c>
      <c r="N68" s="24" t="str">
        <f>IFERROR(INDEX(Table3[Owner/Manager], MATCH(DC_SW15[[#This Row],[Facility Name]], Table3[Site Name], 0)),"")</f>
        <v/>
      </c>
      <c r="O68" s="15"/>
      <c r="P68" s="15"/>
      <c r="Q68" s="90"/>
      <c r="R68" s="15"/>
      <c r="S68" s="15"/>
      <c r="T68" s="90"/>
      <c r="U68" s="15"/>
      <c r="V68" s="91"/>
      <c r="W68" s="92"/>
      <c r="X68" s="15"/>
      <c r="Y68" s="93"/>
      <c r="Z68" s="94"/>
      <c r="AA68" s="94"/>
      <c r="AB68" s="94"/>
      <c r="AC68" s="24"/>
      <c r="AD68" s="15"/>
      <c r="AE68" s="15"/>
      <c r="AF68" s="15"/>
      <c r="AG68" s="15"/>
      <c r="AH68" s="15"/>
      <c r="AI68" s="15"/>
      <c r="AJ68" s="15"/>
      <c r="AK68" s="15"/>
      <c r="AL68" s="15"/>
      <c r="AM68" s="15"/>
      <c r="AN68" s="95"/>
      <c r="AO68" s="95"/>
      <c r="AP68" s="95"/>
      <c r="AQ68" s="95"/>
      <c r="AR68" s="95" t="str">
        <f>IF(ISBLANK(DC_SW15[[#This Row],[Urban Acres]]), "", DC_SW15[[#This Row],[Urban Acres]]-DC_SW15[[#This Row],[Impervious Acres]]-DC_SW15[[#This Row],[Natural Acres]])</f>
        <v/>
      </c>
      <c r="AS68" s="95"/>
      <c r="AT68" s="95"/>
      <c r="AU68" s="95" t="str">
        <f>IF(ISBLANK(DC_SW15[[#This Row],[Natural Acres]]), "", DC_SW15[[#This Row],[Natural Acres]]*43560)</f>
        <v/>
      </c>
      <c r="AV68" s="95" t="str">
        <f>IFERROR(IF(ISBLANK(DC_SW15[[#This Row],[Compacted Acres]]), "", DC_SW15[[#This Row],[Compacted Acres]]*43560),"")</f>
        <v/>
      </c>
      <c r="AW68" s="95" t="str">
        <f>IF(ISBLANK(DC_SW15[[#This Row],[Impervious Acres]]), "", DC_SW15[[#This Row],[Impervious Acres]]*43560)</f>
        <v/>
      </c>
      <c r="AX68" s="95" t="str">
        <f>IF(ISBLANK(DC_SW15[[#This Row],[Urban Acres]]), "", DC_SW15[[#This Row],[Urban Acres]]*43560)</f>
        <v/>
      </c>
      <c r="AY68" s="68"/>
      <c r="AZ68" s="23"/>
      <c r="BA68" s="24"/>
      <c r="BB68" s="24"/>
      <c r="BC68" s="24"/>
      <c r="BD68" s="24"/>
      <c r="BE68" s="24"/>
      <c r="BF68" s="24"/>
      <c r="BG68" s="24"/>
      <c r="BH68" s="23"/>
      <c r="BI68" s="23"/>
      <c r="BJ68" s="23"/>
      <c r="BK68" s="15"/>
      <c r="BL68" s="23"/>
      <c r="BM68" s="73"/>
      <c r="BN68" s="88"/>
      <c r="BO68" s="89"/>
      <c r="BP68" s="23"/>
      <c r="BQ68" s="15"/>
    </row>
    <row r="69" spans="1:69" x14ac:dyDescent="0.25">
      <c r="A69" s="15"/>
      <c r="B69" s="15"/>
      <c r="C69" s="15"/>
      <c r="D69" s="15"/>
      <c r="E69" s="15"/>
      <c r="F69" s="23"/>
      <c r="G69" s="88"/>
      <c r="H69" s="89"/>
      <c r="I69" s="24" t="str">
        <f>IFERROR(INDEX(Table3[Site ID], MATCH(DC_SW15[[#This Row],[Facility Name]], Table3[Site Name], 0)), "")</f>
        <v/>
      </c>
      <c r="J69" s="15"/>
      <c r="K69" s="24" t="str">
        <f>IFERROR(INDEX(Table3[Site Address], MATCH(DC_SW15[[#This Row],[Facility Name]], Table3[Site Name], 0)), "")</f>
        <v/>
      </c>
      <c r="L69" s="24" t="str">
        <f>IFERROR(INDEX(Table3[Site X Coordinate], MATCH(DC_SW15[[#This Row],[Facility Name]], Table3[Site Name], 0)),"")</f>
        <v/>
      </c>
      <c r="M69" s="24" t="str">
        <f>IFERROR(INDEX(Table3[Site Y Coordinate], MATCH(DC_SW15[[#This Row],[Facility Name]], Table3[Site Name], 0)),"")</f>
        <v/>
      </c>
      <c r="N69" s="24" t="str">
        <f>IFERROR(INDEX(Table3[Owner/Manager], MATCH(DC_SW15[[#This Row],[Facility Name]], Table3[Site Name], 0)),"")</f>
        <v/>
      </c>
      <c r="O69" s="15"/>
      <c r="P69" s="15"/>
      <c r="Q69" s="90"/>
      <c r="R69" s="15"/>
      <c r="S69" s="15"/>
      <c r="T69" s="90"/>
      <c r="U69" s="15"/>
      <c r="V69" s="91"/>
      <c r="W69" s="92"/>
      <c r="X69" s="15"/>
      <c r="Y69" s="93"/>
      <c r="Z69" s="94"/>
      <c r="AA69" s="94"/>
      <c r="AB69" s="94"/>
      <c r="AC69" s="24"/>
      <c r="AD69" s="15"/>
      <c r="AE69" s="15"/>
      <c r="AF69" s="15"/>
      <c r="AG69" s="15"/>
      <c r="AH69" s="15"/>
      <c r="AI69" s="15"/>
      <c r="AJ69" s="15"/>
      <c r="AK69" s="15"/>
      <c r="AL69" s="15"/>
      <c r="AM69" s="15"/>
      <c r="AN69" s="95"/>
      <c r="AO69" s="95"/>
      <c r="AP69" s="95"/>
      <c r="AQ69" s="95"/>
      <c r="AR69" s="95" t="str">
        <f>IF(ISBLANK(DC_SW15[[#This Row],[Urban Acres]]), "", DC_SW15[[#This Row],[Urban Acres]]-DC_SW15[[#This Row],[Impervious Acres]]-DC_SW15[[#This Row],[Natural Acres]])</f>
        <v/>
      </c>
      <c r="AS69" s="95"/>
      <c r="AT69" s="95"/>
      <c r="AU69" s="95" t="str">
        <f>IF(ISBLANK(DC_SW15[[#This Row],[Natural Acres]]), "", DC_SW15[[#This Row],[Natural Acres]]*43560)</f>
        <v/>
      </c>
      <c r="AV69" s="95" t="str">
        <f>IFERROR(IF(ISBLANK(DC_SW15[[#This Row],[Compacted Acres]]), "", DC_SW15[[#This Row],[Compacted Acres]]*43560),"")</f>
        <v/>
      </c>
      <c r="AW69" s="95" t="str">
        <f>IF(ISBLANK(DC_SW15[[#This Row],[Impervious Acres]]), "", DC_SW15[[#This Row],[Impervious Acres]]*43560)</f>
        <v/>
      </c>
      <c r="AX69" s="95" t="str">
        <f>IF(ISBLANK(DC_SW15[[#This Row],[Urban Acres]]), "", DC_SW15[[#This Row],[Urban Acres]]*43560)</f>
        <v/>
      </c>
      <c r="AY69" s="68"/>
      <c r="AZ69" s="23"/>
      <c r="BA69" s="24"/>
      <c r="BB69" s="24"/>
      <c r="BC69" s="24"/>
      <c r="BD69" s="24"/>
      <c r="BE69" s="24"/>
      <c r="BF69" s="24"/>
      <c r="BG69" s="24"/>
      <c r="BH69" s="23"/>
      <c r="BI69" s="23"/>
      <c r="BJ69" s="23"/>
      <c r="BK69" s="15"/>
      <c r="BL69" s="23"/>
      <c r="BM69" s="73"/>
      <c r="BN69" s="88"/>
      <c r="BO69" s="89"/>
      <c r="BP69" s="23"/>
      <c r="BQ69" s="15"/>
    </row>
    <row r="70" spans="1:69" x14ac:dyDescent="0.25">
      <c r="A70" s="15"/>
      <c r="B70" s="15"/>
      <c r="C70" s="15"/>
      <c r="D70" s="15"/>
      <c r="E70" s="15"/>
      <c r="F70" s="23"/>
      <c r="G70" s="88"/>
      <c r="H70" s="89"/>
      <c r="I70" s="24" t="str">
        <f>IFERROR(INDEX(Table3[Site ID], MATCH(DC_SW15[[#This Row],[Facility Name]], Table3[Site Name], 0)), "")</f>
        <v/>
      </c>
      <c r="J70" s="15"/>
      <c r="K70" s="24" t="str">
        <f>IFERROR(INDEX(Table3[Site Address], MATCH(DC_SW15[[#This Row],[Facility Name]], Table3[Site Name], 0)), "")</f>
        <v/>
      </c>
      <c r="L70" s="24" t="str">
        <f>IFERROR(INDEX(Table3[Site X Coordinate], MATCH(DC_SW15[[#This Row],[Facility Name]], Table3[Site Name], 0)),"")</f>
        <v/>
      </c>
      <c r="M70" s="24" t="str">
        <f>IFERROR(INDEX(Table3[Site Y Coordinate], MATCH(DC_SW15[[#This Row],[Facility Name]], Table3[Site Name], 0)),"")</f>
        <v/>
      </c>
      <c r="N70" s="24" t="str">
        <f>IFERROR(INDEX(Table3[Owner/Manager], MATCH(DC_SW15[[#This Row],[Facility Name]], Table3[Site Name], 0)),"")</f>
        <v/>
      </c>
      <c r="O70" s="15"/>
      <c r="P70" s="15"/>
      <c r="Q70" s="90"/>
      <c r="R70" s="15"/>
      <c r="S70" s="15"/>
      <c r="T70" s="90"/>
      <c r="U70" s="15"/>
      <c r="V70" s="91"/>
      <c r="W70" s="92"/>
      <c r="X70" s="15"/>
      <c r="Y70" s="93"/>
      <c r="Z70" s="94"/>
      <c r="AA70" s="94"/>
      <c r="AB70" s="94"/>
      <c r="AC70" s="24"/>
      <c r="AD70" s="15"/>
      <c r="AE70" s="15"/>
      <c r="AF70" s="15"/>
      <c r="AG70" s="15"/>
      <c r="AH70" s="15"/>
      <c r="AI70" s="15"/>
      <c r="AJ70" s="15"/>
      <c r="AK70" s="15"/>
      <c r="AL70" s="15"/>
      <c r="AM70" s="15"/>
      <c r="AN70" s="95"/>
      <c r="AO70" s="95"/>
      <c r="AP70" s="95"/>
      <c r="AQ70" s="95"/>
      <c r="AR70" s="95" t="str">
        <f>IF(ISBLANK(DC_SW15[[#This Row],[Urban Acres]]), "", DC_SW15[[#This Row],[Urban Acres]]-DC_SW15[[#This Row],[Impervious Acres]]-DC_SW15[[#This Row],[Natural Acres]])</f>
        <v/>
      </c>
      <c r="AS70" s="95"/>
      <c r="AT70" s="95"/>
      <c r="AU70" s="95" t="str">
        <f>IF(ISBLANK(DC_SW15[[#This Row],[Natural Acres]]), "", DC_SW15[[#This Row],[Natural Acres]]*43560)</f>
        <v/>
      </c>
      <c r="AV70" s="95" t="str">
        <f>IFERROR(IF(ISBLANK(DC_SW15[[#This Row],[Compacted Acres]]), "", DC_SW15[[#This Row],[Compacted Acres]]*43560),"")</f>
        <v/>
      </c>
      <c r="AW70" s="95" t="str">
        <f>IF(ISBLANK(DC_SW15[[#This Row],[Impervious Acres]]), "", DC_SW15[[#This Row],[Impervious Acres]]*43560)</f>
        <v/>
      </c>
      <c r="AX70" s="95" t="str">
        <f>IF(ISBLANK(DC_SW15[[#This Row],[Urban Acres]]), "", DC_SW15[[#This Row],[Urban Acres]]*43560)</f>
        <v/>
      </c>
      <c r="AY70" s="68"/>
      <c r="AZ70" s="23"/>
      <c r="BA70" s="24"/>
      <c r="BB70" s="24"/>
      <c r="BC70" s="24"/>
      <c r="BD70" s="24"/>
      <c r="BE70" s="24"/>
      <c r="BF70" s="24"/>
      <c r="BG70" s="24"/>
      <c r="BH70" s="23"/>
      <c r="BI70" s="23"/>
      <c r="BJ70" s="23"/>
      <c r="BK70" s="15"/>
      <c r="BL70" s="23"/>
      <c r="BM70" s="73"/>
      <c r="BN70" s="88"/>
      <c r="BO70" s="89"/>
      <c r="BP70" s="23"/>
      <c r="BQ70" s="15"/>
    </row>
    <row r="71" spans="1:69" x14ac:dyDescent="0.25">
      <c r="A71" s="15"/>
      <c r="B71" s="15"/>
      <c r="C71" s="15"/>
      <c r="D71" s="15"/>
      <c r="E71" s="15"/>
      <c r="F71" s="23"/>
      <c r="G71" s="88"/>
      <c r="H71" s="89"/>
      <c r="I71" s="24" t="str">
        <f>IFERROR(INDEX(Table3[Site ID], MATCH(DC_SW15[[#This Row],[Facility Name]], Table3[Site Name], 0)), "")</f>
        <v/>
      </c>
      <c r="J71" s="15"/>
      <c r="K71" s="24" t="str">
        <f>IFERROR(INDEX(Table3[Site Address], MATCH(DC_SW15[[#This Row],[Facility Name]], Table3[Site Name], 0)), "")</f>
        <v/>
      </c>
      <c r="L71" s="24" t="str">
        <f>IFERROR(INDEX(Table3[Site X Coordinate], MATCH(DC_SW15[[#This Row],[Facility Name]], Table3[Site Name], 0)),"")</f>
        <v/>
      </c>
      <c r="M71" s="24" t="str">
        <f>IFERROR(INDEX(Table3[Site Y Coordinate], MATCH(DC_SW15[[#This Row],[Facility Name]], Table3[Site Name], 0)),"")</f>
        <v/>
      </c>
      <c r="N71" s="24" t="str">
        <f>IFERROR(INDEX(Table3[Owner/Manager], MATCH(DC_SW15[[#This Row],[Facility Name]], Table3[Site Name], 0)),"")</f>
        <v/>
      </c>
      <c r="O71" s="15"/>
      <c r="P71" s="15"/>
      <c r="Q71" s="90"/>
      <c r="R71" s="15"/>
      <c r="S71" s="15"/>
      <c r="T71" s="90"/>
      <c r="U71" s="15"/>
      <c r="V71" s="91"/>
      <c r="W71" s="92"/>
      <c r="X71" s="15"/>
      <c r="Y71" s="93"/>
      <c r="Z71" s="94"/>
      <c r="AA71" s="94"/>
      <c r="AB71" s="94"/>
      <c r="AC71" s="24"/>
      <c r="AD71" s="15"/>
      <c r="AE71" s="15"/>
      <c r="AF71" s="15"/>
      <c r="AG71" s="15"/>
      <c r="AH71" s="15"/>
      <c r="AI71" s="15"/>
      <c r="AJ71" s="15"/>
      <c r="AK71" s="15"/>
      <c r="AL71" s="15"/>
      <c r="AM71" s="15"/>
      <c r="AN71" s="95"/>
      <c r="AO71" s="95"/>
      <c r="AP71" s="95"/>
      <c r="AQ71" s="95"/>
      <c r="AR71" s="95" t="str">
        <f>IF(ISBLANK(DC_SW15[[#This Row],[Urban Acres]]), "", DC_SW15[[#This Row],[Urban Acres]]-DC_SW15[[#This Row],[Impervious Acres]]-DC_SW15[[#This Row],[Natural Acres]])</f>
        <v/>
      </c>
      <c r="AS71" s="95"/>
      <c r="AT71" s="95"/>
      <c r="AU71" s="95" t="str">
        <f>IF(ISBLANK(DC_SW15[[#This Row],[Natural Acres]]), "", DC_SW15[[#This Row],[Natural Acres]]*43560)</f>
        <v/>
      </c>
      <c r="AV71" s="95" t="str">
        <f>IFERROR(IF(ISBLANK(DC_SW15[[#This Row],[Compacted Acres]]), "", DC_SW15[[#This Row],[Compacted Acres]]*43560),"")</f>
        <v/>
      </c>
      <c r="AW71" s="95" t="str">
        <f>IF(ISBLANK(DC_SW15[[#This Row],[Impervious Acres]]), "", DC_SW15[[#This Row],[Impervious Acres]]*43560)</f>
        <v/>
      </c>
      <c r="AX71" s="95" t="str">
        <f>IF(ISBLANK(DC_SW15[[#This Row],[Urban Acres]]), "", DC_SW15[[#This Row],[Urban Acres]]*43560)</f>
        <v/>
      </c>
      <c r="AY71" s="68"/>
      <c r="AZ71" s="23"/>
      <c r="BA71" s="24"/>
      <c r="BB71" s="24"/>
      <c r="BC71" s="24"/>
      <c r="BD71" s="24"/>
      <c r="BE71" s="24"/>
      <c r="BF71" s="24"/>
      <c r="BG71" s="24"/>
      <c r="BH71" s="23"/>
      <c r="BI71" s="23"/>
      <c r="BJ71" s="23"/>
      <c r="BK71" s="15"/>
      <c r="BL71" s="23"/>
      <c r="BM71" s="73"/>
      <c r="BN71" s="88"/>
      <c r="BO71" s="89"/>
      <c r="BP71" s="23"/>
      <c r="BQ71" s="15"/>
    </row>
    <row r="72" spans="1:69" x14ac:dyDescent="0.25">
      <c r="A72" s="15"/>
      <c r="B72" s="15"/>
      <c r="C72" s="15"/>
      <c r="D72" s="15"/>
      <c r="E72" s="15"/>
      <c r="F72" s="23"/>
      <c r="G72" s="88"/>
      <c r="H72" s="89"/>
      <c r="I72" s="24" t="str">
        <f>IFERROR(INDEX(Table3[Site ID], MATCH(DC_SW15[[#This Row],[Facility Name]], Table3[Site Name], 0)), "")</f>
        <v/>
      </c>
      <c r="J72" s="15"/>
      <c r="K72" s="24" t="str">
        <f>IFERROR(INDEX(Table3[Site Address], MATCH(DC_SW15[[#This Row],[Facility Name]], Table3[Site Name], 0)), "")</f>
        <v/>
      </c>
      <c r="L72" s="24" t="str">
        <f>IFERROR(INDEX(Table3[Site X Coordinate], MATCH(DC_SW15[[#This Row],[Facility Name]], Table3[Site Name], 0)),"")</f>
        <v/>
      </c>
      <c r="M72" s="24" t="str">
        <f>IFERROR(INDEX(Table3[Site Y Coordinate], MATCH(DC_SW15[[#This Row],[Facility Name]], Table3[Site Name], 0)),"")</f>
        <v/>
      </c>
      <c r="N72" s="24" t="str">
        <f>IFERROR(INDEX(Table3[Owner/Manager], MATCH(DC_SW15[[#This Row],[Facility Name]], Table3[Site Name], 0)),"")</f>
        <v/>
      </c>
      <c r="O72" s="15"/>
      <c r="P72" s="15"/>
      <c r="Q72" s="90"/>
      <c r="R72" s="15"/>
      <c r="S72" s="15"/>
      <c r="T72" s="90"/>
      <c r="U72" s="15"/>
      <c r="V72" s="91"/>
      <c r="W72" s="92"/>
      <c r="X72" s="15"/>
      <c r="Y72" s="93"/>
      <c r="Z72" s="94"/>
      <c r="AA72" s="94"/>
      <c r="AB72" s="94"/>
      <c r="AC72" s="24"/>
      <c r="AD72" s="15"/>
      <c r="AE72" s="15"/>
      <c r="AF72" s="15"/>
      <c r="AG72" s="15"/>
      <c r="AH72" s="15"/>
      <c r="AI72" s="15"/>
      <c r="AJ72" s="15"/>
      <c r="AK72" s="15"/>
      <c r="AL72" s="15"/>
      <c r="AM72" s="15"/>
      <c r="AN72" s="95"/>
      <c r="AO72" s="95"/>
      <c r="AP72" s="95"/>
      <c r="AQ72" s="95"/>
      <c r="AR72" s="95" t="str">
        <f>IF(ISBLANK(DC_SW15[[#This Row],[Urban Acres]]), "", DC_SW15[[#This Row],[Urban Acres]]-DC_SW15[[#This Row],[Impervious Acres]]-DC_SW15[[#This Row],[Natural Acres]])</f>
        <v/>
      </c>
      <c r="AS72" s="95"/>
      <c r="AT72" s="95"/>
      <c r="AU72" s="95" t="str">
        <f>IF(ISBLANK(DC_SW15[[#This Row],[Natural Acres]]), "", DC_SW15[[#This Row],[Natural Acres]]*43560)</f>
        <v/>
      </c>
      <c r="AV72" s="95" t="str">
        <f>IFERROR(IF(ISBLANK(DC_SW15[[#This Row],[Compacted Acres]]), "", DC_SW15[[#This Row],[Compacted Acres]]*43560),"")</f>
        <v/>
      </c>
      <c r="AW72" s="95" t="str">
        <f>IF(ISBLANK(DC_SW15[[#This Row],[Impervious Acres]]), "", DC_SW15[[#This Row],[Impervious Acres]]*43560)</f>
        <v/>
      </c>
      <c r="AX72" s="95" t="str">
        <f>IF(ISBLANK(DC_SW15[[#This Row],[Urban Acres]]), "", DC_SW15[[#This Row],[Urban Acres]]*43560)</f>
        <v/>
      </c>
      <c r="AY72" s="68"/>
      <c r="AZ72" s="23"/>
      <c r="BA72" s="24"/>
      <c r="BB72" s="24"/>
      <c r="BC72" s="24"/>
      <c r="BD72" s="24"/>
      <c r="BE72" s="24"/>
      <c r="BF72" s="24"/>
      <c r="BG72" s="24"/>
      <c r="BH72" s="23"/>
      <c r="BI72" s="23"/>
      <c r="BJ72" s="23"/>
      <c r="BK72" s="15"/>
      <c r="BL72" s="23"/>
      <c r="BM72" s="73"/>
      <c r="BN72" s="88"/>
      <c r="BO72" s="89"/>
      <c r="BP72" s="23"/>
      <c r="BQ72" s="15"/>
    </row>
    <row r="73" spans="1:69" x14ac:dyDescent="0.25">
      <c r="A73" s="15"/>
      <c r="B73" s="15"/>
      <c r="C73" s="15"/>
      <c r="D73" s="15"/>
      <c r="E73" s="15"/>
      <c r="F73" s="23"/>
      <c r="G73" s="88"/>
      <c r="H73" s="89"/>
      <c r="I73" s="24" t="str">
        <f>IFERROR(INDEX(Table3[Site ID], MATCH(DC_SW15[[#This Row],[Facility Name]], Table3[Site Name], 0)), "")</f>
        <v/>
      </c>
      <c r="J73" s="15"/>
      <c r="K73" s="24" t="str">
        <f>IFERROR(INDEX(Table3[Site Address], MATCH(DC_SW15[[#This Row],[Facility Name]], Table3[Site Name], 0)), "")</f>
        <v/>
      </c>
      <c r="L73" s="24" t="str">
        <f>IFERROR(INDEX(Table3[Site X Coordinate], MATCH(DC_SW15[[#This Row],[Facility Name]], Table3[Site Name], 0)),"")</f>
        <v/>
      </c>
      <c r="M73" s="24" t="str">
        <f>IFERROR(INDEX(Table3[Site Y Coordinate], MATCH(DC_SW15[[#This Row],[Facility Name]], Table3[Site Name], 0)),"")</f>
        <v/>
      </c>
      <c r="N73" s="24" t="str">
        <f>IFERROR(INDEX(Table3[Owner/Manager], MATCH(DC_SW15[[#This Row],[Facility Name]], Table3[Site Name], 0)),"")</f>
        <v/>
      </c>
      <c r="O73" s="15"/>
      <c r="P73" s="15"/>
      <c r="Q73" s="90"/>
      <c r="R73" s="15"/>
      <c r="S73" s="15"/>
      <c r="T73" s="90"/>
      <c r="U73" s="15"/>
      <c r="V73" s="91"/>
      <c r="W73" s="92"/>
      <c r="X73" s="15"/>
      <c r="Y73" s="93"/>
      <c r="Z73" s="94"/>
      <c r="AA73" s="94"/>
      <c r="AB73" s="94"/>
      <c r="AC73" s="24"/>
      <c r="AD73" s="15"/>
      <c r="AE73" s="15"/>
      <c r="AF73" s="15"/>
      <c r="AG73" s="15"/>
      <c r="AH73" s="15"/>
      <c r="AI73" s="15"/>
      <c r="AJ73" s="15"/>
      <c r="AK73" s="15"/>
      <c r="AL73" s="15"/>
      <c r="AM73" s="15"/>
      <c r="AN73" s="95"/>
      <c r="AO73" s="95"/>
      <c r="AP73" s="95"/>
      <c r="AQ73" s="95"/>
      <c r="AR73" s="95" t="str">
        <f>IF(ISBLANK(DC_SW15[[#This Row],[Urban Acres]]), "", DC_SW15[[#This Row],[Urban Acres]]-DC_SW15[[#This Row],[Impervious Acres]]-DC_SW15[[#This Row],[Natural Acres]])</f>
        <v/>
      </c>
      <c r="AS73" s="95"/>
      <c r="AT73" s="95"/>
      <c r="AU73" s="95" t="str">
        <f>IF(ISBLANK(DC_SW15[[#This Row],[Natural Acres]]), "", DC_SW15[[#This Row],[Natural Acres]]*43560)</f>
        <v/>
      </c>
      <c r="AV73" s="95" t="str">
        <f>IFERROR(IF(ISBLANK(DC_SW15[[#This Row],[Compacted Acres]]), "", DC_SW15[[#This Row],[Compacted Acres]]*43560),"")</f>
        <v/>
      </c>
      <c r="AW73" s="95" t="str">
        <f>IF(ISBLANK(DC_SW15[[#This Row],[Impervious Acres]]), "", DC_SW15[[#This Row],[Impervious Acres]]*43560)</f>
        <v/>
      </c>
      <c r="AX73" s="95" t="str">
        <f>IF(ISBLANK(DC_SW15[[#This Row],[Urban Acres]]), "", DC_SW15[[#This Row],[Urban Acres]]*43560)</f>
        <v/>
      </c>
      <c r="AY73" s="68"/>
      <c r="AZ73" s="23"/>
      <c r="BA73" s="24"/>
      <c r="BB73" s="24"/>
      <c r="BC73" s="24"/>
      <c r="BD73" s="24"/>
      <c r="BE73" s="24"/>
      <c r="BF73" s="24"/>
      <c r="BG73" s="24"/>
      <c r="BH73" s="23"/>
      <c r="BI73" s="23"/>
      <c r="BJ73" s="23"/>
      <c r="BK73" s="15"/>
      <c r="BL73" s="23"/>
      <c r="BM73" s="73"/>
      <c r="BN73" s="88"/>
      <c r="BO73" s="89"/>
      <c r="BP73" s="23"/>
      <c r="BQ73" s="15"/>
    </row>
    <row r="74" spans="1:69" x14ac:dyDescent="0.25">
      <c r="A74" s="15"/>
      <c r="B74" s="15"/>
      <c r="C74" s="15"/>
      <c r="D74" s="15"/>
      <c r="E74" s="15"/>
      <c r="F74" s="23"/>
      <c r="G74" s="88"/>
      <c r="H74" s="89"/>
      <c r="I74" s="24" t="str">
        <f>IFERROR(INDEX(Table3[Site ID], MATCH(DC_SW15[[#This Row],[Facility Name]], Table3[Site Name], 0)), "")</f>
        <v/>
      </c>
      <c r="J74" s="15"/>
      <c r="K74" s="24" t="str">
        <f>IFERROR(INDEX(Table3[Site Address], MATCH(DC_SW15[[#This Row],[Facility Name]], Table3[Site Name], 0)), "")</f>
        <v/>
      </c>
      <c r="L74" s="24" t="str">
        <f>IFERROR(INDEX(Table3[Site X Coordinate], MATCH(DC_SW15[[#This Row],[Facility Name]], Table3[Site Name], 0)),"")</f>
        <v/>
      </c>
      <c r="M74" s="24" t="str">
        <f>IFERROR(INDEX(Table3[Site Y Coordinate], MATCH(DC_SW15[[#This Row],[Facility Name]], Table3[Site Name], 0)),"")</f>
        <v/>
      </c>
      <c r="N74" s="24" t="str">
        <f>IFERROR(INDEX(Table3[Owner/Manager], MATCH(DC_SW15[[#This Row],[Facility Name]], Table3[Site Name], 0)),"")</f>
        <v/>
      </c>
      <c r="O74" s="15"/>
      <c r="P74" s="15"/>
      <c r="Q74" s="90"/>
      <c r="R74" s="15"/>
      <c r="S74" s="15"/>
      <c r="T74" s="90"/>
      <c r="U74" s="15"/>
      <c r="V74" s="91"/>
      <c r="W74" s="92"/>
      <c r="X74" s="15"/>
      <c r="Y74" s="93"/>
      <c r="Z74" s="94"/>
      <c r="AA74" s="94"/>
      <c r="AB74" s="94"/>
      <c r="AC74" s="24"/>
      <c r="AD74" s="15"/>
      <c r="AE74" s="15"/>
      <c r="AF74" s="15"/>
      <c r="AG74" s="15"/>
      <c r="AH74" s="15"/>
      <c r="AI74" s="15"/>
      <c r="AJ74" s="15"/>
      <c r="AK74" s="15"/>
      <c r="AL74" s="15"/>
      <c r="AM74" s="15"/>
      <c r="AN74" s="95"/>
      <c r="AO74" s="95"/>
      <c r="AP74" s="95"/>
      <c r="AQ74" s="95"/>
      <c r="AR74" s="95" t="str">
        <f>IF(ISBLANK(DC_SW15[[#This Row],[Urban Acres]]), "", DC_SW15[[#This Row],[Urban Acres]]-DC_SW15[[#This Row],[Impervious Acres]]-DC_SW15[[#This Row],[Natural Acres]])</f>
        <v/>
      </c>
      <c r="AS74" s="95"/>
      <c r="AT74" s="95"/>
      <c r="AU74" s="95" t="str">
        <f>IF(ISBLANK(DC_SW15[[#This Row],[Natural Acres]]), "", DC_SW15[[#This Row],[Natural Acres]]*43560)</f>
        <v/>
      </c>
      <c r="AV74" s="95" t="str">
        <f>IFERROR(IF(ISBLANK(DC_SW15[[#This Row],[Compacted Acres]]), "", DC_SW15[[#This Row],[Compacted Acres]]*43560),"")</f>
        <v/>
      </c>
      <c r="AW74" s="95" t="str">
        <f>IF(ISBLANK(DC_SW15[[#This Row],[Impervious Acres]]), "", DC_SW15[[#This Row],[Impervious Acres]]*43560)</f>
        <v/>
      </c>
      <c r="AX74" s="95" t="str">
        <f>IF(ISBLANK(DC_SW15[[#This Row],[Urban Acres]]), "", DC_SW15[[#This Row],[Urban Acres]]*43560)</f>
        <v/>
      </c>
      <c r="AY74" s="68"/>
      <c r="AZ74" s="23"/>
      <c r="BA74" s="24"/>
      <c r="BB74" s="24"/>
      <c r="BC74" s="24"/>
      <c r="BD74" s="24"/>
      <c r="BE74" s="24"/>
      <c r="BF74" s="24"/>
      <c r="BG74" s="24"/>
      <c r="BH74" s="23"/>
      <c r="BI74" s="23"/>
      <c r="BJ74" s="23"/>
      <c r="BK74" s="15"/>
      <c r="BL74" s="23"/>
      <c r="BM74" s="73"/>
      <c r="BN74" s="88"/>
      <c r="BO74" s="89"/>
      <c r="BP74" s="23"/>
      <c r="BQ74" s="15"/>
    </row>
    <row r="75" spans="1:69" x14ac:dyDescent="0.25">
      <c r="A75" s="15"/>
      <c r="B75" s="15"/>
      <c r="C75" s="15"/>
      <c r="D75" s="15"/>
      <c r="E75" s="15"/>
      <c r="F75" s="23"/>
      <c r="G75" s="88"/>
      <c r="H75" s="89"/>
      <c r="I75" s="24" t="str">
        <f>IFERROR(INDEX(Table3[Site ID], MATCH(DC_SW15[[#This Row],[Facility Name]], Table3[Site Name], 0)), "")</f>
        <v/>
      </c>
      <c r="J75" s="15"/>
      <c r="K75" s="24" t="str">
        <f>IFERROR(INDEX(Table3[Site Address], MATCH(DC_SW15[[#This Row],[Facility Name]], Table3[Site Name], 0)), "")</f>
        <v/>
      </c>
      <c r="L75" s="24" t="str">
        <f>IFERROR(INDEX(Table3[Site X Coordinate], MATCH(DC_SW15[[#This Row],[Facility Name]], Table3[Site Name], 0)),"")</f>
        <v/>
      </c>
      <c r="M75" s="24" t="str">
        <f>IFERROR(INDEX(Table3[Site Y Coordinate], MATCH(DC_SW15[[#This Row],[Facility Name]], Table3[Site Name], 0)),"")</f>
        <v/>
      </c>
      <c r="N75" s="24" t="str">
        <f>IFERROR(INDEX(Table3[Owner/Manager], MATCH(DC_SW15[[#This Row],[Facility Name]], Table3[Site Name], 0)),"")</f>
        <v/>
      </c>
      <c r="O75" s="15"/>
      <c r="P75" s="15"/>
      <c r="Q75" s="90"/>
      <c r="R75" s="15"/>
      <c r="S75" s="15"/>
      <c r="T75" s="90"/>
      <c r="U75" s="15"/>
      <c r="V75" s="91"/>
      <c r="W75" s="92"/>
      <c r="X75" s="15"/>
      <c r="Y75" s="93"/>
      <c r="Z75" s="94"/>
      <c r="AA75" s="94"/>
      <c r="AB75" s="94"/>
      <c r="AC75" s="24"/>
      <c r="AD75" s="15"/>
      <c r="AE75" s="15"/>
      <c r="AF75" s="15"/>
      <c r="AG75" s="15"/>
      <c r="AH75" s="15"/>
      <c r="AI75" s="15"/>
      <c r="AJ75" s="15"/>
      <c r="AK75" s="15"/>
      <c r="AL75" s="15"/>
      <c r="AM75" s="15"/>
      <c r="AN75" s="95"/>
      <c r="AO75" s="95"/>
      <c r="AP75" s="95"/>
      <c r="AQ75" s="95"/>
      <c r="AR75" s="95" t="str">
        <f>IF(ISBLANK(DC_SW15[[#This Row],[Urban Acres]]), "", DC_SW15[[#This Row],[Urban Acres]]-DC_SW15[[#This Row],[Impervious Acres]]-DC_SW15[[#This Row],[Natural Acres]])</f>
        <v/>
      </c>
      <c r="AS75" s="95"/>
      <c r="AT75" s="95"/>
      <c r="AU75" s="95" t="str">
        <f>IF(ISBLANK(DC_SW15[[#This Row],[Natural Acres]]), "", DC_SW15[[#This Row],[Natural Acres]]*43560)</f>
        <v/>
      </c>
      <c r="AV75" s="95" t="str">
        <f>IFERROR(IF(ISBLANK(DC_SW15[[#This Row],[Compacted Acres]]), "", DC_SW15[[#This Row],[Compacted Acres]]*43560),"")</f>
        <v/>
      </c>
      <c r="AW75" s="95" t="str">
        <f>IF(ISBLANK(DC_SW15[[#This Row],[Impervious Acres]]), "", DC_SW15[[#This Row],[Impervious Acres]]*43560)</f>
        <v/>
      </c>
      <c r="AX75" s="95" t="str">
        <f>IF(ISBLANK(DC_SW15[[#This Row],[Urban Acres]]), "", DC_SW15[[#This Row],[Urban Acres]]*43560)</f>
        <v/>
      </c>
      <c r="AY75" s="68"/>
      <c r="AZ75" s="23"/>
      <c r="BA75" s="24"/>
      <c r="BB75" s="24"/>
      <c r="BC75" s="24"/>
      <c r="BD75" s="24"/>
      <c r="BE75" s="24"/>
      <c r="BF75" s="24"/>
      <c r="BG75" s="24"/>
      <c r="BH75" s="23"/>
      <c r="BI75" s="23"/>
      <c r="BJ75" s="23"/>
      <c r="BK75" s="15"/>
      <c r="BL75" s="23"/>
      <c r="BM75" s="73"/>
      <c r="BN75" s="88"/>
      <c r="BO75" s="89"/>
      <c r="BP75" s="23"/>
      <c r="BQ75" s="15"/>
    </row>
    <row r="76" spans="1:69" x14ac:dyDescent="0.25">
      <c r="A76" s="15"/>
      <c r="B76" s="15"/>
      <c r="C76" s="15"/>
      <c r="D76" s="15"/>
      <c r="E76" s="15"/>
      <c r="F76" s="23"/>
      <c r="G76" s="88"/>
      <c r="H76" s="89"/>
      <c r="I76" s="24" t="str">
        <f>IFERROR(INDEX(Table3[Site ID], MATCH(DC_SW15[[#This Row],[Facility Name]], Table3[Site Name], 0)), "")</f>
        <v/>
      </c>
      <c r="J76" s="15"/>
      <c r="K76" s="24" t="str">
        <f>IFERROR(INDEX(Table3[Site Address], MATCH(DC_SW15[[#This Row],[Facility Name]], Table3[Site Name], 0)), "")</f>
        <v/>
      </c>
      <c r="L76" s="24" t="str">
        <f>IFERROR(INDEX(Table3[Site X Coordinate], MATCH(DC_SW15[[#This Row],[Facility Name]], Table3[Site Name], 0)),"")</f>
        <v/>
      </c>
      <c r="M76" s="24" t="str">
        <f>IFERROR(INDEX(Table3[Site Y Coordinate], MATCH(DC_SW15[[#This Row],[Facility Name]], Table3[Site Name], 0)),"")</f>
        <v/>
      </c>
      <c r="N76" s="24" t="str">
        <f>IFERROR(INDEX(Table3[Owner/Manager], MATCH(DC_SW15[[#This Row],[Facility Name]], Table3[Site Name], 0)),"")</f>
        <v/>
      </c>
      <c r="O76" s="15"/>
      <c r="P76" s="15"/>
      <c r="Q76" s="90"/>
      <c r="R76" s="15"/>
      <c r="S76" s="15"/>
      <c r="T76" s="90"/>
      <c r="U76" s="15"/>
      <c r="V76" s="91"/>
      <c r="W76" s="92"/>
      <c r="X76" s="15"/>
      <c r="Y76" s="93"/>
      <c r="Z76" s="94"/>
      <c r="AA76" s="94"/>
      <c r="AB76" s="94"/>
      <c r="AC76" s="24"/>
      <c r="AD76" s="15"/>
      <c r="AE76" s="15"/>
      <c r="AF76" s="15"/>
      <c r="AG76" s="15"/>
      <c r="AH76" s="15"/>
      <c r="AI76" s="15"/>
      <c r="AJ76" s="15"/>
      <c r="AK76" s="15"/>
      <c r="AL76" s="15"/>
      <c r="AM76" s="15"/>
      <c r="AN76" s="95"/>
      <c r="AO76" s="95"/>
      <c r="AP76" s="95"/>
      <c r="AQ76" s="95"/>
      <c r="AR76" s="95" t="str">
        <f>IF(ISBLANK(DC_SW15[[#This Row],[Urban Acres]]), "", DC_SW15[[#This Row],[Urban Acres]]-DC_SW15[[#This Row],[Impervious Acres]]-DC_SW15[[#This Row],[Natural Acres]])</f>
        <v/>
      </c>
      <c r="AS76" s="95"/>
      <c r="AT76" s="95"/>
      <c r="AU76" s="95" t="str">
        <f>IF(ISBLANK(DC_SW15[[#This Row],[Natural Acres]]), "", DC_SW15[[#This Row],[Natural Acres]]*43560)</f>
        <v/>
      </c>
      <c r="AV76" s="95" t="str">
        <f>IFERROR(IF(ISBLANK(DC_SW15[[#This Row],[Compacted Acres]]), "", DC_SW15[[#This Row],[Compacted Acres]]*43560),"")</f>
        <v/>
      </c>
      <c r="AW76" s="95" t="str">
        <f>IF(ISBLANK(DC_SW15[[#This Row],[Impervious Acres]]), "", DC_SW15[[#This Row],[Impervious Acres]]*43560)</f>
        <v/>
      </c>
      <c r="AX76" s="95" t="str">
        <f>IF(ISBLANK(DC_SW15[[#This Row],[Urban Acres]]), "", DC_SW15[[#This Row],[Urban Acres]]*43560)</f>
        <v/>
      </c>
      <c r="AY76" s="68"/>
      <c r="AZ76" s="23"/>
      <c r="BA76" s="24"/>
      <c r="BB76" s="24"/>
      <c r="BC76" s="24"/>
      <c r="BD76" s="24"/>
      <c r="BE76" s="24"/>
      <c r="BF76" s="24"/>
      <c r="BG76" s="24"/>
      <c r="BH76" s="23"/>
      <c r="BI76" s="23"/>
      <c r="BJ76" s="23"/>
      <c r="BK76" s="15"/>
      <c r="BL76" s="23"/>
      <c r="BM76" s="73"/>
      <c r="BN76" s="88"/>
      <c r="BO76" s="89"/>
      <c r="BP76" s="23"/>
      <c r="BQ76" s="15"/>
    </row>
    <row r="77" spans="1:69" x14ac:dyDescent="0.25">
      <c r="A77" s="15"/>
      <c r="B77" s="15"/>
      <c r="C77" s="15"/>
      <c r="D77" s="15"/>
      <c r="E77" s="15"/>
      <c r="F77" s="23"/>
      <c r="G77" s="88"/>
      <c r="H77" s="89"/>
      <c r="I77" s="24" t="str">
        <f>IFERROR(INDEX(Table3[Site ID], MATCH(DC_SW15[[#This Row],[Facility Name]], Table3[Site Name], 0)), "")</f>
        <v/>
      </c>
      <c r="J77" s="15"/>
      <c r="K77" s="24" t="str">
        <f>IFERROR(INDEX(Table3[Site Address], MATCH(DC_SW15[[#This Row],[Facility Name]], Table3[Site Name], 0)), "")</f>
        <v/>
      </c>
      <c r="L77" s="24" t="str">
        <f>IFERROR(INDEX(Table3[Site X Coordinate], MATCH(DC_SW15[[#This Row],[Facility Name]], Table3[Site Name], 0)),"")</f>
        <v/>
      </c>
      <c r="M77" s="24" t="str">
        <f>IFERROR(INDEX(Table3[Site Y Coordinate], MATCH(DC_SW15[[#This Row],[Facility Name]], Table3[Site Name], 0)),"")</f>
        <v/>
      </c>
      <c r="N77" s="24" t="str">
        <f>IFERROR(INDEX(Table3[Owner/Manager], MATCH(DC_SW15[[#This Row],[Facility Name]], Table3[Site Name], 0)),"")</f>
        <v/>
      </c>
      <c r="O77" s="15"/>
      <c r="P77" s="15"/>
      <c r="Q77" s="90"/>
      <c r="R77" s="15"/>
      <c r="S77" s="15"/>
      <c r="T77" s="90"/>
      <c r="U77" s="15"/>
      <c r="V77" s="91"/>
      <c r="W77" s="92"/>
      <c r="X77" s="15"/>
      <c r="Y77" s="93"/>
      <c r="Z77" s="94"/>
      <c r="AA77" s="94"/>
      <c r="AB77" s="94"/>
      <c r="AC77" s="24"/>
      <c r="AD77" s="15"/>
      <c r="AE77" s="15"/>
      <c r="AF77" s="15"/>
      <c r="AG77" s="15"/>
      <c r="AH77" s="15"/>
      <c r="AI77" s="15"/>
      <c r="AJ77" s="15"/>
      <c r="AK77" s="15"/>
      <c r="AL77" s="15"/>
      <c r="AM77" s="15"/>
      <c r="AN77" s="95"/>
      <c r="AO77" s="95"/>
      <c r="AP77" s="95"/>
      <c r="AQ77" s="95"/>
      <c r="AR77" s="95" t="str">
        <f>IF(ISBLANK(DC_SW15[[#This Row],[Urban Acres]]), "", DC_SW15[[#This Row],[Urban Acres]]-DC_SW15[[#This Row],[Impervious Acres]]-DC_SW15[[#This Row],[Natural Acres]])</f>
        <v/>
      </c>
      <c r="AS77" s="95"/>
      <c r="AT77" s="95"/>
      <c r="AU77" s="95" t="str">
        <f>IF(ISBLANK(DC_SW15[[#This Row],[Natural Acres]]), "", DC_SW15[[#This Row],[Natural Acres]]*43560)</f>
        <v/>
      </c>
      <c r="AV77" s="95" t="str">
        <f>IFERROR(IF(ISBLANK(DC_SW15[[#This Row],[Compacted Acres]]), "", DC_SW15[[#This Row],[Compacted Acres]]*43560),"")</f>
        <v/>
      </c>
      <c r="AW77" s="95" t="str">
        <f>IF(ISBLANK(DC_SW15[[#This Row],[Impervious Acres]]), "", DC_SW15[[#This Row],[Impervious Acres]]*43560)</f>
        <v/>
      </c>
      <c r="AX77" s="95" t="str">
        <f>IF(ISBLANK(DC_SW15[[#This Row],[Urban Acres]]), "", DC_SW15[[#This Row],[Urban Acres]]*43560)</f>
        <v/>
      </c>
      <c r="AY77" s="68"/>
      <c r="AZ77" s="23"/>
      <c r="BA77" s="24"/>
      <c r="BB77" s="24"/>
      <c r="BC77" s="24"/>
      <c r="BD77" s="24"/>
      <c r="BE77" s="24"/>
      <c r="BF77" s="24"/>
      <c r="BG77" s="24"/>
      <c r="BH77" s="23"/>
      <c r="BI77" s="23"/>
      <c r="BJ77" s="23"/>
      <c r="BK77" s="15"/>
      <c r="BL77" s="23"/>
      <c r="BM77" s="73"/>
      <c r="BN77" s="88"/>
      <c r="BO77" s="89"/>
      <c r="BP77" s="23"/>
      <c r="BQ77" s="15"/>
    </row>
    <row r="78" spans="1:69" x14ac:dyDescent="0.25">
      <c r="A78" s="15"/>
      <c r="B78" s="15"/>
      <c r="C78" s="15"/>
      <c r="D78" s="15"/>
      <c r="E78" s="15"/>
      <c r="F78" s="23"/>
      <c r="G78" s="88"/>
      <c r="H78" s="89"/>
      <c r="I78" s="24" t="str">
        <f>IFERROR(INDEX(Table3[Site ID], MATCH(DC_SW15[[#This Row],[Facility Name]], Table3[Site Name], 0)), "")</f>
        <v/>
      </c>
      <c r="J78" s="15"/>
      <c r="K78" s="24" t="str">
        <f>IFERROR(INDEX(Table3[Site Address], MATCH(DC_SW15[[#This Row],[Facility Name]], Table3[Site Name], 0)), "")</f>
        <v/>
      </c>
      <c r="L78" s="24" t="str">
        <f>IFERROR(INDEX(Table3[Site X Coordinate], MATCH(DC_SW15[[#This Row],[Facility Name]], Table3[Site Name], 0)),"")</f>
        <v/>
      </c>
      <c r="M78" s="24" t="str">
        <f>IFERROR(INDEX(Table3[Site Y Coordinate], MATCH(DC_SW15[[#This Row],[Facility Name]], Table3[Site Name], 0)),"")</f>
        <v/>
      </c>
      <c r="N78" s="24" t="str">
        <f>IFERROR(INDEX(Table3[Owner/Manager], MATCH(DC_SW15[[#This Row],[Facility Name]], Table3[Site Name], 0)),"")</f>
        <v/>
      </c>
      <c r="O78" s="15"/>
      <c r="P78" s="15"/>
      <c r="Q78" s="90"/>
      <c r="R78" s="15"/>
      <c r="S78" s="15"/>
      <c r="T78" s="90"/>
      <c r="U78" s="15"/>
      <c r="V78" s="91"/>
      <c r="W78" s="92"/>
      <c r="X78" s="15"/>
      <c r="Y78" s="93"/>
      <c r="Z78" s="94"/>
      <c r="AA78" s="94"/>
      <c r="AB78" s="94"/>
      <c r="AC78" s="24"/>
      <c r="AD78" s="15"/>
      <c r="AE78" s="15"/>
      <c r="AF78" s="15"/>
      <c r="AG78" s="15"/>
      <c r="AH78" s="15"/>
      <c r="AI78" s="15"/>
      <c r="AJ78" s="15"/>
      <c r="AK78" s="15"/>
      <c r="AL78" s="15"/>
      <c r="AM78" s="15"/>
      <c r="AN78" s="95"/>
      <c r="AO78" s="95"/>
      <c r="AP78" s="95"/>
      <c r="AQ78" s="95"/>
      <c r="AR78" s="95" t="str">
        <f>IF(ISBLANK(DC_SW15[[#This Row],[Urban Acres]]), "", DC_SW15[[#This Row],[Urban Acres]]-DC_SW15[[#This Row],[Impervious Acres]]-DC_SW15[[#This Row],[Natural Acres]])</f>
        <v/>
      </c>
      <c r="AS78" s="95"/>
      <c r="AT78" s="95"/>
      <c r="AU78" s="95" t="str">
        <f>IF(ISBLANK(DC_SW15[[#This Row],[Natural Acres]]), "", DC_SW15[[#This Row],[Natural Acres]]*43560)</f>
        <v/>
      </c>
      <c r="AV78" s="95" t="str">
        <f>IFERROR(IF(ISBLANK(DC_SW15[[#This Row],[Compacted Acres]]), "", DC_SW15[[#This Row],[Compacted Acres]]*43560),"")</f>
        <v/>
      </c>
      <c r="AW78" s="95" t="str">
        <f>IF(ISBLANK(DC_SW15[[#This Row],[Impervious Acres]]), "", DC_SW15[[#This Row],[Impervious Acres]]*43560)</f>
        <v/>
      </c>
      <c r="AX78" s="95" t="str">
        <f>IF(ISBLANK(DC_SW15[[#This Row],[Urban Acres]]), "", DC_SW15[[#This Row],[Urban Acres]]*43560)</f>
        <v/>
      </c>
      <c r="AY78" s="68"/>
      <c r="AZ78" s="23"/>
      <c r="BA78" s="24"/>
      <c r="BB78" s="24"/>
      <c r="BC78" s="24"/>
      <c r="BD78" s="24"/>
      <c r="BE78" s="24"/>
      <c r="BF78" s="24"/>
      <c r="BG78" s="24"/>
      <c r="BH78" s="23"/>
      <c r="BI78" s="23"/>
      <c r="BJ78" s="23"/>
      <c r="BK78" s="15"/>
      <c r="BL78" s="23"/>
      <c r="BM78" s="73"/>
      <c r="BN78" s="88"/>
      <c r="BO78" s="89"/>
      <c r="BP78" s="23"/>
      <c r="BQ78" s="15"/>
    </row>
    <row r="79" spans="1:69" x14ac:dyDescent="0.25">
      <c r="A79" s="15"/>
      <c r="B79" s="15"/>
      <c r="C79" s="15"/>
      <c r="D79" s="15"/>
      <c r="E79" s="15"/>
      <c r="F79" s="23"/>
      <c r="G79" s="88"/>
      <c r="H79" s="89"/>
      <c r="I79" s="24" t="str">
        <f>IFERROR(INDEX(Table3[Site ID], MATCH(DC_SW15[[#This Row],[Facility Name]], Table3[Site Name], 0)), "")</f>
        <v/>
      </c>
      <c r="J79" s="15"/>
      <c r="K79" s="24" t="str">
        <f>IFERROR(INDEX(Table3[Site Address], MATCH(DC_SW15[[#This Row],[Facility Name]], Table3[Site Name], 0)), "")</f>
        <v/>
      </c>
      <c r="L79" s="24" t="str">
        <f>IFERROR(INDEX(Table3[Site X Coordinate], MATCH(DC_SW15[[#This Row],[Facility Name]], Table3[Site Name], 0)),"")</f>
        <v/>
      </c>
      <c r="M79" s="24" t="str">
        <f>IFERROR(INDEX(Table3[Site Y Coordinate], MATCH(DC_SW15[[#This Row],[Facility Name]], Table3[Site Name], 0)),"")</f>
        <v/>
      </c>
      <c r="N79" s="24" t="str">
        <f>IFERROR(INDEX(Table3[Owner/Manager], MATCH(DC_SW15[[#This Row],[Facility Name]], Table3[Site Name], 0)),"")</f>
        <v/>
      </c>
      <c r="O79" s="15"/>
      <c r="P79" s="15"/>
      <c r="Q79" s="90"/>
      <c r="R79" s="15"/>
      <c r="S79" s="15"/>
      <c r="T79" s="90"/>
      <c r="U79" s="15"/>
      <c r="V79" s="91"/>
      <c r="W79" s="92"/>
      <c r="X79" s="15"/>
      <c r="Y79" s="93"/>
      <c r="Z79" s="94"/>
      <c r="AA79" s="94"/>
      <c r="AB79" s="94"/>
      <c r="AC79" s="24"/>
      <c r="AD79" s="15"/>
      <c r="AE79" s="15"/>
      <c r="AF79" s="15"/>
      <c r="AG79" s="15"/>
      <c r="AH79" s="15"/>
      <c r="AI79" s="15"/>
      <c r="AJ79" s="15"/>
      <c r="AK79" s="15"/>
      <c r="AL79" s="15"/>
      <c r="AM79" s="15"/>
      <c r="AN79" s="95"/>
      <c r="AO79" s="95"/>
      <c r="AP79" s="95"/>
      <c r="AQ79" s="95"/>
      <c r="AR79" s="95" t="str">
        <f>IF(ISBLANK(DC_SW15[[#This Row],[Urban Acres]]), "", DC_SW15[[#This Row],[Urban Acres]]-DC_SW15[[#This Row],[Impervious Acres]]-DC_SW15[[#This Row],[Natural Acres]])</f>
        <v/>
      </c>
      <c r="AS79" s="95"/>
      <c r="AT79" s="95"/>
      <c r="AU79" s="95" t="str">
        <f>IF(ISBLANK(DC_SW15[[#This Row],[Natural Acres]]), "", DC_SW15[[#This Row],[Natural Acres]]*43560)</f>
        <v/>
      </c>
      <c r="AV79" s="95" t="str">
        <f>IFERROR(IF(ISBLANK(DC_SW15[[#This Row],[Compacted Acres]]), "", DC_SW15[[#This Row],[Compacted Acres]]*43560),"")</f>
        <v/>
      </c>
      <c r="AW79" s="95" t="str">
        <f>IF(ISBLANK(DC_SW15[[#This Row],[Impervious Acres]]), "", DC_SW15[[#This Row],[Impervious Acres]]*43560)</f>
        <v/>
      </c>
      <c r="AX79" s="95" t="str">
        <f>IF(ISBLANK(DC_SW15[[#This Row],[Urban Acres]]), "", DC_SW15[[#This Row],[Urban Acres]]*43560)</f>
        <v/>
      </c>
      <c r="AY79" s="68"/>
      <c r="AZ79" s="23"/>
      <c r="BA79" s="24"/>
      <c r="BB79" s="24"/>
      <c r="BC79" s="24"/>
      <c r="BD79" s="24"/>
      <c r="BE79" s="24"/>
      <c r="BF79" s="24"/>
      <c r="BG79" s="24"/>
      <c r="BH79" s="23"/>
      <c r="BI79" s="23"/>
      <c r="BJ79" s="23"/>
      <c r="BK79" s="15"/>
      <c r="BL79" s="23"/>
      <c r="BM79" s="73"/>
      <c r="BN79" s="88"/>
      <c r="BO79" s="89"/>
      <c r="BP79" s="23"/>
      <c r="BQ79" s="15"/>
    </row>
    <row r="80" spans="1:69" x14ac:dyDescent="0.25">
      <c r="A80" s="15"/>
      <c r="B80" s="15"/>
      <c r="C80" s="15"/>
      <c r="D80" s="15"/>
      <c r="E80" s="15"/>
      <c r="F80" s="23"/>
      <c r="G80" s="88"/>
      <c r="H80" s="89"/>
      <c r="I80" s="24" t="str">
        <f>IFERROR(INDEX(Table3[Site ID], MATCH(DC_SW15[[#This Row],[Facility Name]], Table3[Site Name], 0)), "")</f>
        <v/>
      </c>
      <c r="J80" s="15"/>
      <c r="K80" s="24" t="str">
        <f>IFERROR(INDEX(Table3[Site Address], MATCH(DC_SW15[[#This Row],[Facility Name]], Table3[Site Name], 0)), "")</f>
        <v/>
      </c>
      <c r="L80" s="24" t="str">
        <f>IFERROR(INDEX(Table3[Site X Coordinate], MATCH(DC_SW15[[#This Row],[Facility Name]], Table3[Site Name], 0)),"")</f>
        <v/>
      </c>
      <c r="M80" s="24" t="str">
        <f>IFERROR(INDEX(Table3[Site Y Coordinate], MATCH(DC_SW15[[#This Row],[Facility Name]], Table3[Site Name], 0)),"")</f>
        <v/>
      </c>
      <c r="N80" s="24" t="str">
        <f>IFERROR(INDEX(Table3[Owner/Manager], MATCH(DC_SW15[[#This Row],[Facility Name]], Table3[Site Name], 0)),"")</f>
        <v/>
      </c>
      <c r="O80" s="15"/>
      <c r="P80" s="15"/>
      <c r="Q80" s="90"/>
      <c r="R80" s="15"/>
      <c r="S80" s="15"/>
      <c r="T80" s="90"/>
      <c r="U80" s="15"/>
      <c r="V80" s="91"/>
      <c r="W80" s="92"/>
      <c r="X80" s="15"/>
      <c r="Y80" s="93"/>
      <c r="Z80" s="94"/>
      <c r="AA80" s="94"/>
      <c r="AB80" s="94"/>
      <c r="AC80" s="24"/>
      <c r="AD80" s="15"/>
      <c r="AE80" s="15"/>
      <c r="AF80" s="15"/>
      <c r="AG80" s="15"/>
      <c r="AH80" s="15"/>
      <c r="AI80" s="15"/>
      <c r="AJ80" s="15"/>
      <c r="AK80" s="15"/>
      <c r="AL80" s="15"/>
      <c r="AM80" s="15"/>
      <c r="AN80" s="95"/>
      <c r="AO80" s="95"/>
      <c r="AP80" s="95"/>
      <c r="AQ80" s="95"/>
      <c r="AR80" s="95" t="str">
        <f>IF(ISBLANK(DC_SW15[[#This Row],[Urban Acres]]), "", DC_SW15[[#This Row],[Urban Acres]]-DC_SW15[[#This Row],[Impervious Acres]]-DC_SW15[[#This Row],[Natural Acres]])</f>
        <v/>
      </c>
      <c r="AS80" s="95"/>
      <c r="AT80" s="95"/>
      <c r="AU80" s="95" t="str">
        <f>IF(ISBLANK(DC_SW15[[#This Row],[Natural Acres]]), "", DC_SW15[[#This Row],[Natural Acres]]*43560)</f>
        <v/>
      </c>
      <c r="AV80" s="95" t="str">
        <f>IFERROR(IF(ISBLANK(DC_SW15[[#This Row],[Compacted Acres]]), "", DC_SW15[[#This Row],[Compacted Acres]]*43560),"")</f>
        <v/>
      </c>
      <c r="AW80" s="95" t="str">
        <f>IF(ISBLANK(DC_SW15[[#This Row],[Impervious Acres]]), "", DC_SW15[[#This Row],[Impervious Acres]]*43560)</f>
        <v/>
      </c>
      <c r="AX80" s="95" t="str">
        <f>IF(ISBLANK(DC_SW15[[#This Row],[Urban Acres]]), "", DC_SW15[[#This Row],[Urban Acres]]*43560)</f>
        <v/>
      </c>
      <c r="AY80" s="68"/>
      <c r="AZ80" s="23"/>
      <c r="BA80" s="24"/>
      <c r="BB80" s="24"/>
      <c r="BC80" s="24"/>
      <c r="BD80" s="24"/>
      <c r="BE80" s="24"/>
      <c r="BF80" s="24"/>
      <c r="BG80" s="24"/>
      <c r="BH80" s="23"/>
      <c r="BI80" s="23"/>
      <c r="BJ80" s="23"/>
      <c r="BK80" s="15"/>
      <c r="BL80" s="23"/>
      <c r="BM80" s="73"/>
      <c r="BN80" s="88"/>
      <c r="BO80" s="89"/>
      <c r="BP80" s="23"/>
      <c r="BQ80" s="15"/>
    </row>
    <row r="81" spans="1:69" x14ac:dyDescent="0.25">
      <c r="A81" s="15"/>
      <c r="B81" s="15"/>
      <c r="C81" s="15"/>
      <c r="D81" s="15"/>
      <c r="E81" s="15"/>
      <c r="F81" s="23"/>
      <c r="G81" s="88"/>
      <c r="H81" s="89"/>
      <c r="I81" s="24" t="str">
        <f>IFERROR(INDEX(Table3[Site ID], MATCH(DC_SW15[[#This Row],[Facility Name]], Table3[Site Name], 0)), "")</f>
        <v/>
      </c>
      <c r="J81" s="15"/>
      <c r="K81" s="24" t="str">
        <f>IFERROR(INDEX(Table3[Site Address], MATCH(DC_SW15[[#This Row],[Facility Name]], Table3[Site Name], 0)), "")</f>
        <v/>
      </c>
      <c r="L81" s="24" t="str">
        <f>IFERROR(INDEX(Table3[Site X Coordinate], MATCH(DC_SW15[[#This Row],[Facility Name]], Table3[Site Name], 0)),"")</f>
        <v/>
      </c>
      <c r="M81" s="24" t="str">
        <f>IFERROR(INDEX(Table3[Site Y Coordinate], MATCH(DC_SW15[[#This Row],[Facility Name]], Table3[Site Name], 0)),"")</f>
        <v/>
      </c>
      <c r="N81" s="24" t="str">
        <f>IFERROR(INDEX(Table3[Owner/Manager], MATCH(DC_SW15[[#This Row],[Facility Name]], Table3[Site Name], 0)),"")</f>
        <v/>
      </c>
      <c r="O81" s="15"/>
      <c r="P81" s="15"/>
      <c r="Q81" s="90"/>
      <c r="R81" s="15"/>
      <c r="S81" s="15"/>
      <c r="T81" s="90"/>
      <c r="U81" s="15"/>
      <c r="V81" s="91"/>
      <c r="W81" s="92"/>
      <c r="X81" s="15"/>
      <c r="Y81" s="93"/>
      <c r="Z81" s="94"/>
      <c r="AA81" s="94"/>
      <c r="AB81" s="94"/>
      <c r="AC81" s="24"/>
      <c r="AD81" s="15"/>
      <c r="AE81" s="15"/>
      <c r="AF81" s="15"/>
      <c r="AG81" s="15"/>
      <c r="AH81" s="15"/>
      <c r="AI81" s="15"/>
      <c r="AJ81" s="15"/>
      <c r="AK81" s="15"/>
      <c r="AL81" s="15"/>
      <c r="AM81" s="15"/>
      <c r="AN81" s="95"/>
      <c r="AO81" s="95"/>
      <c r="AP81" s="95"/>
      <c r="AQ81" s="95"/>
      <c r="AR81" s="95" t="str">
        <f>IF(ISBLANK(DC_SW15[[#This Row],[Urban Acres]]), "", DC_SW15[[#This Row],[Urban Acres]]-DC_SW15[[#This Row],[Impervious Acres]]-DC_SW15[[#This Row],[Natural Acres]])</f>
        <v/>
      </c>
      <c r="AS81" s="95"/>
      <c r="AT81" s="95"/>
      <c r="AU81" s="95" t="str">
        <f>IF(ISBLANK(DC_SW15[[#This Row],[Natural Acres]]), "", DC_SW15[[#This Row],[Natural Acres]]*43560)</f>
        <v/>
      </c>
      <c r="AV81" s="95" t="str">
        <f>IFERROR(IF(ISBLANK(DC_SW15[[#This Row],[Compacted Acres]]), "", DC_SW15[[#This Row],[Compacted Acres]]*43560),"")</f>
        <v/>
      </c>
      <c r="AW81" s="95" t="str">
        <f>IF(ISBLANK(DC_SW15[[#This Row],[Impervious Acres]]), "", DC_SW15[[#This Row],[Impervious Acres]]*43560)</f>
        <v/>
      </c>
      <c r="AX81" s="95" t="str">
        <f>IF(ISBLANK(DC_SW15[[#This Row],[Urban Acres]]), "", DC_SW15[[#This Row],[Urban Acres]]*43560)</f>
        <v/>
      </c>
      <c r="AY81" s="68"/>
      <c r="AZ81" s="23"/>
      <c r="BA81" s="24"/>
      <c r="BB81" s="24"/>
      <c r="BC81" s="24"/>
      <c r="BD81" s="24"/>
      <c r="BE81" s="24"/>
      <c r="BF81" s="24"/>
      <c r="BG81" s="24"/>
      <c r="BH81" s="23"/>
      <c r="BI81" s="23"/>
      <c r="BJ81" s="23"/>
      <c r="BK81" s="15"/>
      <c r="BL81" s="23"/>
      <c r="BM81" s="73"/>
      <c r="BN81" s="88"/>
      <c r="BO81" s="89"/>
      <c r="BP81" s="23"/>
      <c r="BQ81" s="15"/>
    </row>
    <row r="82" spans="1:69" x14ac:dyDescent="0.25">
      <c r="A82" s="15"/>
      <c r="B82" s="15"/>
      <c r="C82" s="15"/>
      <c r="D82" s="15"/>
      <c r="E82" s="15"/>
      <c r="F82" s="23"/>
      <c r="G82" s="88"/>
      <c r="H82" s="89"/>
      <c r="I82" s="24" t="str">
        <f>IFERROR(INDEX(Table3[Site ID], MATCH(DC_SW15[[#This Row],[Facility Name]], Table3[Site Name], 0)), "")</f>
        <v/>
      </c>
      <c r="J82" s="15"/>
      <c r="K82" s="24" t="str">
        <f>IFERROR(INDEX(Table3[Site Address], MATCH(DC_SW15[[#This Row],[Facility Name]], Table3[Site Name], 0)), "")</f>
        <v/>
      </c>
      <c r="L82" s="24" t="str">
        <f>IFERROR(INDEX(Table3[Site X Coordinate], MATCH(DC_SW15[[#This Row],[Facility Name]], Table3[Site Name], 0)),"")</f>
        <v/>
      </c>
      <c r="M82" s="24" t="str">
        <f>IFERROR(INDEX(Table3[Site Y Coordinate], MATCH(DC_SW15[[#This Row],[Facility Name]], Table3[Site Name], 0)),"")</f>
        <v/>
      </c>
      <c r="N82" s="24" t="str">
        <f>IFERROR(INDEX(Table3[Owner/Manager], MATCH(DC_SW15[[#This Row],[Facility Name]], Table3[Site Name], 0)),"")</f>
        <v/>
      </c>
      <c r="O82" s="15"/>
      <c r="P82" s="15"/>
      <c r="Q82" s="90"/>
      <c r="R82" s="15"/>
      <c r="S82" s="15"/>
      <c r="T82" s="90"/>
      <c r="U82" s="15"/>
      <c r="V82" s="91"/>
      <c r="W82" s="92"/>
      <c r="X82" s="15"/>
      <c r="Y82" s="93"/>
      <c r="Z82" s="94"/>
      <c r="AA82" s="94"/>
      <c r="AB82" s="94"/>
      <c r="AC82" s="24"/>
      <c r="AD82" s="15"/>
      <c r="AE82" s="15"/>
      <c r="AF82" s="15"/>
      <c r="AG82" s="15"/>
      <c r="AH82" s="15"/>
      <c r="AI82" s="15"/>
      <c r="AJ82" s="15"/>
      <c r="AK82" s="15"/>
      <c r="AL82" s="15"/>
      <c r="AM82" s="15"/>
      <c r="AN82" s="95"/>
      <c r="AO82" s="95"/>
      <c r="AP82" s="95"/>
      <c r="AQ82" s="95"/>
      <c r="AR82" s="95" t="str">
        <f>IF(ISBLANK(DC_SW15[[#This Row],[Urban Acres]]), "", DC_SW15[[#This Row],[Urban Acres]]-DC_SW15[[#This Row],[Impervious Acres]]-DC_SW15[[#This Row],[Natural Acres]])</f>
        <v/>
      </c>
      <c r="AS82" s="95"/>
      <c r="AT82" s="95"/>
      <c r="AU82" s="95" t="str">
        <f>IF(ISBLANK(DC_SW15[[#This Row],[Natural Acres]]), "", DC_SW15[[#This Row],[Natural Acres]]*43560)</f>
        <v/>
      </c>
      <c r="AV82" s="95" t="str">
        <f>IFERROR(IF(ISBLANK(DC_SW15[[#This Row],[Compacted Acres]]), "", DC_SW15[[#This Row],[Compacted Acres]]*43560),"")</f>
        <v/>
      </c>
      <c r="AW82" s="95" t="str">
        <f>IF(ISBLANK(DC_SW15[[#This Row],[Impervious Acres]]), "", DC_SW15[[#This Row],[Impervious Acres]]*43560)</f>
        <v/>
      </c>
      <c r="AX82" s="95" t="str">
        <f>IF(ISBLANK(DC_SW15[[#This Row],[Urban Acres]]), "", DC_SW15[[#This Row],[Urban Acres]]*43560)</f>
        <v/>
      </c>
      <c r="AY82" s="68"/>
      <c r="AZ82" s="23"/>
      <c r="BA82" s="24"/>
      <c r="BB82" s="24"/>
      <c r="BC82" s="24"/>
      <c r="BD82" s="24"/>
      <c r="BE82" s="24"/>
      <c r="BF82" s="24"/>
      <c r="BG82" s="24"/>
      <c r="BH82" s="23"/>
      <c r="BI82" s="23"/>
      <c r="BJ82" s="23"/>
      <c r="BK82" s="15"/>
      <c r="BL82" s="23"/>
      <c r="BM82" s="73"/>
      <c r="BN82" s="88"/>
      <c r="BO82" s="89"/>
      <c r="BP82" s="23"/>
      <c r="BQ82" s="15"/>
    </row>
    <row r="83" spans="1:69" x14ac:dyDescent="0.25">
      <c r="A83" s="15"/>
      <c r="B83" s="15"/>
      <c r="C83" s="15"/>
      <c r="D83" s="15"/>
      <c r="E83" s="15"/>
      <c r="F83" s="23"/>
      <c r="G83" s="88"/>
      <c r="H83" s="89"/>
      <c r="I83" s="24" t="str">
        <f>IFERROR(INDEX(Table3[Site ID], MATCH(DC_SW15[[#This Row],[Facility Name]], Table3[Site Name], 0)), "")</f>
        <v/>
      </c>
      <c r="J83" s="15"/>
      <c r="K83" s="24" t="str">
        <f>IFERROR(INDEX(Table3[Site Address], MATCH(DC_SW15[[#This Row],[Facility Name]], Table3[Site Name], 0)), "")</f>
        <v/>
      </c>
      <c r="L83" s="24" t="str">
        <f>IFERROR(INDEX(Table3[Site X Coordinate], MATCH(DC_SW15[[#This Row],[Facility Name]], Table3[Site Name], 0)),"")</f>
        <v/>
      </c>
      <c r="M83" s="24" t="str">
        <f>IFERROR(INDEX(Table3[Site Y Coordinate], MATCH(DC_SW15[[#This Row],[Facility Name]], Table3[Site Name], 0)),"")</f>
        <v/>
      </c>
      <c r="N83" s="24" t="str">
        <f>IFERROR(INDEX(Table3[Owner/Manager], MATCH(DC_SW15[[#This Row],[Facility Name]], Table3[Site Name], 0)),"")</f>
        <v/>
      </c>
      <c r="O83" s="15"/>
      <c r="P83" s="15"/>
      <c r="Q83" s="90"/>
      <c r="R83" s="15"/>
      <c r="S83" s="15"/>
      <c r="T83" s="90"/>
      <c r="U83" s="15"/>
      <c r="V83" s="91"/>
      <c r="W83" s="92"/>
      <c r="X83" s="15"/>
      <c r="Y83" s="93"/>
      <c r="Z83" s="94"/>
      <c r="AA83" s="94"/>
      <c r="AB83" s="94"/>
      <c r="AC83" s="24"/>
      <c r="AD83" s="15"/>
      <c r="AE83" s="15"/>
      <c r="AF83" s="15"/>
      <c r="AG83" s="15"/>
      <c r="AH83" s="15"/>
      <c r="AI83" s="15"/>
      <c r="AJ83" s="15"/>
      <c r="AK83" s="15"/>
      <c r="AL83" s="15"/>
      <c r="AM83" s="15"/>
      <c r="AN83" s="95"/>
      <c r="AO83" s="95"/>
      <c r="AP83" s="95"/>
      <c r="AQ83" s="95"/>
      <c r="AR83" s="95" t="str">
        <f>IF(ISBLANK(DC_SW15[[#This Row],[Urban Acres]]), "", DC_SW15[[#This Row],[Urban Acres]]-DC_SW15[[#This Row],[Impervious Acres]]-DC_SW15[[#This Row],[Natural Acres]])</f>
        <v/>
      </c>
      <c r="AS83" s="95"/>
      <c r="AT83" s="95"/>
      <c r="AU83" s="95" t="str">
        <f>IF(ISBLANK(DC_SW15[[#This Row],[Natural Acres]]), "", DC_SW15[[#This Row],[Natural Acres]]*43560)</f>
        <v/>
      </c>
      <c r="AV83" s="95" t="str">
        <f>IFERROR(IF(ISBLANK(DC_SW15[[#This Row],[Compacted Acres]]), "", DC_SW15[[#This Row],[Compacted Acres]]*43560),"")</f>
        <v/>
      </c>
      <c r="AW83" s="95" t="str">
        <f>IF(ISBLANK(DC_SW15[[#This Row],[Impervious Acres]]), "", DC_SW15[[#This Row],[Impervious Acres]]*43560)</f>
        <v/>
      </c>
      <c r="AX83" s="95" t="str">
        <f>IF(ISBLANK(DC_SW15[[#This Row],[Urban Acres]]), "", DC_SW15[[#This Row],[Urban Acres]]*43560)</f>
        <v/>
      </c>
      <c r="AY83" s="68"/>
      <c r="AZ83" s="23"/>
      <c r="BA83" s="24"/>
      <c r="BB83" s="24"/>
      <c r="BC83" s="24"/>
      <c r="BD83" s="24"/>
      <c r="BE83" s="24"/>
      <c r="BF83" s="24"/>
      <c r="BG83" s="24"/>
      <c r="BH83" s="23"/>
      <c r="BI83" s="23"/>
      <c r="BJ83" s="23"/>
      <c r="BK83" s="15"/>
      <c r="BL83" s="23"/>
      <c r="BM83" s="73"/>
      <c r="BN83" s="88"/>
      <c r="BO83" s="89"/>
      <c r="BP83" s="23"/>
      <c r="BQ83" s="15"/>
    </row>
    <row r="84" spans="1:69" x14ac:dyDescent="0.25">
      <c r="A84" s="15"/>
      <c r="B84" s="15"/>
      <c r="C84" s="15"/>
      <c r="D84" s="15"/>
      <c r="E84" s="15"/>
      <c r="F84" s="23"/>
      <c r="G84" s="88"/>
      <c r="H84" s="89"/>
      <c r="I84" s="24" t="str">
        <f>IFERROR(INDEX(Table3[Site ID], MATCH(DC_SW15[[#This Row],[Facility Name]], Table3[Site Name], 0)), "")</f>
        <v/>
      </c>
      <c r="J84" s="15"/>
      <c r="K84" s="24" t="str">
        <f>IFERROR(INDEX(Table3[Site Address], MATCH(DC_SW15[[#This Row],[Facility Name]], Table3[Site Name], 0)), "")</f>
        <v/>
      </c>
      <c r="L84" s="24" t="str">
        <f>IFERROR(INDEX(Table3[Site X Coordinate], MATCH(DC_SW15[[#This Row],[Facility Name]], Table3[Site Name], 0)),"")</f>
        <v/>
      </c>
      <c r="M84" s="24" t="str">
        <f>IFERROR(INDEX(Table3[Site Y Coordinate], MATCH(DC_SW15[[#This Row],[Facility Name]], Table3[Site Name], 0)),"")</f>
        <v/>
      </c>
      <c r="N84" s="24" t="str">
        <f>IFERROR(INDEX(Table3[Owner/Manager], MATCH(DC_SW15[[#This Row],[Facility Name]], Table3[Site Name], 0)),"")</f>
        <v/>
      </c>
      <c r="O84" s="15"/>
      <c r="P84" s="15"/>
      <c r="Q84" s="90"/>
      <c r="R84" s="15"/>
      <c r="S84" s="15"/>
      <c r="T84" s="90"/>
      <c r="U84" s="15"/>
      <c r="V84" s="91"/>
      <c r="W84" s="92"/>
      <c r="X84" s="15"/>
      <c r="Y84" s="93"/>
      <c r="Z84" s="94"/>
      <c r="AA84" s="94"/>
      <c r="AB84" s="94"/>
      <c r="AC84" s="24"/>
      <c r="AD84" s="15"/>
      <c r="AE84" s="15"/>
      <c r="AF84" s="15"/>
      <c r="AG84" s="15"/>
      <c r="AH84" s="15"/>
      <c r="AI84" s="15"/>
      <c r="AJ84" s="15"/>
      <c r="AK84" s="15"/>
      <c r="AL84" s="15"/>
      <c r="AM84" s="15"/>
      <c r="AN84" s="95"/>
      <c r="AO84" s="95"/>
      <c r="AP84" s="95"/>
      <c r="AQ84" s="95"/>
      <c r="AR84" s="95" t="str">
        <f>IF(ISBLANK(DC_SW15[[#This Row],[Urban Acres]]), "", DC_SW15[[#This Row],[Urban Acres]]-DC_SW15[[#This Row],[Impervious Acres]]-DC_SW15[[#This Row],[Natural Acres]])</f>
        <v/>
      </c>
      <c r="AS84" s="95"/>
      <c r="AT84" s="95"/>
      <c r="AU84" s="95" t="str">
        <f>IF(ISBLANK(DC_SW15[[#This Row],[Natural Acres]]), "", DC_SW15[[#This Row],[Natural Acres]]*43560)</f>
        <v/>
      </c>
      <c r="AV84" s="95" t="str">
        <f>IFERROR(IF(ISBLANK(DC_SW15[[#This Row],[Compacted Acres]]), "", DC_SW15[[#This Row],[Compacted Acres]]*43560),"")</f>
        <v/>
      </c>
      <c r="AW84" s="95" t="str">
        <f>IF(ISBLANK(DC_SW15[[#This Row],[Impervious Acres]]), "", DC_SW15[[#This Row],[Impervious Acres]]*43560)</f>
        <v/>
      </c>
      <c r="AX84" s="95" t="str">
        <f>IF(ISBLANK(DC_SW15[[#This Row],[Urban Acres]]), "", DC_SW15[[#This Row],[Urban Acres]]*43560)</f>
        <v/>
      </c>
      <c r="AY84" s="68"/>
      <c r="AZ84" s="23"/>
      <c r="BA84" s="24"/>
      <c r="BB84" s="24"/>
      <c r="BC84" s="24"/>
      <c r="BD84" s="24"/>
      <c r="BE84" s="24"/>
      <c r="BF84" s="24"/>
      <c r="BG84" s="24"/>
      <c r="BH84" s="23"/>
      <c r="BI84" s="23"/>
      <c r="BJ84" s="23"/>
      <c r="BK84" s="15"/>
      <c r="BL84" s="23"/>
      <c r="BM84" s="73"/>
      <c r="BN84" s="88"/>
      <c r="BO84" s="89"/>
      <c r="BP84" s="23"/>
      <c r="BQ84" s="15"/>
    </row>
    <row r="85" spans="1:69" x14ac:dyDescent="0.25">
      <c r="A85" s="15"/>
      <c r="B85" s="15"/>
      <c r="C85" s="15"/>
      <c r="D85" s="15"/>
      <c r="E85" s="15"/>
      <c r="F85" s="23"/>
      <c r="G85" s="88"/>
      <c r="H85" s="89"/>
      <c r="I85" s="24" t="str">
        <f>IFERROR(INDEX(Table3[Site ID], MATCH(DC_SW15[[#This Row],[Facility Name]], Table3[Site Name], 0)), "")</f>
        <v/>
      </c>
      <c r="J85" s="15"/>
      <c r="K85" s="24" t="str">
        <f>IFERROR(INDEX(Table3[Site Address], MATCH(DC_SW15[[#This Row],[Facility Name]], Table3[Site Name], 0)), "")</f>
        <v/>
      </c>
      <c r="L85" s="24" t="str">
        <f>IFERROR(INDEX(Table3[Site X Coordinate], MATCH(DC_SW15[[#This Row],[Facility Name]], Table3[Site Name], 0)),"")</f>
        <v/>
      </c>
      <c r="M85" s="24" t="str">
        <f>IFERROR(INDEX(Table3[Site Y Coordinate], MATCH(DC_SW15[[#This Row],[Facility Name]], Table3[Site Name], 0)),"")</f>
        <v/>
      </c>
      <c r="N85" s="24" t="str">
        <f>IFERROR(INDEX(Table3[Owner/Manager], MATCH(DC_SW15[[#This Row],[Facility Name]], Table3[Site Name], 0)),"")</f>
        <v/>
      </c>
      <c r="O85" s="15"/>
      <c r="P85" s="15"/>
      <c r="Q85" s="90"/>
      <c r="R85" s="15"/>
      <c r="S85" s="15"/>
      <c r="T85" s="90"/>
      <c r="U85" s="15"/>
      <c r="V85" s="91"/>
      <c r="W85" s="92"/>
      <c r="X85" s="15"/>
      <c r="Y85" s="93"/>
      <c r="Z85" s="94"/>
      <c r="AA85" s="94"/>
      <c r="AB85" s="94"/>
      <c r="AC85" s="24"/>
      <c r="AD85" s="15"/>
      <c r="AE85" s="15"/>
      <c r="AF85" s="15"/>
      <c r="AG85" s="15"/>
      <c r="AH85" s="15"/>
      <c r="AI85" s="15"/>
      <c r="AJ85" s="15"/>
      <c r="AK85" s="15"/>
      <c r="AL85" s="15"/>
      <c r="AM85" s="15"/>
      <c r="AN85" s="95"/>
      <c r="AO85" s="95"/>
      <c r="AP85" s="95"/>
      <c r="AQ85" s="95"/>
      <c r="AR85" s="95" t="str">
        <f>IF(ISBLANK(DC_SW15[[#This Row],[Urban Acres]]), "", DC_SW15[[#This Row],[Urban Acres]]-DC_SW15[[#This Row],[Impervious Acres]]-DC_SW15[[#This Row],[Natural Acres]])</f>
        <v/>
      </c>
      <c r="AS85" s="95"/>
      <c r="AT85" s="95"/>
      <c r="AU85" s="95" t="str">
        <f>IF(ISBLANK(DC_SW15[[#This Row],[Natural Acres]]), "", DC_SW15[[#This Row],[Natural Acres]]*43560)</f>
        <v/>
      </c>
      <c r="AV85" s="95" t="str">
        <f>IFERROR(IF(ISBLANK(DC_SW15[[#This Row],[Compacted Acres]]), "", DC_SW15[[#This Row],[Compacted Acres]]*43560),"")</f>
        <v/>
      </c>
      <c r="AW85" s="95" t="str">
        <f>IF(ISBLANK(DC_SW15[[#This Row],[Impervious Acres]]), "", DC_SW15[[#This Row],[Impervious Acres]]*43560)</f>
        <v/>
      </c>
      <c r="AX85" s="95" t="str">
        <f>IF(ISBLANK(DC_SW15[[#This Row],[Urban Acres]]), "", DC_SW15[[#This Row],[Urban Acres]]*43560)</f>
        <v/>
      </c>
      <c r="AY85" s="68"/>
      <c r="AZ85" s="23"/>
      <c r="BA85" s="24"/>
      <c r="BB85" s="24"/>
      <c r="BC85" s="24"/>
      <c r="BD85" s="24"/>
      <c r="BE85" s="24"/>
      <c r="BF85" s="24"/>
      <c r="BG85" s="24"/>
      <c r="BH85" s="23"/>
      <c r="BI85" s="23"/>
      <c r="BJ85" s="23"/>
      <c r="BK85" s="15"/>
      <c r="BL85" s="23"/>
      <c r="BM85" s="73"/>
      <c r="BN85" s="88"/>
      <c r="BO85" s="89"/>
      <c r="BP85" s="23"/>
      <c r="BQ85" s="15"/>
    </row>
    <row r="86" spans="1:69" x14ac:dyDescent="0.25">
      <c r="A86" s="15"/>
      <c r="B86" s="15"/>
      <c r="C86" s="15"/>
      <c r="D86" s="15"/>
      <c r="E86" s="15"/>
      <c r="F86" s="23"/>
      <c r="G86" s="88"/>
      <c r="H86" s="89"/>
      <c r="I86" s="24" t="str">
        <f>IFERROR(INDEX(Table3[Site ID], MATCH(DC_SW15[[#This Row],[Facility Name]], Table3[Site Name], 0)), "")</f>
        <v/>
      </c>
      <c r="J86" s="15"/>
      <c r="K86" s="24" t="str">
        <f>IFERROR(INDEX(Table3[Site Address], MATCH(DC_SW15[[#This Row],[Facility Name]], Table3[Site Name], 0)), "")</f>
        <v/>
      </c>
      <c r="L86" s="24" t="str">
        <f>IFERROR(INDEX(Table3[Site X Coordinate], MATCH(DC_SW15[[#This Row],[Facility Name]], Table3[Site Name], 0)),"")</f>
        <v/>
      </c>
      <c r="M86" s="24" t="str">
        <f>IFERROR(INDEX(Table3[Site Y Coordinate], MATCH(DC_SW15[[#This Row],[Facility Name]], Table3[Site Name], 0)),"")</f>
        <v/>
      </c>
      <c r="N86" s="24" t="str">
        <f>IFERROR(INDEX(Table3[Owner/Manager], MATCH(DC_SW15[[#This Row],[Facility Name]], Table3[Site Name], 0)),"")</f>
        <v/>
      </c>
      <c r="O86" s="15"/>
      <c r="P86" s="15"/>
      <c r="Q86" s="90"/>
      <c r="R86" s="15"/>
      <c r="S86" s="15"/>
      <c r="T86" s="90"/>
      <c r="U86" s="15"/>
      <c r="V86" s="91"/>
      <c r="W86" s="92"/>
      <c r="X86" s="15"/>
      <c r="Y86" s="93"/>
      <c r="Z86" s="94"/>
      <c r="AA86" s="94"/>
      <c r="AB86" s="94"/>
      <c r="AC86" s="24"/>
      <c r="AD86" s="15"/>
      <c r="AE86" s="15"/>
      <c r="AF86" s="15"/>
      <c r="AG86" s="15"/>
      <c r="AH86" s="15"/>
      <c r="AI86" s="15"/>
      <c r="AJ86" s="15"/>
      <c r="AK86" s="15"/>
      <c r="AL86" s="15"/>
      <c r="AM86" s="15"/>
      <c r="AN86" s="95"/>
      <c r="AO86" s="95"/>
      <c r="AP86" s="95"/>
      <c r="AQ86" s="95"/>
      <c r="AR86" s="95" t="str">
        <f>IF(ISBLANK(DC_SW15[[#This Row],[Urban Acres]]), "", DC_SW15[[#This Row],[Urban Acres]]-DC_SW15[[#This Row],[Impervious Acres]]-DC_SW15[[#This Row],[Natural Acres]])</f>
        <v/>
      </c>
      <c r="AS86" s="95"/>
      <c r="AT86" s="95"/>
      <c r="AU86" s="95" t="str">
        <f>IF(ISBLANK(DC_SW15[[#This Row],[Natural Acres]]), "", DC_SW15[[#This Row],[Natural Acres]]*43560)</f>
        <v/>
      </c>
      <c r="AV86" s="95" t="str">
        <f>IFERROR(IF(ISBLANK(DC_SW15[[#This Row],[Compacted Acres]]), "", DC_SW15[[#This Row],[Compacted Acres]]*43560),"")</f>
        <v/>
      </c>
      <c r="AW86" s="95" t="str">
        <f>IF(ISBLANK(DC_SW15[[#This Row],[Impervious Acres]]), "", DC_SW15[[#This Row],[Impervious Acres]]*43560)</f>
        <v/>
      </c>
      <c r="AX86" s="95" t="str">
        <f>IF(ISBLANK(DC_SW15[[#This Row],[Urban Acres]]), "", DC_SW15[[#This Row],[Urban Acres]]*43560)</f>
        <v/>
      </c>
      <c r="AY86" s="68"/>
      <c r="AZ86" s="23"/>
      <c r="BA86" s="24"/>
      <c r="BB86" s="24"/>
      <c r="BC86" s="24"/>
      <c r="BD86" s="24"/>
      <c r="BE86" s="24"/>
      <c r="BF86" s="24"/>
      <c r="BG86" s="24"/>
      <c r="BH86" s="23"/>
      <c r="BI86" s="23"/>
      <c r="BJ86" s="23"/>
      <c r="BK86" s="15"/>
      <c r="BL86" s="23"/>
      <c r="BM86" s="73"/>
      <c r="BN86" s="88"/>
      <c r="BO86" s="89"/>
      <c r="BP86" s="23"/>
      <c r="BQ86" s="15"/>
    </row>
    <row r="87" spans="1:69" x14ac:dyDescent="0.25">
      <c r="A87" s="15"/>
      <c r="B87" s="15"/>
      <c r="C87" s="15"/>
      <c r="D87" s="15"/>
      <c r="E87" s="15"/>
      <c r="F87" s="23"/>
      <c r="G87" s="88"/>
      <c r="H87" s="89"/>
      <c r="I87" s="24" t="str">
        <f>IFERROR(INDEX(Table3[Site ID], MATCH(DC_SW15[[#This Row],[Facility Name]], Table3[Site Name], 0)), "")</f>
        <v/>
      </c>
      <c r="J87" s="15"/>
      <c r="K87" s="24" t="str">
        <f>IFERROR(INDEX(Table3[Site Address], MATCH(DC_SW15[[#This Row],[Facility Name]], Table3[Site Name], 0)), "")</f>
        <v/>
      </c>
      <c r="L87" s="24" t="str">
        <f>IFERROR(INDEX(Table3[Site X Coordinate], MATCH(DC_SW15[[#This Row],[Facility Name]], Table3[Site Name], 0)),"")</f>
        <v/>
      </c>
      <c r="M87" s="24" t="str">
        <f>IFERROR(INDEX(Table3[Site Y Coordinate], MATCH(DC_SW15[[#This Row],[Facility Name]], Table3[Site Name], 0)),"")</f>
        <v/>
      </c>
      <c r="N87" s="24" t="str">
        <f>IFERROR(INDEX(Table3[Owner/Manager], MATCH(DC_SW15[[#This Row],[Facility Name]], Table3[Site Name], 0)),"")</f>
        <v/>
      </c>
      <c r="O87" s="15"/>
      <c r="P87" s="15"/>
      <c r="Q87" s="90"/>
      <c r="R87" s="15"/>
      <c r="S87" s="15"/>
      <c r="T87" s="90"/>
      <c r="U87" s="15"/>
      <c r="V87" s="91"/>
      <c r="W87" s="92"/>
      <c r="X87" s="15"/>
      <c r="Y87" s="93"/>
      <c r="Z87" s="94"/>
      <c r="AA87" s="94"/>
      <c r="AB87" s="94"/>
      <c r="AC87" s="24"/>
      <c r="AD87" s="15"/>
      <c r="AE87" s="15"/>
      <c r="AF87" s="15"/>
      <c r="AG87" s="15"/>
      <c r="AH87" s="15"/>
      <c r="AI87" s="15"/>
      <c r="AJ87" s="15"/>
      <c r="AK87" s="15"/>
      <c r="AL87" s="15"/>
      <c r="AM87" s="15"/>
      <c r="AN87" s="95"/>
      <c r="AO87" s="95"/>
      <c r="AP87" s="95"/>
      <c r="AQ87" s="95"/>
      <c r="AR87" s="95" t="str">
        <f>IF(ISBLANK(DC_SW15[[#This Row],[Urban Acres]]), "", DC_SW15[[#This Row],[Urban Acres]]-DC_SW15[[#This Row],[Impervious Acres]]-DC_SW15[[#This Row],[Natural Acres]])</f>
        <v/>
      </c>
      <c r="AS87" s="95"/>
      <c r="AT87" s="95"/>
      <c r="AU87" s="95" t="str">
        <f>IF(ISBLANK(DC_SW15[[#This Row],[Natural Acres]]), "", DC_SW15[[#This Row],[Natural Acres]]*43560)</f>
        <v/>
      </c>
      <c r="AV87" s="95" t="str">
        <f>IFERROR(IF(ISBLANK(DC_SW15[[#This Row],[Compacted Acres]]), "", DC_SW15[[#This Row],[Compacted Acres]]*43560),"")</f>
        <v/>
      </c>
      <c r="AW87" s="95" t="str">
        <f>IF(ISBLANK(DC_SW15[[#This Row],[Impervious Acres]]), "", DC_SW15[[#This Row],[Impervious Acres]]*43560)</f>
        <v/>
      </c>
      <c r="AX87" s="95" t="str">
        <f>IF(ISBLANK(DC_SW15[[#This Row],[Urban Acres]]), "", DC_SW15[[#This Row],[Urban Acres]]*43560)</f>
        <v/>
      </c>
      <c r="AY87" s="68"/>
      <c r="AZ87" s="23"/>
      <c r="BA87" s="24"/>
      <c r="BB87" s="24"/>
      <c r="BC87" s="24"/>
      <c r="BD87" s="24"/>
      <c r="BE87" s="24"/>
      <c r="BF87" s="24"/>
      <c r="BG87" s="24"/>
      <c r="BH87" s="23"/>
      <c r="BI87" s="23"/>
      <c r="BJ87" s="23"/>
      <c r="BK87" s="15"/>
      <c r="BL87" s="23"/>
      <c r="BM87" s="73"/>
      <c r="BN87" s="88"/>
      <c r="BO87" s="89"/>
      <c r="BP87" s="23"/>
      <c r="BQ87" s="15"/>
    </row>
    <row r="88" spans="1:69" x14ac:dyDescent="0.25">
      <c r="A88" s="15"/>
      <c r="B88" s="15"/>
      <c r="C88" s="15"/>
      <c r="D88" s="15"/>
      <c r="E88" s="15"/>
      <c r="F88" s="23"/>
      <c r="G88" s="88"/>
      <c r="H88" s="89"/>
      <c r="I88" s="24" t="str">
        <f>IFERROR(INDEX(Table3[Site ID], MATCH(DC_SW15[[#This Row],[Facility Name]], Table3[Site Name], 0)), "")</f>
        <v/>
      </c>
      <c r="J88" s="15"/>
      <c r="K88" s="24" t="str">
        <f>IFERROR(INDEX(Table3[Site Address], MATCH(DC_SW15[[#This Row],[Facility Name]], Table3[Site Name], 0)), "")</f>
        <v/>
      </c>
      <c r="L88" s="24" t="str">
        <f>IFERROR(INDEX(Table3[Site X Coordinate], MATCH(DC_SW15[[#This Row],[Facility Name]], Table3[Site Name], 0)),"")</f>
        <v/>
      </c>
      <c r="M88" s="24" t="str">
        <f>IFERROR(INDEX(Table3[Site Y Coordinate], MATCH(DC_SW15[[#This Row],[Facility Name]], Table3[Site Name], 0)),"")</f>
        <v/>
      </c>
      <c r="N88" s="24" t="str">
        <f>IFERROR(INDEX(Table3[Owner/Manager], MATCH(DC_SW15[[#This Row],[Facility Name]], Table3[Site Name], 0)),"")</f>
        <v/>
      </c>
      <c r="O88" s="15"/>
      <c r="P88" s="15"/>
      <c r="Q88" s="90"/>
      <c r="R88" s="15"/>
      <c r="S88" s="15"/>
      <c r="T88" s="90"/>
      <c r="U88" s="15"/>
      <c r="V88" s="91"/>
      <c r="W88" s="92"/>
      <c r="X88" s="15"/>
      <c r="Y88" s="93"/>
      <c r="Z88" s="94"/>
      <c r="AA88" s="94"/>
      <c r="AB88" s="94"/>
      <c r="AC88" s="24"/>
      <c r="AD88" s="15"/>
      <c r="AE88" s="15"/>
      <c r="AF88" s="15"/>
      <c r="AG88" s="15"/>
      <c r="AH88" s="15"/>
      <c r="AI88" s="15"/>
      <c r="AJ88" s="15"/>
      <c r="AK88" s="15"/>
      <c r="AL88" s="15"/>
      <c r="AM88" s="15"/>
      <c r="AN88" s="95"/>
      <c r="AO88" s="95"/>
      <c r="AP88" s="95"/>
      <c r="AQ88" s="95"/>
      <c r="AR88" s="95" t="str">
        <f>IF(ISBLANK(DC_SW15[[#This Row],[Urban Acres]]), "", DC_SW15[[#This Row],[Urban Acres]]-DC_SW15[[#This Row],[Impervious Acres]]-DC_SW15[[#This Row],[Natural Acres]])</f>
        <v/>
      </c>
      <c r="AS88" s="95"/>
      <c r="AT88" s="95"/>
      <c r="AU88" s="95" t="str">
        <f>IF(ISBLANK(DC_SW15[[#This Row],[Natural Acres]]), "", DC_SW15[[#This Row],[Natural Acres]]*43560)</f>
        <v/>
      </c>
      <c r="AV88" s="95" t="str">
        <f>IFERROR(IF(ISBLANK(DC_SW15[[#This Row],[Compacted Acres]]), "", DC_SW15[[#This Row],[Compacted Acres]]*43560),"")</f>
        <v/>
      </c>
      <c r="AW88" s="95" t="str">
        <f>IF(ISBLANK(DC_SW15[[#This Row],[Impervious Acres]]), "", DC_SW15[[#This Row],[Impervious Acres]]*43560)</f>
        <v/>
      </c>
      <c r="AX88" s="95" t="str">
        <f>IF(ISBLANK(DC_SW15[[#This Row],[Urban Acres]]), "", DC_SW15[[#This Row],[Urban Acres]]*43560)</f>
        <v/>
      </c>
      <c r="AY88" s="68"/>
      <c r="AZ88" s="23"/>
      <c r="BA88" s="24"/>
      <c r="BB88" s="24"/>
      <c r="BC88" s="24"/>
      <c r="BD88" s="24"/>
      <c r="BE88" s="24"/>
      <c r="BF88" s="24"/>
      <c r="BG88" s="24"/>
      <c r="BH88" s="23"/>
      <c r="BI88" s="23"/>
      <c r="BJ88" s="23"/>
      <c r="BK88" s="15"/>
      <c r="BL88" s="23"/>
      <c r="BM88" s="73"/>
      <c r="BN88" s="88"/>
      <c r="BO88" s="89"/>
      <c r="BP88" s="23"/>
      <c r="BQ88" s="15"/>
    </row>
    <row r="89" spans="1:69" x14ac:dyDescent="0.25">
      <c r="A89" s="15"/>
      <c r="B89" s="15"/>
      <c r="C89" s="15"/>
      <c r="D89" s="15"/>
      <c r="E89" s="15"/>
      <c r="F89" s="23"/>
      <c r="G89" s="88"/>
      <c r="H89" s="89"/>
      <c r="I89" s="24" t="str">
        <f>IFERROR(INDEX(Table3[Site ID], MATCH(DC_SW15[[#This Row],[Facility Name]], Table3[Site Name], 0)), "")</f>
        <v/>
      </c>
      <c r="J89" s="15"/>
      <c r="K89" s="24" t="str">
        <f>IFERROR(INDEX(Table3[Site Address], MATCH(DC_SW15[[#This Row],[Facility Name]], Table3[Site Name], 0)), "")</f>
        <v/>
      </c>
      <c r="L89" s="24" t="str">
        <f>IFERROR(INDEX(Table3[Site X Coordinate], MATCH(DC_SW15[[#This Row],[Facility Name]], Table3[Site Name], 0)),"")</f>
        <v/>
      </c>
      <c r="M89" s="24" t="str">
        <f>IFERROR(INDEX(Table3[Site Y Coordinate], MATCH(DC_SW15[[#This Row],[Facility Name]], Table3[Site Name], 0)),"")</f>
        <v/>
      </c>
      <c r="N89" s="24" t="str">
        <f>IFERROR(INDEX(Table3[Owner/Manager], MATCH(DC_SW15[[#This Row],[Facility Name]], Table3[Site Name], 0)),"")</f>
        <v/>
      </c>
      <c r="O89" s="15"/>
      <c r="P89" s="15"/>
      <c r="Q89" s="90"/>
      <c r="R89" s="15"/>
      <c r="S89" s="15"/>
      <c r="T89" s="90"/>
      <c r="U89" s="15"/>
      <c r="V89" s="91"/>
      <c r="W89" s="92"/>
      <c r="X89" s="15"/>
      <c r="Y89" s="93"/>
      <c r="Z89" s="94"/>
      <c r="AA89" s="94"/>
      <c r="AB89" s="94"/>
      <c r="AC89" s="24"/>
      <c r="AD89" s="15"/>
      <c r="AE89" s="15"/>
      <c r="AF89" s="15"/>
      <c r="AG89" s="15"/>
      <c r="AH89" s="15"/>
      <c r="AI89" s="15"/>
      <c r="AJ89" s="15"/>
      <c r="AK89" s="15"/>
      <c r="AL89" s="15"/>
      <c r="AM89" s="15"/>
      <c r="AN89" s="95"/>
      <c r="AO89" s="95"/>
      <c r="AP89" s="95"/>
      <c r="AQ89" s="95"/>
      <c r="AR89" s="95" t="str">
        <f>IF(ISBLANK(DC_SW15[[#This Row],[Urban Acres]]), "", DC_SW15[[#This Row],[Urban Acres]]-DC_SW15[[#This Row],[Impervious Acres]]-DC_SW15[[#This Row],[Natural Acres]])</f>
        <v/>
      </c>
      <c r="AS89" s="95"/>
      <c r="AT89" s="95"/>
      <c r="AU89" s="95" t="str">
        <f>IF(ISBLANK(DC_SW15[[#This Row],[Natural Acres]]), "", DC_SW15[[#This Row],[Natural Acres]]*43560)</f>
        <v/>
      </c>
      <c r="AV89" s="95" t="str">
        <f>IFERROR(IF(ISBLANK(DC_SW15[[#This Row],[Compacted Acres]]), "", DC_SW15[[#This Row],[Compacted Acres]]*43560),"")</f>
        <v/>
      </c>
      <c r="AW89" s="95" t="str">
        <f>IF(ISBLANK(DC_SW15[[#This Row],[Impervious Acres]]), "", DC_SW15[[#This Row],[Impervious Acres]]*43560)</f>
        <v/>
      </c>
      <c r="AX89" s="95" t="str">
        <f>IF(ISBLANK(DC_SW15[[#This Row],[Urban Acres]]), "", DC_SW15[[#This Row],[Urban Acres]]*43560)</f>
        <v/>
      </c>
      <c r="AY89" s="68"/>
      <c r="AZ89" s="23"/>
      <c r="BA89" s="24"/>
      <c r="BB89" s="24"/>
      <c r="BC89" s="24"/>
      <c r="BD89" s="24"/>
      <c r="BE89" s="24"/>
      <c r="BF89" s="24"/>
      <c r="BG89" s="24"/>
      <c r="BH89" s="23"/>
      <c r="BI89" s="23"/>
      <c r="BJ89" s="23"/>
      <c r="BK89" s="15"/>
      <c r="BL89" s="23"/>
      <c r="BM89" s="73"/>
      <c r="BN89" s="88"/>
      <c r="BO89" s="89"/>
      <c r="BP89" s="23"/>
      <c r="BQ89" s="15"/>
    </row>
    <row r="90" spans="1:69" x14ac:dyDescent="0.25">
      <c r="A90" s="15"/>
      <c r="B90" s="15"/>
      <c r="C90" s="15"/>
      <c r="D90" s="15"/>
      <c r="E90" s="15"/>
      <c r="F90" s="23"/>
      <c r="G90" s="88"/>
      <c r="H90" s="89"/>
      <c r="I90" s="24" t="str">
        <f>IFERROR(INDEX(Table3[Site ID], MATCH(DC_SW15[[#This Row],[Facility Name]], Table3[Site Name], 0)), "")</f>
        <v/>
      </c>
      <c r="J90" s="15"/>
      <c r="K90" s="24" t="str">
        <f>IFERROR(INDEX(Table3[Site Address], MATCH(DC_SW15[[#This Row],[Facility Name]], Table3[Site Name], 0)), "")</f>
        <v/>
      </c>
      <c r="L90" s="24" t="str">
        <f>IFERROR(INDEX(Table3[Site X Coordinate], MATCH(DC_SW15[[#This Row],[Facility Name]], Table3[Site Name], 0)),"")</f>
        <v/>
      </c>
      <c r="M90" s="24" t="str">
        <f>IFERROR(INDEX(Table3[Site Y Coordinate], MATCH(DC_SW15[[#This Row],[Facility Name]], Table3[Site Name], 0)),"")</f>
        <v/>
      </c>
      <c r="N90" s="24" t="str">
        <f>IFERROR(INDEX(Table3[Owner/Manager], MATCH(DC_SW15[[#This Row],[Facility Name]], Table3[Site Name], 0)),"")</f>
        <v/>
      </c>
      <c r="O90" s="15"/>
      <c r="P90" s="15"/>
      <c r="Q90" s="90"/>
      <c r="R90" s="15"/>
      <c r="S90" s="15"/>
      <c r="T90" s="90"/>
      <c r="U90" s="15"/>
      <c r="V90" s="91"/>
      <c r="W90" s="92"/>
      <c r="X90" s="15"/>
      <c r="Y90" s="93"/>
      <c r="Z90" s="94"/>
      <c r="AA90" s="94"/>
      <c r="AB90" s="94"/>
      <c r="AC90" s="24"/>
      <c r="AD90" s="15"/>
      <c r="AE90" s="15"/>
      <c r="AF90" s="15"/>
      <c r="AG90" s="15"/>
      <c r="AH90" s="15"/>
      <c r="AI90" s="15"/>
      <c r="AJ90" s="15"/>
      <c r="AK90" s="15"/>
      <c r="AL90" s="15"/>
      <c r="AM90" s="15"/>
      <c r="AN90" s="95"/>
      <c r="AO90" s="95"/>
      <c r="AP90" s="95"/>
      <c r="AQ90" s="95"/>
      <c r="AR90" s="95" t="str">
        <f>IF(ISBLANK(DC_SW15[[#This Row],[Urban Acres]]), "", DC_SW15[[#This Row],[Urban Acres]]-DC_SW15[[#This Row],[Impervious Acres]]-DC_SW15[[#This Row],[Natural Acres]])</f>
        <v/>
      </c>
      <c r="AS90" s="95"/>
      <c r="AT90" s="95"/>
      <c r="AU90" s="95" t="str">
        <f>IF(ISBLANK(DC_SW15[[#This Row],[Natural Acres]]), "", DC_SW15[[#This Row],[Natural Acres]]*43560)</f>
        <v/>
      </c>
      <c r="AV90" s="95" t="str">
        <f>IFERROR(IF(ISBLANK(DC_SW15[[#This Row],[Compacted Acres]]), "", DC_SW15[[#This Row],[Compacted Acres]]*43560),"")</f>
        <v/>
      </c>
      <c r="AW90" s="95" t="str">
        <f>IF(ISBLANK(DC_SW15[[#This Row],[Impervious Acres]]), "", DC_SW15[[#This Row],[Impervious Acres]]*43560)</f>
        <v/>
      </c>
      <c r="AX90" s="95" t="str">
        <f>IF(ISBLANK(DC_SW15[[#This Row],[Urban Acres]]), "", DC_SW15[[#This Row],[Urban Acres]]*43560)</f>
        <v/>
      </c>
      <c r="AY90" s="68"/>
      <c r="AZ90" s="23"/>
      <c r="BA90" s="24"/>
      <c r="BB90" s="24"/>
      <c r="BC90" s="24"/>
      <c r="BD90" s="24"/>
      <c r="BE90" s="24"/>
      <c r="BF90" s="24"/>
      <c r="BG90" s="24"/>
      <c r="BH90" s="23"/>
      <c r="BI90" s="23"/>
      <c r="BJ90" s="23"/>
      <c r="BK90" s="15"/>
      <c r="BL90" s="23"/>
      <c r="BM90" s="73"/>
      <c r="BN90" s="88"/>
      <c r="BO90" s="89"/>
      <c r="BP90" s="23"/>
      <c r="BQ90" s="15"/>
    </row>
    <row r="91" spans="1:69" x14ac:dyDescent="0.25">
      <c r="A91" s="15"/>
      <c r="B91" s="15"/>
      <c r="C91" s="15"/>
      <c r="D91" s="15"/>
      <c r="E91" s="15"/>
      <c r="F91" s="23"/>
      <c r="G91" s="88"/>
      <c r="H91" s="89"/>
      <c r="I91" s="24" t="str">
        <f>IFERROR(INDEX(Table3[Site ID], MATCH(DC_SW15[[#This Row],[Facility Name]], Table3[Site Name], 0)), "")</f>
        <v/>
      </c>
      <c r="J91" s="15"/>
      <c r="K91" s="24" t="str">
        <f>IFERROR(INDEX(Table3[Site Address], MATCH(DC_SW15[[#This Row],[Facility Name]], Table3[Site Name], 0)), "")</f>
        <v/>
      </c>
      <c r="L91" s="24" t="str">
        <f>IFERROR(INDEX(Table3[Site X Coordinate], MATCH(DC_SW15[[#This Row],[Facility Name]], Table3[Site Name], 0)),"")</f>
        <v/>
      </c>
      <c r="M91" s="24" t="str">
        <f>IFERROR(INDEX(Table3[Site Y Coordinate], MATCH(DC_SW15[[#This Row],[Facility Name]], Table3[Site Name], 0)),"")</f>
        <v/>
      </c>
      <c r="N91" s="24" t="str">
        <f>IFERROR(INDEX(Table3[Owner/Manager], MATCH(DC_SW15[[#This Row],[Facility Name]], Table3[Site Name], 0)),"")</f>
        <v/>
      </c>
      <c r="O91" s="15"/>
      <c r="P91" s="15"/>
      <c r="Q91" s="90"/>
      <c r="R91" s="15"/>
      <c r="S91" s="15"/>
      <c r="T91" s="90"/>
      <c r="U91" s="15"/>
      <c r="V91" s="91"/>
      <c r="W91" s="92"/>
      <c r="X91" s="15"/>
      <c r="Y91" s="93"/>
      <c r="Z91" s="94"/>
      <c r="AA91" s="94"/>
      <c r="AB91" s="94"/>
      <c r="AC91" s="24"/>
      <c r="AD91" s="15"/>
      <c r="AE91" s="15"/>
      <c r="AF91" s="15"/>
      <c r="AG91" s="15"/>
      <c r="AH91" s="15"/>
      <c r="AI91" s="15"/>
      <c r="AJ91" s="15"/>
      <c r="AK91" s="15"/>
      <c r="AL91" s="15"/>
      <c r="AM91" s="15"/>
      <c r="AN91" s="95"/>
      <c r="AO91" s="95"/>
      <c r="AP91" s="95"/>
      <c r="AQ91" s="95"/>
      <c r="AR91" s="95" t="str">
        <f>IF(ISBLANK(DC_SW15[[#This Row],[Urban Acres]]), "", DC_SW15[[#This Row],[Urban Acres]]-DC_SW15[[#This Row],[Impervious Acres]]-DC_SW15[[#This Row],[Natural Acres]])</f>
        <v/>
      </c>
      <c r="AS91" s="95"/>
      <c r="AT91" s="95"/>
      <c r="AU91" s="95" t="str">
        <f>IF(ISBLANK(DC_SW15[[#This Row],[Natural Acres]]), "", DC_SW15[[#This Row],[Natural Acres]]*43560)</f>
        <v/>
      </c>
      <c r="AV91" s="95" t="str">
        <f>IFERROR(IF(ISBLANK(DC_SW15[[#This Row],[Compacted Acres]]), "", DC_SW15[[#This Row],[Compacted Acres]]*43560),"")</f>
        <v/>
      </c>
      <c r="AW91" s="95" t="str">
        <f>IF(ISBLANK(DC_SW15[[#This Row],[Impervious Acres]]), "", DC_SW15[[#This Row],[Impervious Acres]]*43560)</f>
        <v/>
      </c>
      <c r="AX91" s="95" t="str">
        <f>IF(ISBLANK(DC_SW15[[#This Row],[Urban Acres]]), "", DC_SW15[[#This Row],[Urban Acres]]*43560)</f>
        <v/>
      </c>
      <c r="AY91" s="68"/>
      <c r="AZ91" s="23"/>
      <c r="BA91" s="24"/>
      <c r="BB91" s="24"/>
      <c r="BC91" s="24"/>
      <c r="BD91" s="24"/>
      <c r="BE91" s="24"/>
      <c r="BF91" s="24"/>
      <c r="BG91" s="24"/>
      <c r="BH91" s="23"/>
      <c r="BI91" s="23"/>
      <c r="BJ91" s="23"/>
      <c r="BK91" s="15"/>
      <c r="BL91" s="23"/>
      <c r="BM91" s="73"/>
      <c r="BN91" s="88"/>
      <c r="BO91" s="89"/>
      <c r="BP91" s="23"/>
      <c r="BQ91" s="15"/>
    </row>
    <row r="92" spans="1:69" x14ac:dyDescent="0.25">
      <c r="A92" s="15"/>
      <c r="B92" s="15"/>
      <c r="C92" s="15"/>
      <c r="D92" s="15"/>
      <c r="E92" s="15"/>
      <c r="F92" s="23"/>
      <c r="G92" s="88"/>
      <c r="H92" s="89"/>
      <c r="I92" s="24" t="str">
        <f>IFERROR(INDEX(Table3[Site ID], MATCH(DC_SW15[[#This Row],[Facility Name]], Table3[Site Name], 0)), "")</f>
        <v/>
      </c>
      <c r="J92" s="15"/>
      <c r="K92" s="24" t="str">
        <f>IFERROR(INDEX(Table3[Site Address], MATCH(DC_SW15[[#This Row],[Facility Name]], Table3[Site Name], 0)), "")</f>
        <v/>
      </c>
      <c r="L92" s="24" t="str">
        <f>IFERROR(INDEX(Table3[Site X Coordinate], MATCH(DC_SW15[[#This Row],[Facility Name]], Table3[Site Name], 0)),"")</f>
        <v/>
      </c>
      <c r="M92" s="24" t="str">
        <f>IFERROR(INDEX(Table3[Site Y Coordinate], MATCH(DC_SW15[[#This Row],[Facility Name]], Table3[Site Name], 0)),"")</f>
        <v/>
      </c>
      <c r="N92" s="24" t="str">
        <f>IFERROR(INDEX(Table3[Owner/Manager], MATCH(DC_SW15[[#This Row],[Facility Name]], Table3[Site Name], 0)),"")</f>
        <v/>
      </c>
      <c r="O92" s="15"/>
      <c r="P92" s="15"/>
      <c r="Q92" s="90"/>
      <c r="R92" s="15"/>
      <c r="S92" s="15"/>
      <c r="T92" s="90"/>
      <c r="U92" s="15"/>
      <c r="V92" s="91"/>
      <c r="W92" s="92"/>
      <c r="X92" s="15"/>
      <c r="Y92" s="93"/>
      <c r="Z92" s="94"/>
      <c r="AA92" s="94"/>
      <c r="AB92" s="94"/>
      <c r="AC92" s="24"/>
      <c r="AD92" s="15"/>
      <c r="AE92" s="15"/>
      <c r="AF92" s="15"/>
      <c r="AG92" s="15"/>
      <c r="AH92" s="15"/>
      <c r="AI92" s="15"/>
      <c r="AJ92" s="15"/>
      <c r="AK92" s="15"/>
      <c r="AL92" s="15"/>
      <c r="AM92" s="15"/>
      <c r="AN92" s="95"/>
      <c r="AO92" s="95"/>
      <c r="AP92" s="95"/>
      <c r="AQ92" s="95"/>
      <c r="AR92" s="95" t="str">
        <f>IF(ISBLANK(DC_SW15[[#This Row],[Urban Acres]]), "", DC_SW15[[#This Row],[Urban Acres]]-DC_SW15[[#This Row],[Impervious Acres]]-DC_SW15[[#This Row],[Natural Acres]])</f>
        <v/>
      </c>
      <c r="AS92" s="95"/>
      <c r="AT92" s="95"/>
      <c r="AU92" s="95" t="str">
        <f>IF(ISBLANK(DC_SW15[[#This Row],[Natural Acres]]), "", DC_SW15[[#This Row],[Natural Acres]]*43560)</f>
        <v/>
      </c>
      <c r="AV92" s="95" t="str">
        <f>IFERROR(IF(ISBLANK(DC_SW15[[#This Row],[Compacted Acres]]), "", DC_SW15[[#This Row],[Compacted Acres]]*43560),"")</f>
        <v/>
      </c>
      <c r="AW92" s="95" t="str">
        <f>IF(ISBLANK(DC_SW15[[#This Row],[Impervious Acres]]), "", DC_SW15[[#This Row],[Impervious Acres]]*43560)</f>
        <v/>
      </c>
      <c r="AX92" s="95" t="str">
        <f>IF(ISBLANK(DC_SW15[[#This Row],[Urban Acres]]), "", DC_SW15[[#This Row],[Urban Acres]]*43560)</f>
        <v/>
      </c>
      <c r="AY92" s="68"/>
      <c r="AZ92" s="23"/>
      <c r="BA92" s="24"/>
      <c r="BB92" s="24"/>
      <c r="BC92" s="24"/>
      <c r="BD92" s="24"/>
      <c r="BE92" s="24"/>
      <c r="BF92" s="24"/>
      <c r="BG92" s="24"/>
      <c r="BH92" s="23"/>
      <c r="BI92" s="23"/>
      <c r="BJ92" s="23"/>
      <c r="BK92" s="15"/>
      <c r="BL92" s="23"/>
      <c r="BM92" s="73"/>
      <c r="BN92" s="88"/>
      <c r="BO92" s="89"/>
      <c r="BP92" s="23"/>
      <c r="BQ92" s="15"/>
    </row>
    <row r="93" spans="1:69" x14ac:dyDescent="0.25">
      <c r="A93" s="15"/>
      <c r="B93" s="15"/>
      <c r="C93" s="15"/>
      <c r="D93" s="15"/>
      <c r="E93" s="15"/>
      <c r="F93" s="23"/>
      <c r="G93" s="88"/>
      <c r="H93" s="89"/>
      <c r="I93" s="24" t="str">
        <f>IFERROR(INDEX(Table3[Site ID], MATCH(DC_SW15[[#This Row],[Facility Name]], Table3[Site Name], 0)), "")</f>
        <v/>
      </c>
      <c r="J93" s="15"/>
      <c r="K93" s="24" t="str">
        <f>IFERROR(INDEX(Table3[Site Address], MATCH(DC_SW15[[#This Row],[Facility Name]], Table3[Site Name], 0)), "")</f>
        <v/>
      </c>
      <c r="L93" s="24" t="str">
        <f>IFERROR(INDEX(Table3[Site X Coordinate], MATCH(DC_SW15[[#This Row],[Facility Name]], Table3[Site Name], 0)),"")</f>
        <v/>
      </c>
      <c r="M93" s="24" t="str">
        <f>IFERROR(INDEX(Table3[Site Y Coordinate], MATCH(DC_SW15[[#This Row],[Facility Name]], Table3[Site Name], 0)),"")</f>
        <v/>
      </c>
      <c r="N93" s="24" t="str">
        <f>IFERROR(INDEX(Table3[Owner/Manager], MATCH(DC_SW15[[#This Row],[Facility Name]], Table3[Site Name], 0)),"")</f>
        <v/>
      </c>
      <c r="O93" s="15"/>
      <c r="P93" s="15"/>
      <c r="Q93" s="90"/>
      <c r="R93" s="15"/>
      <c r="S93" s="15"/>
      <c r="T93" s="90"/>
      <c r="U93" s="15"/>
      <c r="V93" s="91"/>
      <c r="W93" s="92"/>
      <c r="X93" s="15"/>
      <c r="Y93" s="93"/>
      <c r="Z93" s="94"/>
      <c r="AA93" s="94"/>
      <c r="AB93" s="94"/>
      <c r="AC93" s="24"/>
      <c r="AD93" s="15"/>
      <c r="AE93" s="15"/>
      <c r="AF93" s="15"/>
      <c r="AG93" s="15"/>
      <c r="AH93" s="15"/>
      <c r="AI93" s="15"/>
      <c r="AJ93" s="15"/>
      <c r="AK93" s="15"/>
      <c r="AL93" s="15"/>
      <c r="AM93" s="15"/>
      <c r="AN93" s="95"/>
      <c r="AO93" s="95"/>
      <c r="AP93" s="95"/>
      <c r="AQ93" s="95"/>
      <c r="AR93" s="95" t="str">
        <f>IF(ISBLANK(DC_SW15[[#This Row],[Urban Acres]]), "", DC_SW15[[#This Row],[Urban Acres]]-DC_SW15[[#This Row],[Impervious Acres]]-DC_SW15[[#This Row],[Natural Acres]])</f>
        <v/>
      </c>
      <c r="AS93" s="95"/>
      <c r="AT93" s="95"/>
      <c r="AU93" s="95" t="str">
        <f>IF(ISBLANK(DC_SW15[[#This Row],[Natural Acres]]), "", DC_SW15[[#This Row],[Natural Acres]]*43560)</f>
        <v/>
      </c>
      <c r="AV93" s="95" t="str">
        <f>IFERROR(IF(ISBLANK(DC_SW15[[#This Row],[Compacted Acres]]), "", DC_SW15[[#This Row],[Compacted Acres]]*43560),"")</f>
        <v/>
      </c>
      <c r="AW93" s="95" t="str">
        <f>IF(ISBLANK(DC_SW15[[#This Row],[Impervious Acres]]), "", DC_SW15[[#This Row],[Impervious Acres]]*43560)</f>
        <v/>
      </c>
      <c r="AX93" s="95" t="str">
        <f>IF(ISBLANK(DC_SW15[[#This Row],[Urban Acres]]), "", DC_SW15[[#This Row],[Urban Acres]]*43560)</f>
        <v/>
      </c>
      <c r="AY93" s="68"/>
      <c r="AZ93" s="23"/>
      <c r="BA93" s="24"/>
      <c r="BB93" s="24"/>
      <c r="BC93" s="24"/>
      <c r="BD93" s="24"/>
      <c r="BE93" s="24"/>
      <c r="BF93" s="24"/>
      <c r="BG93" s="24"/>
      <c r="BH93" s="23"/>
      <c r="BI93" s="23"/>
      <c r="BJ93" s="23"/>
      <c r="BK93" s="15"/>
      <c r="BL93" s="23"/>
      <c r="BM93" s="73"/>
      <c r="BN93" s="88"/>
      <c r="BO93" s="89"/>
      <c r="BP93" s="23"/>
      <c r="BQ93" s="15"/>
    </row>
    <row r="94" spans="1:69" x14ac:dyDescent="0.25">
      <c r="A94" s="15"/>
      <c r="B94" s="15"/>
      <c r="C94" s="15"/>
      <c r="D94" s="15"/>
      <c r="E94" s="15"/>
      <c r="F94" s="23"/>
      <c r="G94" s="88"/>
      <c r="H94" s="89"/>
      <c r="I94" s="24" t="str">
        <f>IFERROR(INDEX(Table3[Site ID], MATCH(DC_SW15[[#This Row],[Facility Name]], Table3[Site Name], 0)), "")</f>
        <v/>
      </c>
      <c r="J94" s="15"/>
      <c r="K94" s="24" t="str">
        <f>IFERROR(INDEX(Table3[Site Address], MATCH(DC_SW15[[#This Row],[Facility Name]], Table3[Site Name], 0)), "")</f>
        <v/>
      </c>
      <c r="L94" s="24" t="str">
        <f>IFERROR(INDEX(Table3[Site X Coordinate], MATCH(DC_SW15[[#This Row],[Facility Name]], Table3[Site Name], 0)),"")</f>
        <v/>
      </c>
      <c r="M94" s="24" t="str">
        <f>IFERROR(INDEX(Table3[Site Y Coordinate], MATCH(DC_SW15[[#This Row],[Facility Name]], Table3[Site Name], 0)),"")</f>
        <v/>
      </c>
      <c r="N94" s="24" t="str">
        <f>IFERROR(INDEX(Table3[Owner/Manager], MATCH(DC_SW15[[#This Row],[Facility Name]], Table3[Site Name], 0)),"")</f>
        <v/>
      </c>
      <c r="O94" s="15"/>
      <c r="P94" s="15"/>
      <c r="Q94" s="90"/>
      <c r="R94" s="15"/>
      <c r="S94" s="15"/>
      <c r="T94" s="90"/>
      <c r="U94" s="15"/>
      <c r="V94" s="91"/>
      <c r="W94" s="92"/>
      <c r="X94" s="15"/>
      <c r="Y94" s="93"/>
      <c r="Z94" s="94"/>
      <c r="AA94" s="94"/>
      <c r="AB94" s="94"/>
      <c r="AC94" s="24"/>
      <c r="AD94" s="15"/>
      <c r="AE94" s="15"/>
      <c r="AF94" s="15"/>
      <c r="AG94" s="15"/>
      <c r="AH94" s="15"/>
      <c r="AI94" s="15"/>
      <c r="AJ94" s="15"/>
      <c r="AK94" s="15"/>
      <c r="AL94" s="15"/>
      <c r="AM94" s="15"/>
      <c r="AN94" s="95"/>
      <c r="AO94" s="95"/>
      <c r="AP94" s="95"/>
      <c r="AQ94" s="95"/>
      <c r="AR94" s="95" t="str">
        <f>IF(ISBLANK(DC_SW15[[#This Row],[Urban Acres]]), "", DC_SW15[[#This Row],[Urban Acres]]-DC_SW15[[#This Row],[Impervious Acres]]-DC_SW15[[#This Row],[Natural Acres]])</f>
        <v/>
      </c>
      <c r="AS94" s="95"/>
      <c r="AT94" s="95"/>
      <c r="AU94" s="95" t="str">
        <f>IF(ISBLANK(DC_SW15[[#This Row],[Natural Acres]]), "", DC_SW15[[#This Row],[Natural Acres]]*43560)</f>
        <v/>
      </c>
      <c r="AV94" s="95" t="str">
        <f>IFERROR(IF(ISBLANK(DC_SW15[[#This Row],[Compacted Acres]]), "", DC_SW15[[#This Row],[Compacted Acres]]*43560),"")</f>
        <v/>
      </c>
      <c r="AW94" s="95" t="str">
        <f>IF(ISBLANK(DC_SW15[[#This Row],[Impervious Acres]]), "", DC_SW15[[#This Row],[Impervious Acres]]*43560)</f>
        <v/>
      </c>
      <c r="AX94" s="95" t="str">
        <f>IF(ISBLANK(DC_SW15[[#This Row],[Urban Acres]]), "", DC_SW15[[#This Row],[Urban Acres]]*43560)</f>
        <v/>
      </c>
      <c r="AY94" s="68"/>
      <c r="AZ94" s="23"/>
      <c r="BA94" s="24"/>
      <c r="BB94" s="24"/>
      <c r="BC94" s="24"/>
      <c r="BD94" s="24"/>
      <c r="BE94" s="24"/>
      <c r="BF94" s="24"/>
      <c r="BG94" s="24"/>
      <c r="BH94" s="23"/>
      <c r="BI94" s="23"/>
      <c r="BJ94" s="23"/>
      <c r="BK94" s="15"/>
      <c r="BL94" s="23"/>
      <c r="BM94" s="73"/>
      <c r="BN94" s="88"/>
      <c r="BO94" s="89"/>
      <c r="BP94" s="23"/>
      <c r="BQ94" s="15"/>
    </row>
    <row r="95" spans="1:69" x14ac:dyDescent="0.25">
      <c r="A95" s="15"/>
      <c r="B95" s="15"/>
      <c r="C95" s="15"/>
      <c r="D95" s="15"/>
      <c r="E95" s="15"/>
      <c r="F95" s="23"/>
      <c r="G95" s="88"/>
      <c r="H95" s="89"/>
      <c r="I95" s="24" t="str">
        <f>IFERROR(INDEX(Table3[Site ID], MATCH(DC_SW15[[#This Row],[Facility Name]], Table3[Site Name], 0)), "")</f>
        <v/>
      </c>
      <c r="J95" s="15"/>
      <c r="K95" s="24" t="str">
        <f>IFERROR(INDEX(Table3[Site Address], MATCH(DC_SW15[[#This Row],[Facility Name]], Table3[Site Name], 0)), "")</f>
        <v/>
      </c>
      <c r="L95" s="24" t="str">
        <f>IFERROR(INDEX(Table3[Site X Coordinate], MATCH(DC_SW15[[#This Row],[Facility Name]], Table3[Site Name], 0)),"")</f>
        <v/>
      </c>
      <c r="M95" s="24" t="str">
        <f>IFERROR(INDEX(Table3[Site Y Coordinate], MATCH(DC_SW15[[#This Row],[Facility Name]], Table3[Site Name], 0)),"")</f>
        <v/>
      </c>
      <c r="N95" s="24" t="str">
        <f>IFERROR(INDEX(Table3[Owner/Manager], MATCH(DC_SW15[[#This Row],[Facility Name]], Table3[Site Name], 0)),"")</f>
        <v/>
      </c>
      <c r="O95" s="15"/>
      <c r="P95" s="15"/>
      <c r="Q95" s="90"/>
      <c r="R95" s="15"/>
      <c r="S95" s="15"/>
      <c r="T95" s="90"/>
      <c r="U95" s="15"/>
      <c r="V95" s="91"/>
      <c r="W95" s="92"/>
      <c r="X95" s="15"/>
      <c r="Y95" s="93"/>
      <c r="Z95" s="94"/>
      <c r="AA95" s="94"/>
      <c r="AB95" s="94"/>
      <c r="AC95" s="24"/>
      <c r="AD95" s="15"/>
      <c r="AE95" s="15"/>
      <c r="AF95" s="15"/>
      <c r="AG95" s="15"/>
      <c r="AH95" s="15"/>
      <c r="AI95" s="15"/>
      <c r="AJ95" s="15"/>
      <c r="AK95" s="15"/>
      <c r="AL95" s="15"/>
      <c r="AM95" s="15"/>
      <c r="AN95" s="95"/>
      <c r="AO95" s="95"/>
      <c r="AP95" s="95"/>
      <c r="AQ95" s="95"/>
      <c r="AR95" s="95" t="str">
        <f>IF(ISBLANK(DC_SW15[[#This Row],[Urban Acres]]), "", DC_SW15[[#This Row],[Urban Acres]]-DC_SW15[[#This Row],[Impervious Acres]]-DC_SW15[[#This Row],[Natural Acres]])</f>
        <v/>
      </c>
      <c r="AS95" s="95"/>
      <c r="AT95" s="95"/>
      <c r="AU95" s="95" t="str">
        <f>IF(ISBLANK(DC_SW15[[#This Row],[Natural Acres]]), "", DC_SW15[[#This Row],[Natural Acres]]*43560)</f>
        <v/>
      </c>
      <c r="AV95" s="95" t="str">
        <f>IFERROR(IF(ISBLANK(DC_SW15[[#This Row],[Compacted Acres]]), "", DC_SW15[[#This Row],[Compacted Acres]]*43560),"")</f>
        <v/>
      </c>
      <c r="AW95" s="95" t="str">
        <f>IF(ISBLANK(DC_SW15[[#This Row],[Impervious Acres]]), "", DC_SW15[[#This Row],[Impervious Acres]]*43560)</f>
        <v/>
      </c>
      <c r="AX95" s="95" t="str">
        <f>IF(ISBLANK(DC_SW15[[#This Row],[Urban Acres]]), "", DC_SW15[[#This Row],[Urban Acres]]*43560)</f>
        <v/>
      </c>
      <c r="AY95" s="68"/>
      <c r="AZ95" s="23"/>
      <c r="BA95" s="24"/>
      <c r="BB95" s="24"/>
      <c r="BC95" s="24"/>
      <c r="BD95" s="24"/>
      <c r="BE95" s="24"/>
      <c r="BF95" s="24"/>
      <c r="BG95" s="24"/>
      <c r="BH95" s="23"/>
      <c r="BI95" s="23"/>
      <c r="BJ95" s="23"/>
      <c r="BK95" s="15"/>
      <c r="BL95" s="23"/>
      <c r="BM95" s="73"/>
      <c r="BN95" s="88"/>
      <c r="BO95" s="89"/>
      <c r="BP95" s="23"/>
      <c r="BQ95" s="15"/>
    </row>
    <row r="96" spans="1:69" x14ac:dyDescent="0.25">
      <c r="A96" s="15"/>
      <c r="B96" s="15"/>
      <c r="C96" s="15"/>
      <c r="D96" s="15"/>
      <c r="E96" s="15"/>
      <c r="F96" s="23"/>
      <c r="G96" s="88"/>
      <c r="H96" s="89"/>
      <c r="I96" s="24" t="str">
        <f>IFERROR(INDEX(Table3[Site ID], MATCH(DC_SW15[[#This Row],[Facility Name]], Table3[Site Name], 0)), "")</f>
        <v/>
      </c>
      <c r="J96" s="15"/>
      <c r="K96" s="24" t="str">
        <f>IFERROR(INDEX(Table3[Site Address], MATCH(DC_SW15[[#This Row],[Facility Name]], Table3[Site Name], 0)), "")</f>
        <v/>
      </c>
      <c r="L96" s="24" t="str">
        <f>IFERROR(INDEX(Table3[Site X Coordinate], MATCH(DC_SW15[[#This Row],[Facility Name]], Table3[Site Name], 0)),"")</f>
        <v/>
      </c>
      <c r="M96" s="24" t="str">
        <f>IFERROR(INDEX(Table3[Site Y Coordinate], MATCH(DC_SW15[[#This Row],[Facility Name]], Table3[Site Name], 0)),"")</f>
        <v/>
      </c>
      <c r="N96" s="24" t="str">
        <f>IFERROR(INDEX(Table3[Owner/Manager], MATCH(DC_SW15[[#This Row],[Facility Name]], Table3[Site Name], 0)),"")</f>
        <v/>
      </c>
      <c r="O96" s="15"/>
      <c r="P96" s="15"/>
      <c r="Q96" s="90"/>
      <c r="R96" s="15"/>
      <c r="S96" s="15"/>
      <c r="T96" s="90"/>
      <c r="U96" s="15"/>
      <c r="V96" s="91"/>
      <c r="W96" s="92"/>
      <c r="X96" s="15"/>
      <c r="Y96" s="93"/>
      <c r="Z96" s="94"/>
      <c r="AA96" s="94"/>
      <c r="AB96" s="94"/>
      <c r="AC96" s="24"/>
      <c r="AD96" s="15"/>
      <c r="AE96" s="15"/>
      <c r="AF96" s="15"/>
      <c r="AG96" s="15"/>
      <c r="AH96" s="15"/>
      <c r="AI96" s="15"/>
      <c r="AJ96" s="15"/>
      <c r="AK96" s="15"/>
      <c r="AL96" s="15"/>
      <c r="AM96" s="15"/>
      <c r="AN96" s="95"/>
      <c r="AO96" s="95"/>
      <c r="AP96" s="95"/>
      <c r="AQ96" s="95"/>
      <c r="AR96" s="95" t="str">
        <f>IF(ISBLANK(DC_SW15[[#This Row],[Urban Acres]]), "", DC_SW15[[#This Row],[Urban Acres]]-DC_SW15[[#This Row],[Impervious Acres]]-DC_SW15[[#This Row],[Natural Acres]])</f>
        <v/>
      </c>
      <c r="AS96" s="95"/>
      <c r="AT96" s="95"/>
      <c r="AU96" s="95" t="str">
        <f>IF(ISBLANK(DC_SW15[[#This Row],[Natural Acres]]), "", DC_SW15[[#This Row],[Natural Acres]]*43560)</f>
        <v/>
      </c>
      <c r="AV96" s="95" t="str">
        <f>IFERROR(IF(ISBLANK(DC_SW15[[#This Row],[Compacted Acres]]), "", DC_SW15[[#This Row],[Compacted Acres]]*43560),"")</f>
        <v/>
      </c>
      <c r="AW96" s="95" t="str">
        <f>IF(ISBLANK(DC_SW15[[#This Row],[Impervious Acres]]), "", DC_SW15[[#This Row],[Impervious Acres]]*43560)</f>
        <v/>
      </c>
      <c r="AX96" s="95" t="str">
        <f>IF(ISBLANK(DC_SW15[[#This Row],[Urban Acres]]), "", DC_SW15[[#This Row],[Urban Acres]]*43560)</f>
        <v/>
      </c>
      <c r="AY96" s="68"/>
      <c r="AZ96" s="23"/>
      <c r="BA96" s="24"/>
      <c r="BB96" s="24"/>
      <c r="BC96" s="24"/>
      <c r="BD96" s="24"/>
      <c r="BE96" s="24"/>
      <c r="BF96" s="24"/>
      <c r="BG96" s="24"/>
      <c r="BH96" s="23"/>
      <c r="BI96" s="23"/>
      <c r="BJ96" s="23"/>
      <c r="BK96" s="15"/>
      <c r="BL96" s="23"/>
      <c r="BM96" s="73"/>
      <c r="BN96" s="88"/>
      <c r="BO96" s="89"/>
      <c r="BP96" s="23"/>
      <c r="BQ96" s="15"/>
    </row>
    <row r="97" spans="1:69" x14ac:dyDescent="0.25">
      <c r="A97" s="15"/>
      <c r="B97" s="15"/>
      <c r="C97" s="15"/>
      <c r="D97" s="15"/>
      <c r="E97" s="15"/>
      <c r="F97" s="23"/>
      <c r="G97" s="88"/>
      <c r="H97" s="89"/>
      <c r="I97" s="24" t="str">
        <f>IFERROR(INDEX(Table3[Site ID], MATCH(DC_SW15[[#This Row],[Facility Name]], Table3[Site Name], 0)), "")</f>
        <v/>
      </c>
      <c r="J97" s="15"/>
      <c r="K97" s="24" t="str">
        <f>IFERROR(INDEX(Table3[Site Address], MATCH(DC_SW15[[#This Row],[Facility Name]], Table3[Site Name], 0)), "")</f>
        <v/>
      </c>
      <c r="L97" s="24" t="str">
        <f>IFERROR(INDEX(Table3[Site X Coordinate], MATCH(DC_SW15[[#This Row],[Facility Name]], Table3[Site Name], 0)),"")</f>
        <v/>
      </c>
      <c r="M97" s="24" t="str">
        <f>IFERROR(INDEX(Table3[Site Y Coordinate], MATCH(DC_SW15[[#This Row],[Facility Name]], Table3[Site Name], 0)),"")</f>
        <v/>
      </c>
      <c r="N97" s="24" t="str">
        <f>IFERROR(INDEX(Table3[Owner/Manager], MATCH(DC_SW15[[#This Row],[Facility Name]], Table3[Site Name], 0)),"")</f>
        <v/>
      </c>
      <c r="O97" s="15"/>
      <c r="P97" s="15"/>
      <c r="Q97" s="90"/>
      <c r="R97" s="15"/>
      <c r="S97" s="15"/>
      <c r="T97" s="90"/>
      <c r="U97" s="15"/>
      <c r="V97" s="91"/>
      <c r="W97" s="92"/>
      <c r="X97" s="15"/>
      <c r="Y97" s="93"/>
      <c r="Z97" s="94"/>
      <c r="AA97" s="94"/>
      <c r="AB97" s="94"/>
      <c r="AC97" s="24"/>
      <c r="AD97" s="15"/>
      <c r="AE97" s="15"/>
      <c r="AF97" s="15"/>
      <c r="AG97" s="15"/>
      <c r="AH97" s="15"/>
      <c r="AI97" s="15"/>
      <c r="AJ97" s="15"/>
      <c r="AK97" s="15"/>
      <c r="AL97" s="15"/>
      <c r="AM97" s="15"/>
      <c r="AN97" s="95"/>
      <c r="AO97" s="95"/>
      <c r="AP97" s="95"/>
      <c r="AQ97" s="95"/>
      <c r="AR97" s="95" t="str">
        <f>IF(ISBLANK(DC_SW15[[#This Row],[Urban Acres]]), "", DC_SW15[[#This Row],[Urban Acres]]-DC_SW15[[#This Row],[Impervious Acres]]-DC_SW15[[#This Row],[Natural Acres]])</f>
        <v/>
      </c>
      <c r="AS97" s="95"/>
      <c r="AT97" s="95"/>
      <c r="AU97" s="95" t="str">
        <f>IF(ISBLANK(DC_SW15[[#This Row],[Natural Acres]]), "", DC_SW15[[#This Row],[Natural Acres]]*43560)</f>
        <v/>
      </c>
      <c r="AV97" s="95" t="str">
        <f>IFERROR(IF(ISBLANK(DC_SW15[[#This Row],[Compacted Acres]]), "", DC_SW15[[#This Row],[Compacted Acres]]*43560),"")</f>
        <v/>
      </c>
      <c r="AW97" s="95" t="str">
        <f>IF(ISBLANK(DC_SW15[[#This Row],[Impervious Acres]]), "", DC_SW15[[#This Row],[Impervious Acres]]*43560)</f>
        <v/>
      </c>
      <c r="AX97" s="95" t="str">
        <f>IF(ISBLANK(DC_SW15[[#This Row],[Urban Acres]]), "", DC_SW15[[#This Row],[Urban Acres]]*43560)</f>
        <v/>
      </c>
      <c r="AY97" s="68"/>
      <c r="AZ97" s="23"/>
      <c r="BA97" s="24"/>
      <c r="BB97" s="24"/>
      <c r="BC97" s="24"/>
      <c r="BD97" s="24"/>
      <c r="BE97" s="24"/>
      <c r="BF97" s="24"/>
      <c r="BG97" s="24"/>
      <c r="BH97" s="23"/>
      <c r="BI97" s="23"/>
      <c r="BJ97" s="23"/>
      <c r="BK97" s="15"/>
      <c r="BL97" s="23"/>
      <c r="BM97" s="73"/>
      <c r="BN97" s="88"/>
      <c r="BO97" s="89"/>
      <c r="BP97" s="23"/>
      <c r="BQ97" s="15"/>
    </row>
    <row r="98" spans="1:69" x14ac:dyDescent="0.25">
      <c r="A98" s="15"/>
      <c r="B98" s="15"/>
      <c r="C98" s="15"/>
      <c r="D98" s="15"/>
      <c r="E98" s="15"/>
      <c r="F98" s="23"/>
      <c r="G98" s="88"/>
      <c r="H98" s="89"/>
      <c r="I98" s="24" t="str">
        <f>IFERROR(INDEX(Table3[Site ID], MATCH(DC_SW15[[#This Row],[Facility Name]], Table3[Site Name], 0)), "")</f>
        <v/>
      </c>
      <c r="J98" s="15"/>
      <c r="K98" s="24" t="str">
        <f>IFERROR(INDEX(Table3[Site Address], MATCH(DC_SW15[[#This Row],[Facility Name]], Table3[Site Name], 0)), "")</f>
        <v/>
      </c>
      <c r="L98" s="24" t="str">
        <f>IFERROR(INDEX(Table3[Site X Coordinate], MATCH(DC_SW15[[#This Row],[Facility Name]], Table3[Site Name], 0)),"")</f>
        <v/>
      </c>
      <c r="M98" s="24" t="str">
        <f>IFERROR(INDEX(Table3[Site Y Coordinate], MATCH(DC_SW15[[#This Row],[Facility Name]], Table3[Site Name], 0)),"")</f>
        <v/>
      </c>
      <c r="N98" s="24" t="str">
        <f>IFERROR(INDEX(Table3[Owner/Manager], MATCH(DC_SW15[[#This Row],[Facility Name]], Table3[Site Name], 0)),"")</f>
        <v/>
      </c>
      <c r="O98" s="15"/>
      <c r="P98" s="15"/>
      <c r="Q98" s="90"/>
      <c r="R98" s="15"/>
      <c r="S98" s="15"/>
      <c r="T98" s="90"/>
      <c r="U98" s="15"/>
      <c r="V98" s="91"/>
      <c r="W98" s="92"/>
      <c r="X98" s="15"/>
      <c r="Y98" s="93"/>
      <c r="Z98" s="94"/>
      <c r="AA98" s="94"/>
      <c r="AB98" s="94"/>
      <c r="AC98" s="24"/>
      <c r="AD98" s="15"/>
      <c r="AE98" s="15"/>
      <c r="AF98" s="15"/>
      <c r="AG98" s="15"/>
      <c r="AH98" s="15"/>
      <c r="AI98" s="15"/>
      <c r="AJ98" s="15"/>
      <c r="AK98" s="15"/>
      <c r="AL98" s="15"/>
      <c r="AM98" s="15"/>
      <c r="AN98" s="95"/>
      <c r="AO98" s="95"/>
      <c r="AP98" s="95"/>
      <c r="AQ98" s="95"/>
      <c r="AR98" s="95" t="str">
        <f>IF(ISBLANK(DC_SW15[[#This Row],[Urban Acres]]), "", DC_SW15[[#This Row],[Urban Acres]]-DC_SW15[[#This Row],[Impervious Acres]]-DC_SW15[[#This Row],[Natural Acres]])</f>
        <v/>
      </c>
      <c r="AS98" s="95"/>
      <c r="AT98" s="95"/>
      <c r="AU98" s="95" t="str">
        <f>IF(ISBLANK(DC_SW15[[#This Row],[Natural Acres]]), "", DC_SW15[[#This Row],[Natural Acres]]*43560)</f>
        <v/>
      </c>
      <c r="AV98" s="95" t="str">
        <f>IFERROR(IF(ISBLANK(DC_SW15[[#This Row],[Compacted Acres]]), "", DC_SW15[[#This Row],[Compacted Acres]]*43560),"")</f>
        <v/>
      </c>
      <c r="AW98" s="95" t="str">
        <f>IF(ISBLANK(DC_SW15[[#This Row],[Impervious Acres]]), "", DC_SW15[[#This Row],[Impervious Acres]]*43560)</f>
        <v/>
      </c>
      <c r="AX98" s="95" t="str">
        <f>IF(ISBLANK(DC_SW15[[#This Row],[Urban Acres]]), "", DC_SW15[[#This Row],[Urban Acres]]*43560)</f>
        <v/>
      </c>
      <c r="AY98" s="68"/>
      <c r="AZ98" s="23"/>
      <c r="BA98" s="24"/>
      <c r="BB98" s="24"/>
      <c r="BC98" s="24"/>
      <c r="BD98" s="24"/>
      <c r="BE98" s="24"/>
      <c r="BF98" s="24"/>
      <c r="BG98" s="24"/>
      <c r="BH98" s="23"/>
      <c r="BI98" s="23"/>
      <c r="BJ98" s="23"/>
      <c r="BK98" s="15"/>
      <c r="BL98" s="23"/>
      <c r="BM98" s="73"/>
      <c r="BN98" s="88"/>
      <c r="BO98" s="89"/>
      <c r="BP98" s="23"/>
      <c r="BQ98" s="15"/>
    </row>
    <row r="99" spans="1:69" x14ac:dyDescent="0.25">
      <c r="A99" s="15"/>
      <c r="B99" s="15"/>
      <c r="C99" s="15"/>
      <c r="D99" s="15"/>
      <c r="E99" s="15"/>
      <c r="F99" s="23"/>
      <c r="G99" s="88"/>
      <c r="H99" s="89"/>
      <c r="I99" s="24" t="str">
        <f>IFERROR(INDEX(Table3[Site ID], MATCH(DC_SW15[[#This Row],[Facility Name]], Table3[Site Name], 0)), "")</f>
        <v/>
      </c>
      <c r="J99" s="15"/>
      <c r="K99" s="24" t="str">
        <f>IFERROR(INDEX(Table3[Site Address], MATCH(DC_SW15[[#This Row],[Facility Name]], Table3[Site Name], 0)), "")</f>
        <v/>
      </c>
      <c r="L99" s="24" t="str">
        <f>IFERROR(INDEX(Table3[Site X Coordinate], MATCH(DC_SW15[[#This Row],[Facility Name]], Table3[Site Name], 0)),"")</f>
        <v/>
      </c>
      <c r="M99" s="24" t="str">
        <f>IFERROR(INDEX(Table3[Site Y Coordinate], MATCH(DC_SW15[[#This Row],[Facility Name]], Table3[Site Name], 0)),"")</f>
        <v/>
      </c>
      <c r="N99" s="24" t="str">
        <f>IFERROR(INDEX(Table3[Owner/Manager], MATCH(DC_SW15[[#This Row],[Facility Name]], Table3[Site Name], 0)),"")</f>
        <v/>
      </c>
      <c r="O99" s="15"/>
      <c r="P99" s="15"/>
      <c r="Q99" s="90"/>
      <c r="R99" s="15"/>
      <c r="S99" s="15"/>
      <c r="T99" s="90"/>
      <c r="U99" s="15"/>
      <c r="V99" s="91"/>
      <c r="W99" s="92"/>
      <c r="X99" s="15"/>
      <c r="Y99" s="93"/>
      <c r="Z99" s="94"/>
      <c r="AA99" s="94"/>
      <c r="AB99" s="94"/>
      <c r="AC99" s="24"/>
      <c r="AD99" s="15"/>
      <c r="AE99" s="15"/>
      <c r="AF99" s="15"/>
      <c r="AG99" s="15"/>
      <c r="AH99" s="15"/>
      <c r="AI99" s="15"/>
      <c r="AJ99" s="15"/>
      <c r="AK99" s="15"/>
      <c r="AL99" s="15"/>
      <c r="AM99" s="15"/>
      <c r="AN99" s="95"/>
      <c r="AO99" s="95"/>
      <c r="AP99" s="95"/>
      <c r="AQ99" s="95"/>
      <c r="AR99" s="95" t="str">
        <f>IF(ISBLANK(DC_SW15[[#This Row],[Urban Acres]]), "", DC_SW15[[#This Row],[Urban Acres]]-DC_SW15[[#This Row],[Impervious Acres]]-DC_SW15[[#This Row],[Natural Acres]])</f>
        <v/>
      </c>
      <c r="AS99" s="95"/>
      <c r="AT99" s="95"/>
      <c r="AU99" s="95" t="str">
        <f>IF(ISBLANK(DC_SW15[[#This Row],[Natural Acres]]), "", DC_SW15[[#This Row],[Natural Acres]]*43560)</f>
        <v/>
      </c>
      <c r="AV99" s="95" t="str">
        <f>IFERROR(IF(ISBLANK(DC_SW15[[#This Row],[Compacted Acres]]), "", DC_SW15[[#This Row],[Compacted Acres]]*43560),"")</f>
        <v/>
      </c>
      <c r="AW99" s="95" t="str">
        <f>IF(ISBLANK(DC_SW15[[#This Row],[Impervious Acres]]), "", DC_SW15[[#This Row],[Impervious Acres]]*43560)</f>
        <v/>
      </c>
      <c r="AX99" s="95" t="str">
        <f>IF(ISBLANK(DC_SW15[[#This Row],[Urban Acres]]), "", DC_SW15[[#This Row],[Urban Acres]]*43560)</f>
        <v/>
      </c>
      <c r="AY99" s="68"/>
      <c r="AZ99" s="23"/>
      <c r="BA99" s="24"/>
      <c r="BB99" s="24"/>
      <c r="BC99" s="24"/>
      <c r="BD99" s="24"/>
      <c r="BE99" s="24"/>
      <c r="BF99" s="24"/>
      <c r="BG99" s="24"/>
      <c r="BH99" s="23"/>
      <c r="BI99" s="23"/>
      <c r="BJ99" s="23"/>
      <c r="BK99" s="15"/>
      <c r="BL99" s="23"/>
      <c r="BM99" s="73"/>
      <c r="BN99" s="88"/>
      <c r="BO99" s="89"/>
      <c r="BP99" s="23"/>
      <c r="BQ99" s="15"/>
    </row>
    <row r="100" spans="1:69" x14ac:dyDescent="0.25">
      <c r="A100" s="15"/>
      <c r="B100" s="15"/>
      <c r="C100" s="15"/>
      <c r="D100" s="15"/>
      <c r="E100" s="15"/>
      <c r="F100" s="23"/>
      <c r="G100" s="88"/>
      <c r="H100" s="89"/>
      <c r="I100" s="24" t="str">
        <f>IFERROR(INDEX(Table3[Site ID], MATCH(DC_SW15[[#This Row],[Facility Name]], Table3[Site Name], 0)), "")</f>
        <v/>
      </c>
      <c r="J100" s="15"/>
      <c r="K100" s="24" t="str">
        <f>IFERROR(INDEX(Table3[Site Address], MATCH(DC_SW15[[#This Row],[Facility Name]], Table3[Site Name], 0)), "")</f>
        <v/>
      </c>
      <c r="L100" s="24" t="str">
        <f>IFERROR(INDEX(Table3[Site X Coordinate], MATCH(DC_SW15[[#This Row],[Facility Name]], Table3[Site Name], 0)),"")</f>
        <v/>
      </c>
      <c r="M100" s="24" t="str">
        <f>IFERROR(INDEX(Table3[Site Y Coordinate], MATCH(DC_SW15[[#This Row],[Facility Name]], Table3[Site Name], 0)),"")</f>
        <v/>
      </c>
      <c r="N100" s="24" t="str">
        <f>IFERROR(INDEX(Table3[Owner/Manager], MATCH(DC_SW15[[#This Row],[Facility Name]], Table3[Site Name], 0)),"")</f>
        <v/>
      </c>
      <c r="O100" s="15"/>
      <c r="P100" s="15"/>
      <c r="Q100" s="90"/>
      <c r="R100" s="15"/>
      <c r="S100" s="15"/>
      <c r="T100" s="90"/>
      <c r="U100" s="15"/>
      <c r="V100" s="91"/>
      <c r="W100" s="92"/>
      <c r="X100" s="15"/>
      <c r="Y100" s="93"/>
      <c r="Z100" s="94"/>
      <c r="AA100" s="94"/>
      <c r="AB100" s="94"/>
      <c r="AC100" s="24"/>
      <c r="AD100" s="15"/>
      <c r="AE100" s="15"/>
      <c r="AF100" s="15"/>
      <c r="AG100" s="15"/>
      <c r="AH100" s="15"/>
      <c r="AI100" s="15"/>
      <c r="AJ100" s="15"/>
      <c r="AK100" s="15"/>
      <c r="AL100" s="15"/>
      <c r="AM100" s="15"/>
      <c r="AN100" s="95"/>
      <c r="AO100" s="95"/>
      <c r="AP100" s="95"/>
      <c r="AQ100" s="95"/>
      <c r="AR100" s="95" t="str">
        <f>IF(ISBLANK(DC_SW15[[#This Row],[Urban Acres]]), "", DC_SW15[[#This Row],[Urban Acres]]-DC_SW15[[#This Row],[Impervious Acres]]-DC_SW15[[#This Row],[Natural Acres]])</f>
        <v/>
      </c>
      <c r="AS100" s="95"/>
      <c r="AT100" s="95"/>
      <c r="AU100" s="95" t="str">
        <f>IF(ISBLANK(DC_SW15[[#This Row],[Natural Acres]]), "", DC_SW15[[#This Row],[Natural Acres]]*43560)</f>
        <v/>
      </c>
      <c r="AV100" s="95" t="str">
        <f>IFERROR(IF(ISBLANK(DC_SW15[[#This Row],[Compacted Acres]]), "", DC_SW15[[#This Row],[Compacted Acres]]*43560),"")</f>
        <v/>
      </c>
      <c r="AW100" s="95" t="str">
        <f>IF(ISBLANK(DC_SW15[[#This Row],[Impervious Acres]]), "", DC_SW15[[#This Row],[Impervious Acres]]*43560)</f>
        <v/>
      </c>
      <c r="AX100" s="95" t="str">
        <f>IF(ISBLANK(DC_SW15[[#This Row],[Urban Acres]]), "", DC_SW15[[#This Row],[Urban Acres]]*43560)</f>
        <v/>
      </c>
      <c r="AY100" s="68"/>
      <c r="AZ100" s="23"/>
      <c r="BA100" s="24"/>
      <c r="BB100" s="24"/>
      <c r="BC100" s="24"/>
      <c r="BD100" s="24"/>
      <c r="BE100" s="24"/>
      <c r="BF100" s="24"/>
      <c r="BG100" s="24"/>
      <c r="BH100" s="23"/>
      <c r="BI100" s="23"/>
      <c r="BJ100" s="23"/>
      <c r="BK100" s="15"/>
      <c r="BL100" s="23"/>
      <c r="BM100" s="73"/>
      <c r="BN100" s="88"/>
      <c r="BO100" s="89"/>
      <c r="BP100" s="23"/>
      <c r="BQ100" s="15"/>
    </row>
    <row r="101" spans="1:69" x14ac:dyDescent="0.25">
      <c r="A101" s="15"/>
      <c r="B101" s="15"/>
      <c r="C101" s="15"/>
      <c r="D101" s="15"/>
      <c r="E101" s="15"/>
      <c r="F101" s="23"/>
      <c r="G101" s="88"/>
      <c r="H101" s="89"/>
      <c r="I101" s="24" t="str">
        <f>IFERROR(INDEX(Table3[Site ID], MATCH(DC_SW15[[#This Row],[Facility Name]], Table3[Site Name], 0)), "")</f>
        <v/>
      </c>
      <c r="J101" s="15"/>
      <c r="K101" s="24" t="str">
        <f>IFERROR(INDEX(Table3[Site Address], MATCH(DC_SW15[[#This Row],[Facility Name]], Table3[Site Name], 0)), "")</f>
        <v/>
      </c>
      <c r="L101" s="24" t="str">
        <f>IFERROR(INDEX(Table3[Site X Coordinate], MATCH(DC_SW15[[#This Row],[Facility Name]], Table3[Site Name], 0)),"")</f>
        <v/>
      </c>
      <c r="M101" s="24" t="str">
        <f>IFERROR(INDEX(Table3[Site Y Coordinate], MATCH(DC_SW15[[#This Row],[Facility Name]], Table3[Site Name], 0)),"")</f>
        <v/>
      </c>
      <c r="N101" s="24" t="str">
        <f>IFERROR(INDEX(Table3[Owner/Manager], MATCH(DC_SW15[[#This Row],[Facility Name]], Table3[Site Name], 0)),"")</f>
        <v/>
      </c>
      <c r="O101" s="15"/>
      <c r="P101" s="15"/>
      <c r="Q101" s="90"/>
      <c r="R101" s="15"/>
      <c r="S101" s="15"/>
      <c r="T101" s="90"/>
      <c r="U101" s="15"/>
      <c r="V101" s="91"/>
      <c r="W101" s="92"/>
      <c r="X101" s="15"/>
      <c r="Y101" s="93"/>
      <c r="Z101" s="94"/>
      <c r="AA101" s="94"/>
      <c r="AB101" s="94"/>
      <c r="AC101" s="24"/>
      <c r="AD101" s="15"/>
      <c r="AE101" s="15"/>
      <c r="AF101" s="15"/>
      <c r="AG101" s="15"/>
      <c r="AH101" s="15"/>
      <c r="AI101" s="15"/>
      <c r="AJ101" s="15"/>
      <c r="AK101" s="15"/>
      <c r="AL101" s="15"/>
      <c r="AM101" s="15"/>
      <c r="AN101" s="95"/>
      <c r="AO101" s="95"/>
      <c r="AP101" s="95"/>
      <c r="AQ101" s="95"/>
      <c r="AR101" s="95" t="str">
        <f>IF(ISBLANK(DC_SW15[[#This Row],[Urban Acres]]), "", DC_SW15[[#This Row],[Urban Acres]]-DC_SW15[[#This Row],[Impervious Acres]]-DC_SW15[[#This Row],[Natural Acres]])</f>
        <v/>
      </c>
      <c r="AS101" s="95"/>
      <c r="AT101" s="95"/>
      <c r="AU101" s="95" t="str">
        <f>IF(ISBLANK(DC_SW15[[#This Row],[Natural Acres]]), "", DC_SW15[[#This Row],[Natural Acres]]*43560)</f>
        <v/>
      </c>
      <c r="AV101" s="95" t="str">
        <f>IFERROR(IF(ISBLANK(DC_SW15[[#This Row],[Compacted Acres]]), "", DC_SW15[[#This Row],[Compacted Acres]]*43560),"")</f>
        <v/>
      </c>
      <c r="AW101" s="95" t="str">
        <f>IF(ISBLANK(DC_SW15[[#This Row],[Impervious Acres]]), "", DC_SW15[[#This Row],[Impervious Acres]]*43560)</f>
        <v/>
      </c>
      <c r="AX101" s="95" t="str">
        <f>IF(ISBLANK(DC_SW15[[#This Row],[Urban Acres]]), "", DC_SW15[[#This Row],[Urban Acres]]*43560)</f>
        <v/>
      </c>
      <c r="AY101" s="68"/>
      <c r="AZ101" s="23"/>
      <c r="BA101" s="24"/>
      <c r="BB101" s="24"/>
      <c r="BC101" s="24"/>
      <c r="BD101" s="24"/>
      <c r="BE101" s="24"/>
      <c r="BF101" s="24"/>
      <c r="BG101" s="24"/>
      <c r="BH101" s="23"/>
      <c r="BI101" s="23"/>
      <c r="BJ101" s="23"/>
      <c r="BK101" s="15"/>
      <c r="BL101" s="23"/>
      <c r="BM101" s="73"/>
      <c r="BN101" s="88"/>
      <c r="BO101" s="89"/>
      <c r="BP101" s="23"/>
      <c r="BQ101" s="15"/>
    </row>
    <row r="102" spans="1:69" x14ac:dyDescent="0.25">
      <c r="A102" s="15"/>
      <c r="B102" s="15"/>
      <c r="C102" s="15"/>
      <c r="D102" s="15"/>
      <c r="E102" s="15"/>
      <c r="F102" s="23"/>
      <c r="G102" s="88"/>
      <c r="H102" s="89"/>
      <c r="I102" s="24" t="str">
        <f>IFERROR(INDEX(Table3[Site ID], MATCH(DC_SW15[[#This Row],[Facility Name]], Table3[Site Name], 0)), "")</f>
        <v/>
      </c>
      <c r="J102" s="15"/>
      <c r="K102" s="24" t="str">
        <f>IFERROR(INDEX(Table3[Site Address], MATCH(DC_SW15[[#This Row],[Facility Name]], Table3[Site Name], 0)), "")</f>
        <v/>
      </c>
      <c r="L102" s="24" t="str">
        <f>IFERROR(INDEX(Table3[Site X Coordinate], MATCH(DC_SW15[[#This Row],[Facility Name]], Table3[Site Name], 0)),"")</f>
        <v/>
      </c>
      <c r="M102" s="24" t="str">
        <f>IFERROR(INDEX(Table3[Site Y Coordinate], MATCH(DC_SW15[[#This Row],[Facility Name]], Table3[Site Name], 0)),"")</f>
        <v/>
      </c>
      <c r="N102" s="24" t="str">
        <f>IFERROR(INDEX(Table3[Owner/Manager], MATCH(DC_SW15[[#This Row],[Facility Name]], Table3[Site Name], 0)),"")</f>
        <v/>
      </c>
      <c r="O102" s="15"/>
      <c r="P102" s="15"/>
      <c r="Q102" s="90"/>
      <c r="R102" s="15"/>
      <c r="S102" s="15"/>
      <c r="T102" s="90"/>
      <c r="U102" s="15"/>
      <c r="V102" s="91"/>
      <c r="W102" s="92"/>
      <c r="X102" s="15"/>
      <c r="Y102" s="93"/>
      <c r="Z102" s="94"/>
      <c r="AA102" s="94"/>
      <c r="AB102" s="94"/>
      <c r="AC102" s="24"/>
      <c r="AD102" s="15"/>
      <c r="AE102" s="15"/>
      <c r="AF102" s="15"/>
      <c r="AG102" s="15"/>
      <c r="AH102" s="15"/>
      <c r="AI102" s="15"/>
      <c r="AJ102" s="15"/>
      <c r="AK102" s="15"/>
      <c r="AL102" s="15"/>
      <c r="AM102" s="15"/>
      <c r="AN102" s="95"/>
      <c r="AO102" s="95"/>
      <c r="AP102" s="95"/>
      <c r="AQ102" s="95"/>
      <c r="AR102" s="95" t="str">
        <f>IF(ISBLANK(DC_SW15[[#This Row],[Urban Acres]]), "", DC_SW15[[#This Row],[Urban Acres]]-DC_SW15[[#This Row],[Impervious Acres]]-DC_SW15[[#This Row],[Natural Acres]])</f>
        <v/>
      </c>
      <c r="AS102" s="95"/>
      <c r="AT102" s="95"/>
      <c r="AU102" s="95" t="str">
        <f>IF(ISBLANK(DC_SW15[[#This Row],[Natural Acres]]), "", DC_SW15[[#This Row],[Natural Acres]]*43560)</f>
        <v/>
      </c>
      <c r="AV102" s="95" t="str">
        <f>IFERROR(IF(ISBLANK(DC_SW15[[#This Row],[Compacted Acres]]), "", DC_SW15[[#This Row],[Compacted Acres]]*43560),"")</f>
        <v/>
      </c>
      <c r="AW102" s="95" t="str">
        <f>IF(ISBLANK(DC_SW15[[#This Row],[Impervious Acres]]), "", DC_SW15[[#This Row],[Impervious Acres]]*43560)</f>
        <v/>
      </c>
      <c r="AX102" s="95" t="str">
        <f>IF(ISBLANK(DC_SW15[[#This Row],[Urban Acres]]), "", DC_SW15[[#This Row],[Urban Acres]]*43560)</f>
        <v/>
      </c>
      <c r="AY102" s="68"/>
      <c r="AZ102" s="23"/>
      <c r="BA102" s="24"/>
      <c r="BB102" s="24"/>
      <c r="BC102" s="24"/>
      <c r="BD102" s="24"/>
      <c r="BE102" s="24"/>
      <c r="BF102" s="24"/>
      <c r="BG102" s="24"/>
      <c r="BH102" s="23"/>
      <c r="BI102" s="23"/>
      <c r="BJ102" s="23"/>
      <c r="BK102" s="15"/>
      <c r="BL102" s="23"/>
      <c r="BM102" s="73"/>
      <c r="BN102" s="88"/>
      <c r="BO102" s="89"/>
      <c r="BP102" s="23"/>
      <c r="BQ102" s="15"/>
    </row>
    <row r="103" spans="1:69" x14ac:dyDescent="0.25">
      <c r="A103" s="15"/>
      <c r="B103" s="15"/>
      <c r="C103" s="15"/>
      <c r="D103" s="15"/>
      <c r="E103" s="15"/>
      <c r="F103" s="23"/>
      <c r="G103" s="88"/>
      <c r="H103" s="89"/>
      <c r="I103" s="24" t="str">
        <f>IFERROR(INDEX(Table3[Site ID], MATCH(DC_SW15[[#This Row],[Facility Name]], Table3[Site Name], 0)), "")</f>
        <v/>
      </c>
      <c r="J103" s="15"/>
      <c r="K103" s="24" t="str">
        <f>IFERROR(INDEX(Table3[Site Address], MATCH(DC_SW15[[#This Row],[Facility Name]], Table3[Site Name], 0)), "")</f>
        <v/>
      </c>
      <c r="L103" s="24" t="str">
        <f>IFERROR(INDEX(Table3[Site X Coordinate], MATCH(DC_SW15[[#This Row],[Facility Name]], Table3[Site Name], 0)),"")</f>
        <v/>
      </c>
      <c r="M103" s="24" t="str">
        <f>IFERROR(INDEX(Table3[Site Y Coordinate], MATCH(DC_SW15[[#This Row],[Facility Name]], Table3[Site Name], 0)),"")</f>
        <v/>
      </c>
      <c r="N103" s="24" t="str">
        <f>IFERROR(INDEX(Table3[Owner/Manager], MATCH(DC_SW15[[#This Row],[Facility Name]], Table3[Site Name], 0)),"")</f>
        <v/>
      </c>
      <c r="O103" s="15"/>
      <c r="P103" s="15"/>
      <c r="Q103" s="90"/>
      <c r="R103" s="15"/>
      <c r="S103" s="15"/>
      <c r="T103" s="90"/>
      <c r="U103" s="15"/>
      <c r="V103" s="91"/>
      <c r="W103" s="92"/>
      <c r="X103" s="15"/>
      <c r="Y103" s="93"/>
      <c r="Z103" s="94"/>
      <c r="AA103" s="94"/>
      <c r="AB103" s="94"/>
      <c r="AC103" s="24"/>
      <c r="AD103" s="15"/>
      <c r="AE103" s="15"/>
      <c r="AF103" s="15"/>
      <c r="AG103" s="15"/>
      <c r="AH103" s="15"/>
      <c r="AI103" s="15"/>
      <c r="AJ103" s="15"/>
      <c r="AK103" s="15"/>
      <c r="AL103" s="15"/>
      <c r="AM103" s="15"/>
      <c r="AN103" s="95"/>
      <c r="AO103" s="95"/>
      <c r="AP103" s="95"/>
      <c r="AQ103" s="95"/>
      <c r="AR103" s="95" t="str">
        <f>IF(ISBLANK(DC_SW15[[#This Row],[Urban Acres]]), "", DC_SW15[[#This Row],[Urban Acres]]-DC_SW15[[#This Row],[Impervious Acres]]-DC_SW15[[#This Row],[Natural Acres]])</f>
        <v/>
      </c>
      <c r="AS103" s="95"/>
      <c r="AT103" s="95"/>
      <c r="AU103" s="95" t="str">
        <f>IF(ISBLANK(DC_SW15[[#This Row],[Natural Acres]]), "", DC_SW15[[#This Row],[Natural Acres]]*43560)</f>
        <v/>
      </c>
      <c r="AV103" s="95" t="str">
        <f>IFERROR(IF(ISBLANK(DC_SW15[[#This Row],[Compacted Acres]]), "", DC_SW15[[#This Row],[Compacted Acres]]*43560),"")</f>
        <v/>
      </c>
      <c r="AW103" s="95" t="str">
        <f>IF(ISBLANK(DC_SW15[[#This Row],[Impervious Acres]]), "", DC_SW15[[#This Row],[Impervious Acres]]*43560)</f>
        <v/>
      </c>
      <c r="AX103" s="95" t="str">
        <f>IF(ISBLANK(DC_SW15[[#This Row],[Urban Acres]]), "", DC_SW15[[#This Row],[Urban Acres]]*43560)</f>
        <v/>
      </c>
      <c r="AY103" s="68"/>
      <c r="AZ103" s="23"/>
      <c r="BA103" s="24"/>
      <c r="BB103" s="24"/>
      <c r="BC103" s="24"/>
      <c r="BD103" s="24"/>
      <c r="BE103" s="24"/>
      <c r="BF103" s="24"/>
      <c r="BG103" s="24"/>
      <c r="BH103" s="23"/>
      <c r="BI103" s="23"/>
      <c r="BJ103" s="23"/>
      <c r="BK103" s="15"/>
      <c r="BL103" s="23"/>
      <c r="BM103" s="73"/>
      <c r="BN103" s="88"/>
      <c r="BO103" s="89"/>
      <c r="BP103" s="23"/>
      <c r="BQ103" s="15"/>
    </row>
    <row r="104" spans="1:69" x14ac:dyDescent="0.25">
      <c r="A104" s="15"/>
      <c r="B104" s="15"/>
      <c r="C104" s="15"/>
      <c r="D104" s="15"/>
      <c r="E104" s="15"/>
      <c r="F104" s="23"/>
      <c r="G104" s="88"/>
      <c r="H104" s="89"/>
      <c r="I104" s="24" t="str">
        <f>IFERROR(INDEX(Table3[Site ID], MATCH(DC_SW15[[#This Row],[Facility Name]], Table3[Site Name], 0)), "")</f>
        <v/>
      </c>
      <c r="J104" s="15"/>
      <c r="K104" s="24" t="str">
        <f>IFERROR(INDEX(Table3[Site Address], MATCH(DC_SW15[[#This Row],[Facility Name]], Table3[Site Name], 0)), "")</f>
        <v/>
      </c>
      <c r="L104" s="24" t="str">
        <f>IFERROR(INDEX(Table3[Site X Coordinate], MATCH(DC_SW15[[#This Row],[Facility Name]], Table3[Site Name], 0)),"")</f>
        <v/>
      </c>
      <c r="M104" s="24" t="str">
        <f>IFERROR(INDEX(Table3[Site Y Coordinate], MATCH(DC_SW15[[#This Row],[Facility Name]], Table3[Site Name], 0)),"")</f>
        <v/>
      </c>
      <c r="N104" s="24" t="str">
        <f>IFERROR(INDEX(Table3[Owner/Manager], MATCH(DC_SW15[[#This Row],[Facility Name]], Table3[Site Name], 0)),"")</f>
        <v/>
      </c>
      <c r="O104" s="15"/>
      <c r="P104" s="15"/>
      <c r="Q104" s="90"/>
      <c r="R104" s="15"/>
      <c r="S104" s="15"/>
      <c r="T104" s="90"/>
      <c r="U104" s="15"/>
      <c r="V104" s="91"/>
      <c r="W104" s="92"/>
      <c r="X104" s="15"/>
      <c r="Y104" s="93"/>
      <c r="Z104" s="94"/>
      <c r="AA104" s="94"/>
      <c r="AB104" s="94"/>
      <c r="AC104" s="24"/>
      <c r="AD104" s="15"/>
      <c r="AE104" s="15"/>
      <c r="AF104" s="15"/>
      <c r="AG104" s="15"/>
      <c r="AH104" s="15"/>
      <c r="AI104" s="15"/>
      <c r="AJ104" s="15"/>
      <c r="AK104" s="15"/>
      <c r="AL104" s="15"/>
      <c r="AM104" s="15"/>
      <c r="AN104" s="95"/>
      <c r="AO104" s="95"/>
      <c r="AP104" s="95"/>
      <c r="AQ104" s="95"/>
      <c r="AR104" s="95" t="str">
        <f>IF(ISBLANK(DC_SW15[[#This Row],[Urban Acres]]), "", DC_SW15[[#This Row],[Urban Acres]]-DC_SW15[[#This Row],[Impervious Acres]]-DC_SW15[[#This Row],[Natural Acres]])</f>
        <v/>
      </c>
      <c r="AS104" s="95"/>
      <c r="AT104" s="95"/>
      <c r="AU104" s="95" t="str">
        <f>IF(ISBLANK(DC_SW15[[#This Row],[Natural Acres]]), "", DC_SW15[[#This Row],[Natural Acres]]*43560)</f>
        <v/>
      </c>
      <c r="AV104" s="95" t="str">
        <f>IFERROR(IF(ISBLANK(DC_SW15[[#This Row],[Compacted Acres]]), "", DC_SW15[[#This Row],[Compacted Acres]]*43560),"")</f>
        <v/>
      </c>
      <c r="AW104" s="95" t="str">
        <f>IF(ISBLANK(DC_SW15[[#This Row],[Impervious Acres]]), "", DC_SW15[[#This Row],[Impervious Acres]]*43560)</f>
        <v/>
      </c>
      <c r="AX104" s="95" t="str">
        <f>IF(ISBLANK(DC_SW15[[#This Row],[Urban Acres]]), "", DC_SW15[[#This Row],[Urban Acres]]*43560)</f>
        <v/>
      </c>
      <c r="AY104" s="68"/>
      <c r="AZ104" s="23"/>
      <c r="BA104" s="24"/>
      <c r="BB104" s="24"/>
      <c r="BC104" s="24"/>
      <c r="BD104" s="24"/>
      <c r="BE104" s="24"/>
      <c r="BF104" s="24"/>
      <c r="BG104" s="24"/>
      <c r="BH104" s="23"/>
      <c r="BI104" s="23"/>
      <c r="BJ104" s="23"/>
      <c r="BK104" s="15"/>
      <c r="BL104" s="23"/>
      <c r="BM104" s="73"/>
      <c r="BN104" s="88"/>
      <c r="BO104" s="89"/>
      <c r="BP104" s="23"/>
      <c r="BQ104" s="15"/>
    </row>
    <row r="105" spans="1:69" x14ac:dyDescent="0.25">
      <c r="A105" s="15"/>
      <c r="B105" s="15"/>
      <c r="C105" s="15"/>
      <c r="D105" s="15"/>
      <c r="E105" s="15"/>
      <c r="F105" s="23"/>
      <c r="G105" s="88"/>
      <c r="H105" s="89"/>
      <c r="I105" s="24" t="str">
        <f>IFERROR(INDEX(Table3[Site ID], MATCH(DC_SW15[[#This Row],[Facility Name]], Table3[Site Name], 0)), "")</f>
        <v/>
      </c>
      <c r="J105" s="15"/>
      <c r="K105" s="24" t="str">
        <f>IFERROR(INDEX(Table3[Site Address], MATCH(DC_SW15[[#This Row],[Facility Name]], Table3[Site Name], 0)), "")</f>
        <v/>
      </c>
      <c r="L105" s="24" t="str">
        <f>IFERROR(INDEX(Table3[Site X Coordinate], MATCH(DC_SW15[[#This Row],[Facility Name]], Table3[Site Name], 0)),"")</f>
        <v/>
      </c>
      <c r="M105" s="24" t="str">
        <f>IFERROR(INDEX(Table3[Site Y Coordinate], MATCH(DC_SW15[[#This Row],[Facility Name]], Table3[Site Name], 0)),"")</f>
        <v/>
      </c>
      <c r="N105" s="24" t="str">
        <f>IFERROR(INDEX(Table3[Owner/Manager], MATCH(DC_SW15[[#This Row],[Facility Name]], Table3[Site Name], 0)),"")</f>
        <v/>
      </c>
      <c r="O105" s="15"/>
      <c r="P105" s="15"/>
      <c r="Q105" s="90"/>
      <c r="R105" s="15"/>
      <c r="S105" s="15"/>
      <c r="T105" s="90"/>
      <c r="U105" s="15"/>
      <c r="V105" s="91"/>
      <c r="W105" s="92"/>
      <c r="X105" s="15"/>
      <c r="Y105" s="93"/>
      <c r="Z105" s="94"/>
      <c r="AA105" s="94"/>
      <c r="AB105" s="94"/>
      <c r="AC105" s="24"/>
      <c r="AD105" s="15"/>
      <c r="AE105" s="15"/>
      <c r="AF105" s="15"/>
      <c r="AG105" s="15"/>
      <c r="AH105" s="15"/>
      <c r="AI105" s="15"/>
      <c r="AJ105" s="15"/>
      <c r="AK105" s="15"/>
      <c r="AL105" s="15"/>
      <c r="AM105" s="15"/>
      <c r="AN105" s="95"/>
      <c r="AO105" s="95"/>
      <c r="AP105" s="95"/>
      <c r="AQ105" s="95"/>
      <c r="AR105" s="95" t="str">
        <f>IF(ISBLANK(DC_SW15[[#This Row],[Urban Acres]]), "", DC_SW15[[#This Row],[Urban Acres]]-DC_SW15[[#This Row],[Impervious Acres]]-DC_SW15[[#This Row],[Natural Acres]])</f>
        <v/>
      </c>
      <c r="AS105" s="95"/>
      <c r="AT105" s="95"/>
      <c r="AU105" s="95" t="str">
        <f>IF(ISBLANK(DC_SW15[[#This Row],[Natural Acres]]), "", DC_SW15[[#This Row],[Natural Acres]]*43560)</f>
        <v/>
      </c>
      <c r="AV105" s="95" t="str">
        <f>IFERROR(IF(ISBLANK(DC_SW15[[#This Row],[Compacted Acres]]), "", DC_SW15[[#This Row],[Compacted Acres]]*43560),"")</f>
        <v/>
      </c>
      <c r="AW105" s="95" t="str">
        <f>IF(ISBLANK(DC_SW15[[#This Row],[Impervious Acres]]), "", DC_SW15[[#This Row],[Impervious Acres]]*43560)</f>
        <v/>
      </c>
      <c r="AX105" s="95" t="str">
        <f>IF(ISBLANK(DC_SW15[[#This Row],[Urban Acres]]), "", DC_SW15[[#This Row],[Urban Acres]]*43560)</f>
        <v/>
      </c>
      <c r="AY105" s="68"/>
      <c r="AZ105" s="23"/>
      <c r="BA105" s="24"/>
      <c r="BB105" s="24"/>
      <c r="BC105" s="24"/>
      <c r="BD105" s="24"/>
      <c r="BE105" s="24"/>
      <c r="BF105" s="24"/>
      <c r="BG105" s="24"/>
      <c r="BH105" s="23"/>
      <c r="BI105" s="23"/>
      <c r="BJ105" s="23"/>
      <c r="BK105" s="15"/>
      <c r="BL105" s="23"/>
      <c r="BM105" s="73"/>
      <c r="BN105" s="88"/>
      <c r="BO105" s="89"/>
      <c r="BP105" s="23"/>
      <c r="BQ105" s="15"/>
    </row>
    <row r="106" spans="1:69" x14ac:dyDescent="0.25">
      <c r="A106" s="15"/>
      <c r="B106" s="15"/>
      <c r="C106" s="15"/>
      <c r="D106" s="15"/>
      <c r="E106" s="15"/>
      <c r="F106" s="23"/>
      <c r="G106" s="88"/>
      <c r="H106" s="89"/>
      <c r="I106" s="24" t="str">
        <f>IFERROR(INDEX(Table3[Site ID], MATCH(DC_SW15[[#This Row],[Facility Name]], Table3[Site Name], 0)), "")</f>
        <v/>
      </c>
      <c r="J106" s="15"/>
      <c r="K106" s="24" t="str">
        <f>IFERROR(INDEX(Table3[Site Address], MATCH(DC_SW15[[#This Row],[Facility Name]], Table3[Site Name], 0)), "")</f>
        <v/>
      </c>
      <c r="L106" s="24" t="str">
        <f>IFERROR(INDEX(Table3[Site X Coordinate], MATCH(DC_SW15[[#This Row],[Facility Name]], Table3[Site Name], 0)),"")</f>
        <v/>
      </c>
      <c r="M106" s="24" t="str">
        <f>IFERROR(INDEX(Table3[Site Y Coordinate], MATCH(DC_SW15[[#This Row],[Facility Name]], Table3[Site Name], 0)),"")</f>
        <v/>
      </c>
      <c r="N106" s="24" t="str">
        <f>IFERROR(INDEX(Table3[Owner/Manager], MATCH(DC_SW15[[#This Row],[Facility Name]], Table3[Site Name], 0)),"")</f>
        <v/>
      </c>
      <c r="O106" s="15"/>
      <c r="P106" s="15"/>
      <c r="Q106" s="90"/>
      <c r="R106" s="15"/>
      <c r="S106" s="15"/>
      <c r="T106" s="90"/>
      <c r="U106" s="15"/>
      <c r="V106" s="91"/>
      <c r="W106" s="92"/>
      <c r="X106" s="15"/>
      <c r="Y106" s="93"/>
      <c r="Z106" s="94"/>
      <c r="AA106" s="94"/>
      <c r="AB106" s="94"/>
      <c r="AC106" s="24"/>
      <c r="AD106" s="15"/>
      <c r="AE106" s="15"/>
      <c r="AF106" s="15"/>
      <c r="AG106" s="15"/>
      <c r="AH106" s="15"/>
      <c r="AI106" s="15"/>
      <c r="AJ106" s="15"/>
      <c r="AK106" s="15"/>
      <c r="AL106" s="15"/>
      <c r="AM106" s="15"/>
      <c r="AN106" s="95"/>
      <c r="AO106" s="95"/>
      <c r="AP106" s="95"/>
      <c r="AQ106" s="95"/>
      <c r="AR106" s="95" t="str">
        <f>IF(ISBLANK(DC_SW15[[#This Row],[Urban Acres]]), "", DC_SW15[[#This Row],[Urban Acres]]-DC_SW15[[#This Row],[Impervious Acres]]-DC_SW15[[#This Row],[Natural Acres]])</f>
        <v/>
      </c>
      <c r="AS106" s="95"/>
      <c r="AT106" s="95"/>
      <c r="AU106" s="95" t="str">
        <f>IF(ISBLANK(DC_SW15[[#This Row],[Natural Acres]]), "", DC_SW15[[#This Row],[Natural Acres]]*43560)</f>
        <v/>
      </c>
      <c r="AV106" s="95" t="str">
        <f>IFERROR(IF(ISBLANK(DC_SW15[[#This Row],[Compacted Acres]]), "", DC_SW15[[#This Row],[Compacted Acres]]*43560),"")</f>
        <v/>
      </c>
      <c r="AW106" s="95" t="str">
        <f>IF(ISBLANK(DC_SW15[[#This Row],[Impervious Acres]]), "", DC_SW15[[#This Row],[Impervious Acres]]*43560)</f>
        <v/>
      </c>
      <c r="AX106" s="95" t="str">
        <f>IF(ISBLANK(DC_SW15[[#This Row],[Urban Acres]]), "", DC_SW15[[#This Row],[Urban Acres]]*43560)</f>
        <v/>
      </c>
      <c r="AY106" s="68"/>
      <c r="AZ106" s="23"/>
      <c r="BA106" s="24"/>
      <c r="BB106" s="24"/>
      <c r="BC106" s="24"/>
      <c r="BD106" s="24"/>
      <c r="BE106" s="24"/>
      <c r="BF106" s="24"/>
      <c r="BG106" s="24"/>
      <c r="BH106" s="23"/>
      <c r="BI106" s="23"/>
      <c r="BJ106" s="23"/>
      <c r="BK106" s="15"/>
      <c r="BL106" s="23"/>
      <c r="BM106" s="73"/>
      <c r="BN106" s="88"/>
      <c r="BO106" s="89"/>
      <c r="BP106" s="23"/>
      <c r="BQ106" s="15"/>
    </row>
    <row r="107" spans="1:69" x14ac:dyDescent="0.25">
      <c r="A107" s="15"/>
      <c r="B107" s="15"/>
      <c r="C107" s="15"/>
      <c r="D107" s="15"/>
      <c r="E107" s="15"/>
      <c r="F107" s="23"/>
      <c r="G107" s="88"/>
      <c r="H107" s="89"/>
      <c r="I107" s="24" t="str">
        <f>IFERROR(INDEX(Table3[Site ID], MATCH(DC_SW15[[#This Row],[Facility Name]], Table3[Site Name], 0)), "")</f>
        <v/>
      </c>
      <c r="J107" s="15"/>
      <c r="K107" s="24" t="str">
        <f>IFERROR(INDEX(Table3[Site Address], MATCH(DC_SW15[[#This Row],[Facility Name]], Table3[Site Name], 0)), "")</f>
        <v/>
      </c>
      <c r="L107" s="24" t="str">
        <f>IFERROR(INDEX(Table3[Site X Coordinate], MATCH(DC_SW15[[#This Row],[Facility Name]], Table3[Site Name], 0)),"")</f>
        <v/>
      </c>
      <c r="M107" s="24" t="str">
        <f>IFERROR(INDEX(Table3[Site Y Coordinate], MATCH(DC_SW15[[#This Row],[Facility Name]], Table3[Site Name], 0)),"")</f>
        <v/>
      </c>
      <c r="N107" s="24" t="str">
        <f>IFERROR(INDEX(Table3[Owner/Manager], MATCH(DC_SW15[[#This Row],[Facility Name]], Table3[Site Name], 0)),"")</f>
        <v/>
      </c>
      <c r="O107" s="15"/>
      <c r="P107" s="15"/>
      <c r="Q107" s="90"/>
      <c r="R107" s="15"/>
      <c r="S107" s="15"/>
      <c r="T107" s="90"/>
      <c r="U107" s="15"/>
      <c r="V107" s="91"/>
      <c r="W107" s="92"/>
      <c r="X107" s="15"/>
      <c r="Y107" s="93"/>
      <c r="Z107" s="94"/>
      <c r="AA107" s="94"/>
      <c r="AB107" s="94"/>
      <c r="AC107" s="24"/>
      <c r="AD107" s="15"/>
      <c r="AE107" s="15"/>
      <c r="AF107" s="15"/>
      <c r="AG107" s="15"/>
      <c r="AH107" s="15"/>
      <c r="AI107" s="15"/>
      <c r="AJ107" s="15"/>
      <c r="AK107" s="15"/>
      <c r="AL107" s="15"/>
      <c r="AM107" s="15"/>
      <c r="AN107" s="95"/>
      <c r="AO107" s="95"/>
      <c r="AP107" s="95"/>
      <c r="AQ107" s="95"/>
      <c r="AR107" s="95" t="str">
        <f>IF(ISBLANK(DC_SW15[[#This Row],[Urban Acres]]), "", DC_SW15[[#This Row],[Urban Acres]]-DC_SW15[[#This Row],[Impervious Acres]]-DC_SW15[[#This Row],[Natural Acres]])</f>
        <v/>
      </c>
      <c r="AS107" s="95"/>
      <c r="AT107" s="95"/>
      <c r="AU107" s="95" t="str">
        <f>IF(ISBLANK(DC_SW15[[#This Row],[Natural Acres]]), "", DC_SW15[[#This Row],[Natural Acres]]*43560)</f>
        <v/>
      </c>
      <c r="AV107" s="95" t="str">
        <f>IFERROR(IF(ISBLANK(DC_SW15[[#This Row],[Compacted Acres]]), "", DC_SW15[[#This Row],[Compacted Acres]]*43560),"")</f>
        <v/>
      </c>
      <c r="AW107" s="95" t="str">
        <f>IF(ISBLANK(DC_SW15[[#This Row],[Impervious Acres]]), "", DC_SW15[[#This Row],[Impervious Acres]]*43560)</f>
        <v/>
      </c>
      <c r="AX107" s="95" t="str">
        <f>IF(ISBLANK(DC_SW15[[#This Row],[Urban Acres]]), "", DC_SW15[[#This Row],[Urban Acres]]*43560)</f>
        <v/>
      </c>
      <c r="AY107" s="68"/>
      <c r="AZ107" s="23"/>
      <c r="BA107" s="24"/>
      <c r="BB107" s="24"/>
      <c r="BC107" s="24"/>
      <c r="BD107" s="24"/>
      <c r="BE107" s="24"/>
      <c r="BF107" s="24"/>
      <c r="BG107" s="24"/>
      <c r="BH107" s="23"/>
      <c r="BI107" s="23"/>
      <c r="BJ107" s="23"/>
      <c r="BK107" s="15"/>
      <c r="BL107" s="23"/>
      <c r="BM107" s="73"/>
      <c r="BN107" s="88"/>
      <c r="BO107" s="89"/>
      <c r="BP107" s="23"/>
      <c r="BQ107" s="15"/>
    </row>
    <row r="108" spans="1:69" x14ac:dyDescent="0.25">
      <c r="A108" s="15"/>
      <c r="B108" s="15"/>
      <c r="C108" s="15"/>
      <c r="D108" s="15"/>
      <c r="E108" s="15"/>
      <c r="F108" s="23"/>
      <c r="G108" s="88"/>
      <c r="H108" s="89"/>
      <c r="I108" s="24" t="str">
        <f>IFERROR(INDEX(Table3[Site ID], MATCH(DC_SW15[[#This Row],[Facility Name]], Table3[Site Name], 0)), "")</f>
        <v/>
      </c>
      <c r="J108" s="15"/>
      <c r="K108" s="24" t="str">
        <f>IFERROR(INDEX(Table3[Site Address], MATCH(DC_SW15[[#This Row],[Facility Name]], Table3[Site Name], 0)), "")</f>
        <v/>
      </c>
      <c r="L108" s="24" t="str">
        <f>IFERROR(INDEX(Table3[Site X Coordinate], MATCH(DC_SW15[[#This Row],[Facility Name]], Table3[Site Name], 0)),"")</f>
        <v/>
      </c>
      <c r="M108" s="24" t="str">
        <f>IFERROR(INDEX(Table3[Site Y Coordinate], MATCH(DC_SW15[[#This Row],[Facility Name]], Table3[Site Name], 0)),"")</f>
        <v/>
      </c>
      <c r="N108" s="24" t="str">
        <f>IFERROR(INDEX(Table3[Owner/Manager], MATCH(DC_SW15[[#This Row],[Facility Name]], Table3[Site Name], 0)),"")</f>
        <v/>
      </c>
      <c r="O108" s="15"/>
      <c r="P108" s="15"/>
      <c r="Q108" s="90"/>
      <c r="R108" s="15"/>
      <c r="S108" s="15"/>
      <c r="T108" s="90"/>
      <c r="U108" s="15"/>
      <c r="V108" s="91"/>
      <c r="W108" s="92"/>
      <c r="X108" s="15"/>
      <c r="Y108" s="93"/>
      <c r="Z108" s="94"/>
      <c r="AA108" s="94"/>
      <c r="AB108" s="94"/>
      <c r="AC108" s="24"/>
      <c r="AD108" s="15"/>
      <c r="AE108" s="15"/>
      <c r="AF108" s="15"/>
      <c r="AG108" s="15"/>
      <c r="AH108" s="15"/>
      <c r="AI108" s="15"/>
      <c r="AJ108" s="15"/>
      <c r="AK108" s="15"/>
      <c r="AL108" s="15"/>
      <c r="AM108" s="15"/>
      <c r="AN108" s="95"/>
      <c r="AO108" s="95"/>
      <c r="AP108" s="95"/>
      <c r="AQ108" s="95"/>
      <c r="AR108" s="95" t="str">
        <f>IF(ISBLANK(DC_SW15[[#This Row],[Urban Acres]]), "", DC_SW15[[#This Row],[Urban Acres]]-DC_SW15[[#This Row],[Impervious Acres]]-DC_SW15[[#This Row],[Natural Acres]])</f>
        <v/>
      </c>
      <c r="AS108" s="95"/>
      <c r="AT108" s="95"/>
      <c r="AU108" s="95" t="str">
        <f>IF(ISBLANK(DC_SW15[[#This Row],[Natural Acres]]), "", DC_SW15[[#This Row],[Natural Acres]]*43560)</f>
        <v/>
      </c>
      <c r="AV108" s="95" t="str">
        <f>IFERROR(IF(ISBLANK(DC_SW15[[#This Row],[Compacted Acres]]), "", DC_SW15[[#This Row],[Compacted Acres]]*43560),"")</f>
        <v/>
      </c>
      <c r="AW108" s="95" t="str">
        <f>IF(ISBLANK(DC_SW15[[#This Row],[Impervious Acres]]), "", DC_SW15[[#This Row],[Impervious Acres]]*43560)</f>
        <v/>
      </c>
      <c r="AX108" s="95" t="str">
        <f>IF(ISBLANK(DC_SW15[[#This Row],[Urban Acres]]), "", DC_SW15[[#This Row],[Urban Acres]]*43560)</f>
        <v/>
      </c>
      <c r="AY108" s="68"/>
      <c r="AZ108" s="23"/>
      <c r="BA108" s="24"/>
      <c r="BB108" s="24"/>
      <c r="BC108" s="24"/>
      <c r="BD108" s="24"/>
      <c r="BE108" s="24"/>
      <c r="BF108" s="24"/>
      <c r="BG108" s="24"/>
      <c r="BH108" s="23"/>
      <c r="BI108" s="23"/>
      <c r="BJ108" s="23"/>
      <c r="BK108" s="15"/>
      <c r="BL108" s="23"/>
      <c r="BM108" s="73"/>
      <c r="BN108" s="88"/>
      <c r="BO108" s="89"/>
      <c r="BP108" s="23"/>
      <c r="BQ108" s="15"/>
    </row>
    <row r="109" spans="1:69" x14ac:dyDescent="0.25">
      <c r="A109" s="15"/>
      <c r="B109" s="15"/>
      <c r="C109" s="15"/>
      <c r="D109" s="15"/>
      <c r="E109" s="15"/>
      <c r="F109" s="23"/>
      <c r="G109" s="88"/>
      <c r="H109" s="89"/>
      <c r="I109" s="24" t="str">
        <f>IFERROR(INDEX(Table3[Site ID], MATCH(DC_SW15[[#This Row],[Facility Name]], Table3[Site Name], 0)), "")</f>
        <v/>
      </c>
      <c r="J109" s="15"/>
      <c r="K109" s="24" t="str">
        <f>IFERROR(INDEX(Table3[Site Address], MATCH(DC_SW15[[#This Row],[Facility Name]], Table3[Site Name], 0)), "")</f>
        <v/>
      </c>
      <c r="L109" s="24" t="str">
        <f>IFERROR(INDEX(Table3[Site X Coordinate], MATCH(DC_SW15[[#This Row],[Facility Name]], Table3[Site Name], 0)),"")</f>
        <v/>
      </c>
      <c r="M109" s="24" t="str">
        <f>IFERROR(INDEX(Table3[Site Y Coordinate], MATCH(DC_SW15[[#This Row],[Facility Name]], Table3[Site Name], 0)),"")</f>
        <v/>
      </c>
      <c r="N109" s="24" t="str">
        <f>IFERROR(INDEX(Table3[Owner/Manager], MATCH(DC_SW15[[#This Row],[Facility Name]], Table3[Site Name], 0)),"")</f>
        <v/>
      </c>
      <c r="O109" s="15"/>
      <c r="P109" s="15"/>
      <c r="Q109" s="90"/>
      <c r="R109" s="15"/>
      <c r="S109" s="15"/>
      <c r="T109" s="90"/>
      <c r="U109" s="15"/>
      <c r="V109" s="91"/>
      <c r="W109" s="92"/>
      <c r="X109" s="15"/>
      <c r="Y109" s="93"/>
      <c r="Z109" s="94"/>
      <c r="AA109" s="94"/>
      <c r="AB109" s="94"/>
      <c r="AC109" s="24"/>
      <c r="AD109" s="15"/>
      <c r="AE109" s="15"/>
      <c r="AF109" s="15"/>
      <c r="AG109" s="15"/>
      <c r="AH109" s="15"/>
      <c r="AI109" s="15"/>
      <c r="AJ109" s="15"/>
      <c r="AK109" s="15"/>
      <c r="AL109" s="15"/>
      <c r="AM109" s="15"/>
      <c r="AN109" s="95"/>
      <c r="AO109" s="95"/>
      <c r="AP109" s="95"/>
      <c r="AQ109" s="95"/>
      <c r="AR109" s="95" t="str">
        <f>IF(ISBLANK(DC_SW15[[#This Row],[Urban Acres]]), "", DC_SW15[[#This Row],[Urban Acres]]-DC_SW15[[#This Row],[Impervious Acres]]-DC_SW15[[#This Row],[Natural Acres]])</f>
        <v/>
      </c>
      <c r="AS109" s="95"/>
      <c r="AT109" s="95"/>
      <c r="AU109" s="95" t="str">
        <f>IF(ISBLANK(DC_SW15[[#This Row],[Natural Acres]]), "", DC_SW15[[#This Row],[Natural Acres]]*43560)</f>
        <v/>
      </c>
      <c r="AV109" s="95" t="str">
        <f>IFERROR(IF(ISBLANK(DC_SW15[[#This Row],[Compacted Acres]]), "", DC_SW15[[#This Row],[Compacted Acres]]*43560),"")</f>
        <v/>
      </c>
      <c r="AW109" s="95" t="str">
        <f>IF(ISBLANK(DC_SW15[[#This Row],[Impervious Acres]]), "", DC_SW15[[#This Row],[Impervious Acres]]*43560)</f>
        <v/>
      </c>
      <c r="AX109" s="95" t="str">
        <f>IF(ISBLANK(DC_SW15[[#This Row],[Urban Acres]]), "", DC_SW15[[#This Row],[Urban Acres]]*43560)</f>
        <v/>
      </c>
      <c r="AY109" s="68"/>
      <c r="AZ109" s="23"/>
      <c r="BA109" s="24"/>
      <c r="BB109" s="24"/>
      <c r="BC109" s="24"/>
      <c r="BD109" s="24"/>
      <c r="BE109" s="24"/>
      <c r="BF109" s="24"/>
      <c r="BG109" s="24"/>
      <c r="BH109" s="23"/>
      <c r="BI109" s="23"/>
      <c r="BJ109" s="23"/>
      <c r="BK109" s="15"/>
      <c r="BL109" s="23"/>
      <c r="BM109" s="73"/>
      <c r="BN109" s="88"/>
      <c r="BO109" s="89"/>
      <c r="BP109" s="23"/>
      <c r="BQ109" s="15"/>
    </row>
    <row r="110" spans="1:69" x14ac:dyDescent="0.25">
      <c r="A110" s="15"/>
      <c r="B110" s="15"/>
      <c r="C110" s="15"/>
      <c r="D110" s="15"/>
      <c r="E110" s="15"/>
      <c r="F110" s="23"/>
      <c r="G110" s="88"/>
      <c r="H110" s="89"/>
      <c r="I110" s="24" t="str">
        <f>IFERROR(INDEX(Table3[Site ID], MATCH(DC_SW15[[#This Row],[Facility Name]], Table3[Site Name], 0)), "")</f>
        <v/>
      </c>
      <c r="J110" s="15"/>
      <c r="K110" s="24" t="str">
        <f>IFERROR(INDEX(Table3[Site Address], MATCH(DC_SW15[[#This Row],[Facility Name]], Table3[Site Name], 0)), "")</f>
        <v/>
      </c>
      <c r="L110" s="24" t="str">
        <f>IFERROR(INDEX(Table3[Site X Coordinate], MATCH(DC_SW15[[#This Row],[Facility Name]], Table3[Site Name], 0)),"")</f>
        <v/>
      </c>
      <c r="M110" s="24" t="str">
        <f>IFERROR(INDEX(Table3[Site Y Coordinate], MATCH(DC_SW15[[#This Row],[Facility Name]], Table3[Site Name], 0)),"")</f>
        <v/>
      </c>
      <c r="N110" s="24" t="str">
        <f>IFERROR(INDEX(Table3[Owner/Manager], MATCH(DC_SW15[[#This Row],[Facility Name]], Table3[Site Name], 0)),"")</f>
        <v/>
      </c>
      <c r="O110" s="15"/>
      <c r="P110" s="15"/>
      <c r="Q110" s="90"/>
      <c r="R110" s="15"/>
      <c r="S110" s="15"/>
      <c r="T110" s="90"/>
      <c r="U110" s="15"/>
      <c r="V110" s="91"/>
      <c r="W110" s="92"/>
      <c r="X110" s="15"/>
      <c r="Y110" s="93"/>
      <c r="Z110" s="94"/>
      <c r="AA110" s="94"/>
      <c r="AB110" s="94"/>
      <c r="AC110" s="24"/>
      <c r="AD110" s="15"/>
      <c r="AE110" s="15"/>
      <c r="AF110" s="15"/>
      <c r="AG110" s="15"/>
      <c r="AH110" s="15"/>
      <c r="AI110" s="15"/>
      <c r="AJ110" s="15"/>
      <c r="AK110" s="15"/>
      <c r="AL110" s="15"/>
      <c r="AM110" s="15"/>
      <c r="AN110" s="95"/>
      <c r="AO110" s="95"/>
      <c r="AP110" s="95"/>
      <c r="AQ110" s="95"/>
      <c r="AR110" s="95" t="str">
        <f>IF(ISBLANK(DC_SW15[[#This Row],[Urban Acres]]), "", DC_SW15[[#This Row],[Urban Acres]]-DC_SW15[[#This Row],[Impervious Acres]]-DC_SW15[[#This Row],[Natural Acres]])</f>
        <v/>
      </c>
      <c r="AS110" s="95"/>
      <c r="AT110" s="95"/>
      <c r="AU110" s="95" t="str">
        <f>IF(ISBLANK(DC_SW15[[#This Row],[Natural Acres]]), "", DC_SW15[[#This Row],[Natural Acres]]*43560)</f>
        <v/>
      </c>
      <c r="AV110" s="95" t="str">
        <f>IFERROR(IF(ISBLANK(DC_SW15[[#This Row],[Compacted Acres]]), "", DC_SW15[[#This Row],[Compacted Acres]]*43560),"")</f>
        <v/>
      </c>
      <c r="AW110" s="95" t="str">
        <f>IF(ISBLANK(DC_SW15[[#This Row],[Impervious Acres]]), "", DC_SW15[[#This Row],[Impervious Acres]]*43560)</f>
        <v/>
      </c>
      <c r="AX110" s="95" t="str">
        <f>IF(ISBLANK(DC_SW15[[#This Row],[Urban Acres]]), "", DC_SW15[[#This Row],[Urban Acres]]*43560)</f>
        <v/>
      </c>
      <c r="AY110" s="68"/>
      <c r="AZ110" s="23"/>
      <c r="BA110" s="24"/>
      <c r="BB110" s="24"/>
      <c r="BC110" s="24"/>
      <c r="BD110" s="24"/>
      <c r="BE110" s="24"/>
      <c r="BF110" s="24"/>
      <c r="BG110" s="24"/>
      <c r="BH110" s="23"/>
      <c r="BI110" s="23"/>
      <c r="BJ110" s="23"/>
      <c r="BK110" s="15"/>
      <c r="BL110" s="23"/>
      <c r="BM110" s="73"/>
      <c r="BN110" s="88"/>
      <c r="BO110" s="89"/>
      <c r="BP110" s="23"/>
      <c r="BQ110" s="15"/>
    </row>
    <row r="111" spans="1:69" x14ac:dyDescent="0.25">
      <c r="A111" s="15"/>
      <c r="B111" s="15"/>
      <c r="C111" s="15"/>
      <c r="D111" s="15"/>
      <c r="E111" s="15"/>
      <c r="F111" s="23"/>
      <c r="G111" s="88"/>
      <c r="H111" s="89"/>
      <c r="I111" s="24" t="str">
        <f>IFERROR(INDEX(Table3[Site ID], MATCH(DC_SW15[[#This Row],[Facility Name]], Table3[Site Name], 0)), "")</f>
        <v/>
      </c>
      <c r="J111" s="15"/>
      <c r="K111" s="24" t="str">
        <f>IFERROR(INDEX(Table3[Site Address], MATCH(DC_SW15[[#This Row],[Facility Name]], Table3[Site Name], 0)), "")</f>
        <v/>
      </c>
      <c r="L111" s="24" t="str">
        <f>IFERROR(INDEX(Table3[Site X Coordinate], MATCH(DC_SW15[[#This Row],[Facility Name]], Table3[Site Name], 0)),"")</f>
        <v/>
      </c>
      <c r="M111" s="24" t="str">
        <f>IFERROR(INDEX(Table3[Site Y Coordinate], MATCH(DC_SW15[[#This Row],[Facility Name]], Table3[Site Name], 0)),"")</f>
        <v/>
      </c>
      <c r="N111" s="24" t="str">
        <f>IFERROR(INDEX(Table3[Owner/Manager], MATCH(DC_SW15[[#This Row],[Facility Name]], Table3[Site Name], 0)),"")</f>
        <v/>
      </c>
      <c r="O111" s="15"/>
      <c r="P111" s="15"/>
      <c r="Q111" s="90"/>
      <c r="R111" s="15"/>
      <c r="S111" s="15"/>
      <c r="T111" s="90"/>
      <c r="U111" s="15"/>
      <c r="V111" s="91"/>
      <c r="W111" s="92"/>
      <c r="X111" s="15"/>
      <c r="Y111" s="93"/>
      <c r="Z111" s="94"/>
      <c r="AA111" s="94"/>
      <c r="AB111" s="94"/>
      <c r="AC111" s="24"/>
      <c r="AD111" s="15"/>
      <c r="AE111" s="15"/>
      <c r="AF111" s="15"/>
      <c r="AG111" s="15"/>
      <c r="AH111" s="15"/>
      <c r="AI111" s="15"/>
      <c r="AJ111" s="15"/>
      <c r="AK111" s="15"/>
      <c r="AL111" s="15"/>
      <c r="AM111" s="15"/>
      <c r="AN111" s="95"/>
      <c r="AO111" s="95"/>
      <c r="AP111" s="95"/>
      <c r="AQ111" s="95"/>
      <c r="AR111" s="95" t="str">
        <f>IF(ISBLANK(DC_SW15[[#This Row],[Urban Acres]]), "", DC_SW15[[#This Row],[Urban Acres]]-DC_SW15[[#This Row],[Impervious Acres]]-DC_SW15[[#This Row],[Natural Acres]])</f>
        <v/>
      </c>
      <c r="AS111" s="95"/>
      <c r="AT111" s="95"/>
      <c r="AU111" s="95" t="str">
        <f>IF(ISBLANK(DC_SW15[[#This Row],[Natural Acres]]), "", DC_SW15[[#This Row],[Natural Acres]]*43560)</f>
        <v/>
      </c>
      <c r="AV111" s="95" t="str">
        <f>IFERROR(IF(ISBLANK(DC_SW15[[#This Row],[Compacted Acres]]), "", DC_SW15[[#This Row],[Compacted Acres]]*43560),"")</f>
        <v/>
      </c>
      <c r="AW111" s="95" t="str">
        <f>IF(ISBLANK(DC_SW15[[#This Row],[Impervious Acres]]), "", DC_SW15[[#This Row],[Impervious Acres]]*43560)</f>
        <v/>
      </c>
      <c r="AX111" s="95" t="str">
        <f>IF(ISBLANK(DC_SW15[[#This Row],[Urban Acres]]), "", DC_SW15[[#This Row],[Urban Acres]]*43560)</f>
        <v/>
      </c>
      <c r="AY111" s="68"/>
      <c r="AZ111" s="23"/>
      <c r="BA111" s="24"/>
      <c r="BB111" s="24"/>
      <c r="BC111" s="24"/>
      <c r="BD111" s="24"/>
      <c r="BE111" s="24"/>
      <c r="BF111" s="24"/>
      <c r="BG111" s="24"/>
      <c r="BH111" s="23"/>
      <c r="BI111" s="23"/>
      <c r="BJ111" s="23"/>
      <c r="BK111" s="15"/>
      <c r="BL111" s="23"/>
      <c r="BM111" s="73"/>
      <c r="BN111" s="88"/>
      <c r="BO111" s="89"/>
      <c r="BP111" s="23"/>
      <c r="BQ111" s="15"/>
    </row>
    <row r="112" spans="1:69" x14ac:dyDescent="0.25">
      <c r="A112" s="15"/>
      <c r="B112" s="15"/>
      <c r="C112" s="15"/>
      <c r="D112" s="15"/>
      <c r="E112" s="15"/>
      <c r="F112" s="23"/>
      <c r="G112" s="88"/>
      <c r="H112" s="89"/>
      <c r="I112" s="24" t="str">
        <f>IFERROR(INDEX(Table3[Site ID], MATCH(DC_SW15[[#This Row],[Facility Name]], Table3[Site Name], 0)), "")</f>
        <v/>
      </c>
      <c r="J112" s="15"/>
      <c r="K112" s="24" t="str">
        <f>IFERROR(INDEX(Table3[Site Address], MATCH(DC_SW15[[#This Row],[Facility Name]], Table3[Site Name], 0)), "")</f>
        <v/>
      </c>
      <c r="L112" s="24" t="str">
        <f>IFERROR(INDEX(Table3[Site X Coordinate], MATCH(DC_SW15[[#This Row],[Facility Name]], Table3[Site Name], 0)),"")</f>
        <v/>
      </c>
      <c r="M112" s="24" t="str">
        <f>IFERROR(INDEX(Table3[Site Y Coordinate], MATCH(DC_SW15[[#This Row],[Facility Name]], Table3[Site Name], 0)),"")</f>
        <v/>
      </c>
      <c r="N112" s="24" t="str">
        <f>IFERROR(INDEX(Table3[Owner/Manager], MATCH(DC_SW15[[#This Row],[Facility Name]], Table3[Site Name], 0)),"")</f>
        <v/>
      </c>
      <c r="O112" s="15"/>
      <c r="P112" s="15"/>
      <c r="Q112" s="90"/>
      <c r="R112" s="15"/>
      <c r="S112" s="15"/>
      <c r="T112" s="90"/>
      <c r="U112" s="15"/>
      <c r="V112" s="91"/>
      <c r="W112" s="92"/>
      <c r="X112" s="15"/>
      <c r="Y112" s="93"/>
      <c r="Z112" s="94"/>
      <c r="AA112" s="94"/>
      <c r="AB112" s="94"/>
      <c r="AC112" s="24"/>
      <c r="AD112" s="15"/>
      <c r="AE112" s="15"/>
      <c r="AF112" s="15"/>
      <c r="AG112" s="15"/>
      <c r="AH112" s="15"/>
      <c r="AI112" s="15"/>
      <c r="AJ112" s="15"/>
      <c r="AK112" s="15"/>
      <c r="AL112" s="15"/>
      <c r="AM112" s="15"/>
      <c r="AN112" s="95"/>
      <c r="AO112" s="95"/>
      <c r="AP112" s="95"/>
      <c r="AQ112" s="95"/>
      <c r="AR112" s="95" t="str">
        <f>IF(ISBLANK(DC_SW15[[#This Row],[Urban Acres]]), "", DC_SW15[[#This Row],[Urban Acres]]-DC_SW15[[#This Row],[Impervious Acres]]-DC_SW15[[#This Row],[Natural Acres]])</f>
        <v/>
      </c>
      <c r="AS112" s="95"/>
      <c r="AT112" s="95"/>
      <c r="AU112" s="95" t="str">
        <f>IF(ISBLANK(DC_SW15[[#This Row],[Natural Acres]]), "", DC_SW15[[#This Row],[Natural Acres]]*43560)</f>
        <v/>
      </c>
      <c r="AV112" s="95" t="str">
        <f>IFERROR(IF(ISBLANK(DC_SW15[[#This Row],[Compacted Acres]]), "", DC_SW15[[#This Row],[Compacted Acres]]*43560),"")</f>
        <v/>
      </c>
      <c r="AW112" s="95" t="str">
        <f>IF(ISBLANK(DC_SW15[[#This Row],[Impervious Acres]]), "", DC_SW15[[#This Row],[Impervious Acres]]*43560)</f>
        <v/>
      </c>
      <c r="AX112" s="95" t="str">
        <f>IF(ISBLANK(DC_SW15[[#This Row],[Urban Acres]]), "", DC_SW15[[#This Row],[Urban Acres]]*43560)</f>
        <v/>
      </c>
      <c r="AY112" s="68"/>
      <c r="AZ112" s="23"/>
      <c r="BA112" s="24"/>
      <c r="BB112" s="24"/>
      <c r="BC112" s="24"/>
      <c r="BD112" s="24"/>
      <c r="BE112" s="24"/>
      <c r="BF112" s="24"/>
      <c r="BG112" s="24"/>
      <c r="BH112" s="23"/>
      <c r="BI112" s="23"/>
      <c r="BJ112" s="23"/>
      <c r="BK112" s="15"/>
      <c r="BL112" s="23"/>
      <c r="BM112" s="73"/>
      <c r="BN112" s="88"/>
      <c r="BO112" s="89"/>
      <c r="BP112" s="23"/>
      <c r="BQ112" s="15"/>
    </row>
    <row r="113" spans="1:69" x14ac:dyDescent="0.25">
      <c r="A113" s="15"/>
      <c r="B113" s="15"/>
      <c r="C113" s="15"/>
      <c r="D113" s="15"/>
      <c r="E113" s="15"/>
      <c r="F113" s="23"/>
      <c r="G113" s="88"/>
      <c r="H113" s="89"/>
      <c r="I113" s="24" t="str">
        <f>IFERROR(INDEX(Table3[Site ID], MATCH(DC_SW15[[#This Row],[Facility Name]], Table3[Site Name], 0)), "")</f>
        <v/>
      </c>
      <c r="J113" s="15"/>
      <c r="K113" s="24" t="str">
        <f>IFERROR(INDEX(Table3[Site Address], MATCH(DC_SW15[[#This Row],[Facility Name]], Table3[Site Name], 0)), "")</f>
        <v/>
      </c>
      <c r="L113" s="24" t="str">
        <f>IFERROR(INDEX(Table3[Site X Coordinate], MATCH(DC_SW15[[#This Row],[Facility Name]], Table3[Site Name], 0)),"")</f>
        <v/>
      </c>
      <c r="M113" s="24" t="str">
        <f>IFERROR(INDEX(Table3[Site Y Coordinate], MATCH(DC_SW15[[#This Row],[Facility Name]], Table3[Site Name], 0)),"")</f>
        <v/>
      </c>
      <c r="N113" s="24" t="str">
        <f>IFERROR(INDEX(Table3[Owner/Manager], MATCH(DC_SW15[[#This Row],[Facility Name]], Table3[Site Name], 0)),"")</f>
        <v/>
      </c>
      <c r="O113" s="15"/>
      <c r="P113" s="15"/>
      <c r="Q113" s="90"/>
      <c r="R113" s="15"/>
      <c r="S113" s="15"/>
      <c r="T113" s="90"/>
      <c r="U113" s="15"/>
      <c r="V113" s="91"/>
      <c r="W113" s="92"/>
      <c r="X113" s="15"/>
      <c r="Y113" s="93"/>
      <c r="Z113" s="94"/>
      <c r="AA113" s="94"/>
      <c r="AB113" s="94"/>
      <c r="AC113" s="24"/>
      <c r="AD113" s="15"/>
      <c r="AE113" s="15"/>
      <c r="AF113" s="15"/>
      <c r="AG113" s="15"/>
      <c r="AH113" s="15"/>
      <c r="AI113" s="15"/>
      <c r="AJ113" s="15"/>
      <c r="AK113" s="15"/>
      <c r="AL113" s="15"/>
      <c r="AM113" s="15"/>
      <c r="AN113" s="95"/>
      <c r="AO113" s="95"/>
      <c r="AP113" s="95"/>
      <c r="AQ113" s="95"/>
      <c r="AR113" s="95" t="str">
        <f>IF(ISBLANK(DC_SW15[[#This Row],[Urban Acres]]), "", DC_SW15[[#This Row],[Urban Acres]]-DC_SW15[[#This Row],[Impervious Acres]]-DC_SW15[[#This Row],[Natural Acres]])</f>
        <v/>
      </c>
      <c r="AS113" s="95"/>
      <c r="AT113" s="95"/>
      <c r="AU113" s="95" t="str">
        <f>IF(ISBLANK(DC_SW15[[#This Row],[Natural Acres]]), "", DC_SW15[[#This Row],[Natural Acres]]*43560)</f>
        <v/>
      </c>
      <c r="AV113" s="95" t="str">
        <f>IFERROR(IF(ISBLANK(DC_SW15[[#This Row],[Compacted Acres]]), "", DC_SW15[[#This Row],[Compacted Acres]]*43560),"")</f>
        <v/>
      </c>
      <c r="AW113" s="95" t="str">
        <f>IF(ISBLANK(DC_SW15[[#This Row],[Impervious Acres]]), "", DC_SW15[[#This Row],[Impervious Acres]]*43560)</f>
        <v/>
      </c>
      <c r="AX113" s="95" t="str">
        <f>IF(ISBLANK(DC_SW15[[#This Row],[Urban Acres]]), "", DC_SW15[[#This Row],[Urban Acres]]*43560)</f>
        <v/>
      </c>
      <c r="AY113" s="68"/>
      <c r="AZ113" s="23"/>
      <c r="BA113" s="24"/>
      <c r="BB113" s="24"/>
      <c r="BC113" s="24"/>
      <c r="BD113" s="24"/>
      <c r="BE113" s="24"/>
      <c r="BF113" s="24"/>
      <c r="BG113" s="24"/>
      <c r="BH113" s="23"/>
      <c r="BI113" s="23"/>
      <c r="BJ113" s="23"/>
      <c r="BK113" s="15"/>
      <c r="BL113" s="23"/>
      <c r="BM113" s="73"/>
      <c r="BN113" s="88"/>
      <c r="BO113" s="89"/>
      <c r="BP113" s="23"/>
      <c r="BQ113" s="15"/>
    </row>
    <row r="114" spans="1:69" x14ac:dyDescent="0.25">
      <c r="A114" s="15"/>
      <c r="B114" s="15"/>
      <c r="C114" s="15"/>
      <c r="D114" s="15"/>
      <c r="E114" s="15"/>
      <c r="F114" s="23"/>
      <c r="G114" s="88"/>
      <c r="H114" s="89"/>
      <c r="I114" s="24" t="str">
        <f>IFERROR(INDEX(Table3[Site ID], MATCH(DC_SW15[[#This Row],[Facility Name]], Table3[Site Name], 0)), "")</f>
        <v/>
      </c>
      <c r="J114" s="15"/>
      <c r="K114" s="24" t="str">
        <f>IFERROR(INDEX(Table3[Site Address], MATCH(DC_SW15[[#This Row],[Facility Name]], Table3[Site Name], 0)), "")</f>
        <v/>
      </c>
      <c r="L114" s="24" t="str">
        <f>IFERROR(INDEX(Table3[Site X Coordinate], MATCH(DC_SW15[[#This Row],[Facility Name]], Table3[Site Name], 0)),"")</f>
        <v/>
      </c>
      <c r="M114" s="24" t="str">
        <f>IFERROR(INDEX(Table3[Site Y Coordinate], MATCH(DC_SW15[[#This Row],[Facility Name]], Table3[Site Name], 0)),"")</f>
        <v/>
      </c>
      <c r="N114" s="24" t="str">
        <f>IFERROR(INDEX(Table3[Owner/Manager], MATCH(DC_SW15[[#This Row],[Facility Name]], Table3[Site Name], 0)),"")</f>
        <v/>
      </c>
      <c r="O114" s="15"/>
      <c r="P114" s="15"/>
      <c r="Q114" s="90"/>
      <c r="R114" s="15"/>
      <c r="S114" s="15"/>
      <c r="T114" s="90"/>
      <c r="U114" s="15"/>
      <c r="V114" s="91"/>
      <c r="W114" s="92"/>
      <c r="X114" s="15"/>
      <c r="Y114" s="93"/>
      <c r="Z114" s="94"/>
      <c r="AA114" s="94"/>
      <c r="AB114" s="94"/>
      <c r="AC114" s="24"/>
      <c r="AD114" s="15"/>
      <c r="AE114" s="15"/>
      <c r="AF114" s="15"/>
      <c r="AG114" s="15"/>
      <c r="AH114" s="15"/>
      <c r="AI114" s="15"/>
      <c r="AJ114" s="15"/>
      <c r="AK114" s="15"/>
      <c r="AL114" s="15"/>
      <c r="AM114" s="15"/>
      <c r="AN114" s="95"/>
      <c r="AO114" s="95"/>
      <c r="AP114" s="95"/>
      <c r="AQ114" s="95"/>
      <c r="AR114" s="95" t="str">
        <f>IF(ISBLANK(DC_SW15[[#This Row],[Urban Acres]]), "", DC_SW15[[#This Row],[Urban Acres]]-DC_SW15[[#This Row],[Impervious Acres]]-DC_SW15[[#This Row],[Natural Acres]])</f>
        <v/>
      </c>
      <c r="AS114" s="95"/>
      <c r="AT114" s="95"/>
      <c r="AU114" s="95" t="str">
        <f>IF(ISBLANK(DC_SW15[[#This Row],[Natural Acres]]), "", DC_SW15[[#This Row],[Natural Acres]]*43560)</f>
        <v/>
      </c>
      <c r="AV114" s="95" t="str">
        <f>IFERROR(IF(ISBLANK(DC_SW15[[#This Row],[Compacted Acres]]), "", DC_SW15[[#This Row],[Compacted Acres]]*43560),"")</f>
        <v/>
      </c>
      <c r="AW114" s="95" t="str">
        <f>IF(ISBLANK(DC_SW15[[#This Row],[Impervious Acres]]), "", DC_SW15[[#This Row],[Impervious Acres]]*43560)</f>
        <v/>
      </c>
      <c r="AX114" s="95" t="str">
        <f>IF(ISBLANK(DC_SW15[[#This Row],[Urban Acres]]), "", DC_SW15[[#This Row],[Urban Acres]]*43560)</f>
        <v/>
      </c>
      <c r="AY114" s="68"/>
      <c r="AZ114" s="23"/>
      <c r="BA114" s="24"/>
      <c r="BB114" s="24"/>
      <c r="BC114" s="24"/>
      <c r="BD114" s="24"/>
      <c r="BE114" s="24"/>
      <c r="BF114" s="24"/>
      <c r="BG114" s="24"/>
      <c r="BH114" s="23"/>
      <c r="BI114" s="23"/>
      <c r="BJ114" s="23"/>
      <c r="BK114" s="15"/>
      <c r="BL114" s="23"/>
      <c r="BM114" s="73"/>
      <c r="BN114" s="88"/>
      <c r="BO114" s="89"/>
      <c r="BP114" s="23"/>
      <c r="BQ114" s="15"/>
    </row>
    <row r="115" spans="1:69" x14ac:dyDescent="0.25">
      <c r="A115" s="15"/>
      <c r="B115" s="15"/>
      <c r="C115" s="15"/>
      <c r="D115" s="15"/>
      <c r="E115" s="15"/>
      <c r="F115" s="23"/>
      <c r="G115" s="88"/>
      <c r="H115" s="89"/>
      <c r="I115" s="24" t="str">
        <f>IFERROR(INDEX(Table3[Site ID], MATCH(DC_SW15[[#This Row],[Facility Name]], Table3[Site Name], 0)), "")</f>
        <v/>
      </c>
      <c r="J115" s="15"/>
      <c r="K115" s="24" t="str">
        <f>IFERROR(INDEX(Table3[Site Address], MATCH(DC_SW15[[#This Row],[Facility Name]], Table3[Site Name], 0)), "")</f>
        <v/>
      </c>
      <c r="L115" s="24" t="str">
        <f>IFERROR(INDEX(Table3[Site X Coordinate], MATCH(DC_SW15[[#This Row],[Facility Name]], Table3[Site Name], 0)),"")</f>
        <v/>
      </c>
      <c r="M115" s="24" t="str">
        <f>IFERROR(INDEX(Table3[Site Y Coordinate], MATCH(DC_SW15[[#This Row],[Facility Name]], Table3[Site Name], 0)),"")</f>
        <v/>
      </c>
      <c r="N115" s="24" t="str">
        <f>IFERROR(INDEX(Table3[Owner/Manager], MATCH(DC_SW15[[#This Row],[Facility Name]], Table3[Site Name], 0)),"")</f>
        <v/>
      </c>
      <c r="O115" s="15"/>
      <c r="P115" s="15"/>
      <c r="Q115" s="90"/>
      <c r="R115" s="15"/>
      <c r="S115" s="15"/>
      <c r="T115" s="90"/>
      <c r="U115" s="15"/>
      <c r="V115" s="91"/>
      <c r="W115" s="92"/>
      <c r="X115" s="15"/>
      <c r="Y115" s="93"/>
      <c r="Z115" s="94"/>
      <c r="AA115" s="94"/>
      <c r="AB115" s="94"/>
      <c r="AC115" s="24"/>
      <c r="AD115" s="15"/>
      <c r="AE115" s="15"/>
      <c r="AF115" s="15"/>
      <c r="AG115" s="15"/>
      <c r="AH115" s="15"/>
      <c r="AI115" s="15"/>
      <c r="AJ115" s="15"/>
      <c r="AK115" s="15"/>
      <c r="AL115" s="15"/>
      <c r="AM115" s="15"/>
      <c r="AN115" s="95"/>
      <c r="AO115" s="95"/>
      <c r="AP115" s="95"/>
      <c r="AQ115" s="95"/>
      <c r="AR115" s="95" t="str">
        <f>IF(ISBLANK(DC_SW15[[#This Row],[Urban Acres]]), "", DC_SW15[[#This Row],[Urban Acres]]-DC_SW15[[#This Row],[Impervious Acres]]-DC_SW15[[#This Row],[Natural Acres]])</f>
        <v/>
      </c>
      <c r="AS115" s="95"/>
      <c r="AT115" s="95"/>
      <c r="AU115" s="95" t="str">
        <f>IF(ISBLANK(DC_SW15[[#This Row],[Natural Acres]]), "", DC_SW15[[#This Row],[Natural Acres]]*43560)</f>
        <v/>
      </c>
      <c r="AV115" s="95" t="str">
        <f>IFERROR(IF(ISBLANK(DC_SW15[[#This Row],[Compacted Acres]]), "", DC_SW15[[#This Row],[Compacted Acres]]*43560),"")</f>
        <v/>
      </c>
      <c r="AW115" s="95" t="str">
        <f>IF(ISBLANK(DC_SW15[[#This Row],[Impervious Acres]]), "", DC_SW15[[#This Row],[Impervious Acres]]*43560)</f>
        <v/>
      </c>
      <c r="AX115" s="95" t="str">
        <f>IF(ISBLANK(DC_SW15[[#This Row],[Urban Acres]]), "", DC_SW15[[#This Row],[Urban Acres]]*43560)</f>
        <v/>
      </c>
      <c r="AY115" s="68"/>
      <c r="AZ115" s="23"/>
      <c r="BA115" s="24"/>
      <c r="BB115" s="24"/>
      <c r="BC115" s="24"/>
      <c r="BD115" s="24"/>
      <c r="BE115" s="24"/>
      <c r="BF115" s="24"/>
      <c r="BG115" s="24"/>
      <c r="BH115" s="23"/>
      <c r="BI115" s="23"/>
      <c r="BJ115" s="23"/>
      <c r="BK115" s="15"/>
      <c r="BL115" s="23"/>
      <c r="BM115" s="73"/>
      <c r="BN115" s="88"/>
      <c r="BO115" s="89"/>
      <c r="BP115" s="23"/>
      <c r="BQ115" s="15"/>
    </row>
    <row r="116" spans="1:69" x14ac:dyDescent="0.25">
      <c r="A116" s="15"/>
      <c r="B116" s="15"/>
      <c r="C116" s="15"/>
      <c r="D116" s="15"/>
      <c r="E116" s="15"/>
      <c r="F116" s="23"/>
      <c r="G116" s="88"/>
      <c r="H116" s="89"/>
      <c r="I116" s="24" t="str">
        <f>IFERROR(INDEX(Table3[Site ID], MATCH(DC_SW15[[#This Row],[Facility Name]], Table3[Site Name], 0)), "")</f>
        <v/>
      </c>
      <c r="J116" s="15"/>
      <c r="K116" s="24" t="str">
        <f>IFERROR(INDEX(Table3[Site Address], MATCH(DC_SW15[[#This Row],[Facility Name]], Table3[Site Name], 0)), "")</f>
        <v/>
      </c>
      <c r="L116" s="24" t="str">
        <f>IFERROR(INDEX(Table3[Site X Coordinate], MATCH(DC_SW15[[#This Row],[Facility Name]], Table3[Site Name], 0)),"")</f>
        <v/>
      </c>
      <c r="M116" s="24" t="str">
        <f>IFERROR(INDEX(Table3[Site Y Coordinate], MATCH(DC_SW15[[#This Row],[Facility Name]], Table3[Site Name], 0)),"")</f>
        <v/>
      </c>
      <c r="N116" s="24" t="str">
        <f>IFERROR(INDEX(Table3[Owner/Manager], MATCH(DC_SW15[[#This Row],[Facility Name]], Table3[Site Name], 0)),"")</f>
        <v/>
      </c>
      <c r="O116" s="15"/>
      <c r="P116" s="15"/>
      <c r="Q116" s="90"/>
      <c r="R116" s="15"/>
      <c r="S116" s="15"/>
      <c r="T116" s="90"/>
      <c r="U116" s="15"/>
      <c r="V116" s="91"/>
      <c r="W116" s="92"/>
      <c r="X116" s="15"/>
      <c r="Y116" s="93"/>
      <c r="Z116" s="94"/>
      <c r="AA116" s="94"/>
      <c r="AB116" s="94"/>
      <c r="AC116" s="24"/>
      <c r="AD116" s="15"/>
      <c r="AE116" s="15"/>
      <c r="AF116" s="15"/>
      <c r="AG116" s="15"/>
      <c r="AH116" s="15"/>
      <c r="AI116" s="15"/>
      <c r="AJ116" s="15"/>
      <c r="AK116" s="15"/>
      <c r="AL116" s="15"/>
      <c r="AM116" s="15"/>
      <c r="AN116" s="95"/>
      <c r="AO116" s="95"/>
      <c r="AP116" s="95"/>
      <c r="AQ116" s="95"/>
      <c r="AR116" s="95" t="str">
        <f>IF(ISBLANK(DC_SW15[[#This Row],[Urban Acres]]), "", DC_SW15[[#This Row],[Urban Acres]]-DC_SW15[[#This Row],[Impervious Acres]]-DC_SW15[[#This Row],[Natural Acres]])</f>
        <v/>
      </c>
      <c r="AS116" s="95"/>
      <c r="AT116" s="95"/>
      <c r="AU116" s="95" t="str">
        <f>IF(ISBLANK(DC_SW15[[#This Row],[Natural Acres]]), "", DC_SW15[[#This Row],[Natural Acres]]*43560)</f>
        <v/>
      </c>
      <c r="AV116" s="95" t="str">
        <f>IFERROR(IF(ISBLANK(DC_SW15[[#This Row],[Compacted Acres]]), "", DC_SW15[[#This Row],[Compacted Acres]]*43560),"")</f>
        <v/>
      </c>
      <c r="AW116" s="95" t="str">
        <f>IF(ISBLANK(DC_SW15[[#This Row],[Impervious Acres]]), "", DC_SW15[[#This Row],[Impervious Acres]]*43560)</f>
        <v/>
      </c>
      <c r="AX116" s="95" t="str">
        <f>IF(ISBLANK(DC_SW15[[#This Row],[Urban Acres]]), "", DC_SW15[[#This Row],[Urban Acres]]*43560)</f>
        <v/>
      </c>
      <c r="AY116" s="68"/>
      <c r="AZ116" s="23"/>
      <c r="BA116" s="24"/>
      <c r="BB116" s="24"/>
      <c r="BC116" s="24"/>
      <c r="BD116" s="24"/>
      <c r="BE116" s="24"/>
      <c r="BF116" s="24"/>
      <c r="BG116" s="24"/>
      <c r="BH116" s="23"/>
      <c r="BI116" s="23"/>
      <c r="BJ116" s="23"/>
      <c r="BK116" s="15"/>
      <c r="BL116" s="23"/>
      <c r="BM116" s="73"/>
      <c r="BN116" s="88"/>
      <c r="BO116" s="89"/>
      <c r="BP116" s="23"/>
      <c r="BQ116" s="15"/>
    </row>
    <row r="117" spans="1:69" x14ac:dyDescent="0.25">
      <c r="A117" s="15"/>
      <c r="B117" s="15"/>
      <c r="C117" s="15"/>
      <c r="D117" s="15"/>
      <c r="E117" s="15"/>
      <c r="F117" s="23"/>
      <c r="G117" s="88"/>
      <c r="H117" s="89"/>
      <c r="I117" s="24" t="str">
        <f>IFERROR(INDEX(Table3[Site ID], MATCH(DC_SW15[[#This Row],[Facility Name]], Table3[Site Name], 0)), "")</f>
        <v/>
      </c>
      <c r="J117" s="15"/>
      <c r="K117" s="24" t="str">
        <f>IFERROR(INDEX(Table3[Site Address], MATCH(DC_SW15[[#This Row],[Facility Name]], Table3[Site Name], 0)), "")</f>
        <v/>
      </c>
      <c r="L117" s="24" t="str">
        <f>IFERROR(INDEX(Table3[Site X Coordinate], MATCH(DC_SW15[[#This Row],[Facility Name]], Table3[Site Name], 0)),"")</f>
        <v/>
      </c>
      <c r="M117" s="24" t="str">
        <f>IFERROR(INDEX(Table3[Site Y Coordinate], MATCH(DC_SW15[[#This Row],[Facility Name]], Table3[Site Name], 0)),"")</f>
        <v/>
      </c>
      <c r="N117" s="24" t="str">
        <f>IFERROR(INDEX(Table3[Owner/Manager], MATCH(DC_SW15[[#This Row],[Facility Name]], Table3[Site Name], 0)),"")</f>
        <v/>
      </c>
      <c r="O117" s="15"/>
      <c r="P117" s="15"/>
      <c r="Q117" s="90"/>
      <c r="R117" s="15"/>
      <c r="S117" s="15"/>
      <c r="T117" s="90"/>
      <c r="U117" s="15"/>
      <c r="V117" s="91"/>
      <c r="W117" s="92"/>
      <c r="X117" s="15"/>
      <c r="Y117" s="93"/>
      <c r="Z117" s="94"/>
      <c r="AA117" s="94"/>
      <c r="AB117" s="94"/>
      <c r="AC117" s="24"/>
      <c r="AD117" s="15"/>
      <c r="AE117" s="15"/>
      <c r="AF117" s="15"/>
      <c r="AG117" s="15"/>
      <c r="AH117" s="15"/>
      <c r="AI117" s="15"/>
      <c r="AJ117" s="15"/>
      <c r="AK117" s="15"/>
      <c r="AL117" s="15"/>
      <c r="AM117" s="15"/>
      <c r="AN117" s="95"/>
      <c r="AO117" s="95"/>
      <c r="AP117" s="95"/>
      <c r="AQ117" s="95"/>
      <c r="AR117" s="95" t="str">
        <f>IF(ISBLANK(DC_SW15[[#This Row],[Urban Acres]]), "", DC_SW15[[#This Row],[Urban Acres]]-DC_SW15[[#This Row],[Impervious Acres]]-DC_SW15[[#This Row],[Natural Acres]])</f>
        <v/>
      </c>
      <c r="AS117" s="95"/>
      <c r="AT117" s="95"/>
      <c r="AU117" s="95" t="str">
        <f>IF(ISBLANK(DC_SW15[[#This Row],[Natural Acres]]), "", DC_SW15[[#This Row],[Natural Acres]]*43560)</f>
        <v/>
      </c>
      <c r="AV117" s="95" t="str">
        <f>IFERROR(IF(ISBLANK(DC_SW15[[#This Row],[Compacted Acres]]), "", DC_SW15[[#This Row],[Compacted Acres]]*43560),"")</f>
        <v/>
      </c>
      <c r="AW117" s="95" t="str">
        <f>IF(ISBLANK(DC_SW15[[#This Row],[Impervious Acres]]), "", DC_SW15[[#This Row],[Impervious Acres]]*43560)</f>
        <v/>
      </c>
      <c r="AX117" s="95" t="str">
        <f>IF(ISBLANK(DC_SW15[[#This Row],[Urban Acres]]), "", DC_SW15[[#This Row],[Urban Acres]]*43560)</f>
        <v/>
      </c>
      <c r="AY117" s="68"/>
      <c r="AZ117" s="23"/>
      <c r="BA117" s="24"/>
      <c r="BB117" s="24"/>
      <c r="BC117" s="24"/>
      <c r="BD117" s="24"/>
      <c r="BE117" s="24"/>
      <c r="BF117" s="24"/>
      <c r="BG117" s="24"/>
      <c r="BH117" s="23"/>
      <c r="BI117" s="23"/>
      <c r="BJ117" s="23"/>
      <c r="BK117" s="15"/>
      <c r="BL117" s="23"/>
      <c r="BM117" s="73"/>
      <c r="BN117" s="88"/>
      <c r="BO117" s="89"/>
      <c r="BP117" s="23"/>
      <c r="BQ117" s="15"/>
    </row>
    <row r="118" spans="1:69" x14ac:dyDescent="0.25">
      <c r="A118" s="15"/>
      <c r="B118" s="15"/>
      <c r="C118" s="15"/>
      <c r="D118" s="15"/>
      <c r="E118" s="15"/>
      <c r="F118" s="23"/>
      <c r="G118" s="88"/>
      <c r="H118" s="89"/>
      <c r="I118" s="24" t="str">
        <f>IFERROR(INDEX(Table3[Site ID], MATCH(DC_SW15[[#This Row],[Facility Name]], Table3[Site Name], 0)), "")</f>
        <v/>
      </c>
      <c r="J118" s="15"/>
      <c r="K118" s="24" t="str">
        <f>IFERROR(INDEX(Table3[Site Address], MATCH(DC_SW15[[#This Row],[Facility Name]], Table3[Site Name], 0)), "")</f>
        <v/>
      </c>
      <c r="L118" s="24" t="str">
        <f>IFERROR(INDEX(Table3[Site X Coordinate], MATCH(DC_SW15[[#This Row],[Facility Name]], Table3[Site Name], 0)),"")</f>
        <v/>
      </c>
      <c r="M118" s="24" t="str">
        <f>IFERROR(INDEX(Table3[Site Y Coordinate], MATCH(DC_SW15[[#This Row],[Facility Name]], Table3[Site Name], 0)),"")</f>
        <v/>
      </c>
      <c r="N118" s="24" t="str">
        <f>IFERROR(INDEX(Table3[Owner/Manager], MATCH(DC_SW15[[#This Row],[Facility Name]], Table3[Site Name], 0)),"")</f>
        <v/>
      </c>
      <c r="O118" s="15"/>
      <c r="P118" s="15"/>
      <c r="Q118" s="90"/>
      <c r="R118" s="15"/>
      <c r="S118" s="15"/>
      <c r="T118" s="90"/>
      <c r="U118" s="15"/>
      <c r="V118" s="91"/>
      <c r="W118" s="92"/>
      <c r="X118" s="15"/>
      <c r="Y118" s="93"/>
      <c r="Z118" s="94"/>
      <c r="AA118" s="94"/>
      <c r="AB118" s="94"/>
      <c r="AC118" s="24"/>
      <c r="AD118" s="15"/>
      <c r="AE118" s="15"/>
      <c r="AF118" s="15"/>
      <c r="AG118" s="15"/>
      <c r="AH118" s="15"/>
      <c r="AI118" s="15"/>
      <c r="AJ118" s="15"/>
      <c r="AK118" s="15"/>
      <c r="AL118" s="15"/>
      <c r="AM118" s="15"/>
      <c r="AN118" s="95"/>
      <c r="AO118" s="95"/>
      <c r="AP118" s="95"/>
      <c r="AQ118" s="95"/>
      <c r="AR118" s="95" t="str">
        <f>IF(ISBLANK(DC_SW15[[#This Row],[Urban Acres]]), "", DC_SW15[[#This Row],[Urban Acres]]-DC_SW15[[#This Row],[Impervious Acres]]-DC_SW15[[#This Row],[Natural Acres]])</f>
        <v/>
      </c>
      <c r="AS118" s="95"/>
      <c r="AT118" s="95"/>
      <c r="AU118" s="95" t="str">
        <f>IF(ISBLANK(DC_SW15[[#This Row],[Natural Acres]]), "", DC_SW15[[#This Row],[Natural Acres]]*43560)</f>
        <v/>
      </c>
      <c r="AV118" s="95" t="str">
        <f>IFERROR(IF(ISBLANK(DC_SW15[[#This Row],[Compacted Acres]]), "", DC_SW15[[#This Row],[Compacted Acres]]*43560),"")</f>
        <v/>
      </c>
      <c r="AW118" s="95" t="str">
        <f>IF(ISBLANK(DC_SW15[[#This Row],[Impervious Acres]]), "", DC_SW15[[#This Row],[Impervious Acres]]*43560)</f>
        <v/>
      </c>
      <c r="AX118" s="95" t="str">
        <f>IF(ISBLANK(DC_SW15[[#This Row],[Urban Acres]]), "", DC_SW15[[#This Row],[Urban Acres]]*43560)</f>
        <v/>
      </c>
      <c r="AY118" s="68"/>
      <c r="AZ118" s="23"/>
      <c r="BA118" s="24"/>
      <c r="BB118" s="24"/>
      <c r="BC118" s="24"/>
      <c r="BD118" s="24"/>
      <c r="BE118" s="24"/>
      <c r="BF118" s="24"/>
      <c r="BG118" s="24"/>
      <c r="BH118" s="23"/>
      <c r="BI118" s="23"/>
      <c r="BJ118" s="23"/>
      <c r="BK118" s="15"/>
      <c r="BL118" s="23"/>
      <c r="BM118" s="73"/>
      <c r="BN118" s="88"/>
      <c r="BO118" s="89"/>
      <c r="BP118" s="23"/>
      <c r="BQ118" s="15"/>
    </row>
    <row r="119" spans="1:69" x14ac:dyDescent="0.25">
      <c r="A119" s="15"/>
      <c r="B119" s="15"/>
      <c r="C119" s="15"/>
      <c r="D119" s="15"/>
      <c r="E119" s="15"/>
      <c r="F119" s="23"/>
      <c r="G119" s="88"/>
      <c r="H119" s="89"/>
      <c r="I119" s="24" t="str">
        <f>IFERROR(INDEX(Table3[Site ID], MATCH(DC_SW15[[#This Row],[Facility Name]], Table3[Site Name], 0)), "")</f>
        <v/>
      </c>
      <c r="J119" s="15"/>
      <c r="K119" s="24" t="str">
        <f>IFERROR(INDEX(Table3[Site Address], MATCH(DC_SW15[[#This Row],[Facility Name]], Table3[Site Name], 0)), "")</f>
        <v/>
      </c>
      <c r="L119" s="24" t="str">
        <f>IFERROR(INDEX(Table3[Site X Coordinate], MATCH(DC_SW15[[#This Row],[Facility Name]], Table3[Site Name], 0)),"")</f>
        <v/>
      </c>
      <c r="M119" s="24" t="str">
        <f>IFERROR(INDEX(Table3[Site Y Coordinate], MATCH(DC_SW15[[#This Row],[Facility Name]], Table3[Site Name], 0)),"")</f>
        <v/>
      </c>
      <c r="N119" s="24" t="str">
        <f>IFERROR(INDEX(Table3[Owner/Manager], MATCH(DC_SW15[[#This Row],[Facility Name]], Table3[Site Name], 0)),"")</f>
        <v/>
      </c>
      <c r="O119" s="15"/>
      <c r="P119" s="15"/>
      <c r="Q119" s="90"/>
      <c r="R119" s="15"/>
      <c r="S119" s="15"/>
      <c r="T119" s="90"/>
      <c r="U119" s="15"/>
      <c r="V119" s="91"/>
      <c r="W119" s="92"/>
      <c r="X119" s="15"/>
      <c r="Y119" s="93"/>
      <c r="Z119" s="94"/>
      <c r="AA119" s="94"/>
      <c r="AB119" s="94"/>
      <c r="AC119" s="24"/>
      <c r="AD119" s="15"/>
      <c r="AE119" s="15"/>
      <c r="AF119" s="15"/>
      <c r="AG119" s="15"/>
      <c r="AH119" s="15"/>
      <c r="AI119" s="15"/>
      <c r="AJ119" s="15"/>
      <c r="AK119" s="15"/>
      <c r="AL119" s="15"/>
      <c r="AM119" s="15"/>
      <c r="AN119" s="95"/>
      <c r="AO119" s="95"/>
      <c r="AP119" s="95"/>
      <c r="AQ119" s="95"/>
      <c r="AR119" s="95" t="str">
        <f>IF(ISBLANK(DC_SW15[[#This Row],[Urban Acres]]), "", DC_SW15[[#This Row],[Urban Acres]]-DC_SW15[[#This Row],[Impervious Acres]]-DC_SW15[[#This Row],[Natural Acres]])</f>
        <v/>
      </c>
      <c r="AS119" s="95"/>
      <c r="AT119" s="95"/>
      <c r="AU119" s="95" t="str">
        <f>IF(ISBLANK(DC_SW15[[#This Row],[Natural Acres]]), "", DC_SW15[[#This Row],[Natural Acres]]*43560)</f>
        <v/>
      </c>
      <c r="AV119" s="95" t="str">
        <f>IFERROR(IF(ISBLANK(DC_SW15[[#This Row],[Compacted Acres]]), "", DC_SW15[[#This Row],[Compacted Acres]]*43560),"")</f>
        <v/>
      </c>
      <c r="AW119" s="95" t="str">
        <f>IF(ISBLANK(DC_SW15[[#This Row],[Impervious Acres]]), "", DC_SW15[[#This Row],[Impervious Acres]]*43560)</f>
        <v/>
      </c>
      <c r="AX119" s="95" t="str">
        <f>IF(ISBLANK(DC_SW15[[#This Row],[Urban Acres]]), "", DC_SW15[[#This Row],[Urban Acres]]*43560)</f>
        <v/>
      </c>
      <c r="AY119" s="68"/>
      <c r="AZ119" s="23"/>
      <c r="BA119" s="24"/>
      <c r="BB119" s="24"/>
      <c r="BC119" s="24"/>
      <c r="BD119" s="24"/>
      <c r="BE119" s="24"/>
      <c r="BF119" s="24"/>
      <c r="BG119" s="24"/>
      <c r="BH119" s="23"/>
      <c r="BI119" s="23"/>
      <c r="BJ119" s="23"/>
      <c r="BK119" s="15"/>
      <c r="BL119" s="23"/>
      <c r="BM119" s="73"/>
      <c r="BN119" s="88"/>
      <c r="BO119" s="89"/>
      <c r="BP119" s="23"/>
      <c r="BQ119" s="15"/>
    </row>
    <row r="120" spans="1:69" x14ac:dyDescent="0.25">
      <c r="A120" s="15"/>
      <c r="B120" s="15"/>
      <c r="C120" s="15"/>
      <c r="D120" s="15"/>
      <c r="E120" s="15"/>
      <c r="F120" s="23"/>
      <c r="G120" s="88"/>
      <c r="H120" s="89"/>
      <c r="I120" s="24" t="str">
        <f>IFERROR(INDEX(Table3[Site ID], MATCH(DC_SW15[[#This Row],[Facility Name]], Table3[Site Name], 0)), "")</f>
        <v/>
      </c>
      <c r="J120" s="15"/>
      <c r="K120" s="24" t="str">
        <f>IFERROR(INDEX(Table3[Site Address], MATCH(DC_SW15[[#This Row],[Facility Name]], Table3[Site Name], 0)), "")</f>
        <v/>
      </c>
      <c r="L120" s="24" t="str">
        <f>IFERROR(INDEX(Table3[Site X Coordinate], MATCH(DC_SW15[[#This Row],[Facility Name]], Table3[Site Name], 0)),"")</f>
        <v/>
      </c>
      <c r="M120" s="24" t="str">
        <f>IFERROR(INDEX(Table3[Site Y Coordinate], MATCH(DC_SW15[[#This Row],[Facility Name]], Table3[Site Name], 0)),"")</f>
        <v/>
      </c>
      <c r="N120" s="24" t="str">
        <f>IFERROR(INDEX(Table3[Owner/Manager], MATCH(DC_SW15[[#This Row],[Facility Name]], Table3[Site Name], 0)),"")</f>
        <v/>
      </c>
      <c r="O120" s="15"/>
      <c r="P120" s="15"/>
      <c r="Q120" s="90"/>
      <c r="R120" s="15"/>
      <c r="S120" s="15"/>
      <c r="T120" s="90"/>
      <c r="U120" s="15"/>
      <c r="V120" s="91"/>
      <c r="W120" s="92"/>
      <c r="X120" s="15"/>
      <c r="Y120" s="93"/>
      <c r="Z120" s="94"/>
      <c r="AA120" s="94"/>
      <c r="AB120" s="94"/>
      <c r="AC120" s="24"/>
      <c r="AD120" s="15"/>
      <c r="AE120" s="15"/>
      <c r="AF120" s="15"/>
      <c r="AG120" s="15"/>
      <c r="AH120" s="15"/>
      <c r="AI120" s="15"/>
      <c r="AJ120" s="15"/>
      <c r="AK120" s="15"/>
      <c r="AL120" s="15"/>
      <c r="AM120" s="15"/>
      <c r="AN120" s="95"/>
      <c r="AO120" s="95"/>
      <c r="AP120" s="95"/>
      <c r="AQ120" s="95"/>
      <c r="AR120" s="95" t="str">
        <f>IF(ISBLANK(DC_SW15[[#This Row],[Urban Acres]]), "", DC_SW15[[#This Row],[Urban Acres]]-DC_SW15[[#This Row],[Impervious Acres]]-DC_SW15[[#This Row],[Natural Acres]])</f>
        <v/>
      </c>
      <c r="AS120" s="95"/>
      <c r="AT120" s="95"/>
      <c r="AU120" s="95" t="str">
        <f>IF(ISBLANK(DC_SW15[[#This Row],[Natural Acres]]), "", DC_SW15[[#This Row],[Natural Acres]]*43560)</f>
        <v/>
      </c>
      <c r="AV120" s="95" t="str">
        <f>IFERROR(IF(ISBLANK(DC_SW15[[#This Row],[Compacted Acres]]), "", DC_SW15[[#This Row],[Compacted Acres]]*43560),"")</f>
        <v/>
      </c>
      <c r="AW120" s="95" t="str">
        <f>IF(ISBLANK(DC_SW15[[#This Row],[Impervious Acres]]), "", DC_SW15[[#This Row],[Impervious Acres]]*43560)</f>
        <v/>
      </c>
      <c r="AX120" s="95" t="str">
        <f>IF(ISBLANK(DC_SW15[[#This Row],[Urban Acres]]), "", DC_SW15[[#This Row],[Urban Acres]]*43560)</f>
        <v/>
      </c>
      <c r="AY120" s="68"/>
      <c r="AZ120" s="23"/>
      <c r="BA120" s="24"/>
      <c r="BB120" s="24"/>
      <c r="BC120" s="24"/>
      <c r="BD120" s="24"/>
      <c r="BE120" s="24"/>
      <c r="BF120" s="24"/>
      <c r="BG120" s="24"/>
      <c r="BH120" s="23"/>
      <c r="BI120" s="23"/>
      <c r="BJ120" s="23"/>
      <c r="BK120" s="15"/>
      <c r="BL120" s="23"/>
      <c r="BM120" s="73"/>
      <c r="BN120" s="88"/>
      <c r="BO120" s="89"/>
      <c r="BP120" s="23"/>
      <c r="BQ120" s="15"/>
    </row>
    <row r="121" spans="1:69" x14ac:dyDescent="0.25">
      <c r="A121" s="15"/>
      <c r="B121" s="15"/>
      <c r="C121" s="15"/>
      <c r="D121" s="15"/>
      <c r="E121" s="15"/>
      <c r="F121" s="23"/>
      <c r="G121" s="88"/>
      <c r="H121" s="89"/>
      <c r="I121" s="24" t="str">
        <f>IFERROR(INDEX(Table3[Site ID], MATCH(DC_SW15[[#This Row],[Facility Name]], Table3[Site Name], 0)), "")</f>
        <v/>
      </c>
      <c r="J121" s="15"/>
      <c r="K121" s="24" t="str">
        <f>IFERROR(INDEX(Table3[Site Address], MATCH(DC_SW15[[#This Row],[Facility Name]], Table3[Site Name], 0)), "")</f>
        <v/>
      </c>
      <c r="L121" s="24" t="str">
        <f>IFERROR(INDEX(Table3[Site X Coordinate], MATCH(DC_SW15[[#This Row],[Facility Name]], Table3[Site Name], 0)),"")</f>
        <v/>
      </c>
      <c r="M121" s="24" t="str">
        <f>IFERROR(INDEX(Table3[Site Y Coordinate], MATCH(DC_SW15[[#This Row],[Facility Name]], Table3[Site Name], 0)),"")</f>
        <v/>
      </c>
      <c r="N121" s="24" t="str">
        <f>IFERROR(INDEX(Table3[Owner/Manager], MATCH(DC_SW15[[#This Row],[Facility Name]], Table3[Site Name], 0)),"")</f>
        <v/>
      </c>
      <c r="O121" s="15"/>
      <c r="P121" s="15"/>
      <c r="Q121" s="90"/>
      <c r="R121" s="15"/>
      <c r="S121" s="15"/>
      <c r="T121" s="90"/>
      <c r="U121" s="15"/>
      <c r="V121" s="91"/>
      <c r="W121" s="92"/>
      <c r="X121" s="15"/>
      <c r="Y121" s="93"/>
      <c r="Z121" s="94"/>
      <c r="AA121" s="94"/>
      <c r="AB121" s="94"/>
      <c r="AC121" s="24"/>
      <c r="AD121" s="15"/>
      <c r="AE121" s="15"/>
      <c r="AF121" s="15"/>
      <c r="AG121" s="15"/>
      <c r="AH121" s="15"/>
      <c r="AI121" s="15"/>
      <c r="AJ121" s="15"/>
      <c r="AK121" s="15"/>
      <c r="AL121" s="15"/>
      <c r="AM121" s="15"/>
      <c r="AN121" s="95"/>
      <c r="AO121" s="95"/>
      <c r="AP121" s="95"/>
      <c r="AQ121" s="95"/>
      <c r="AR121" s="95" t="str">
        <f>IF(ISBLANK(DC_SW15[[#This Row],[Urban Acres]]), "", DC_SW15[[#This Row],[Urban Acres]]-DC_SW15[[#This Row],[Impervious Acres]]-DC_SW15[[#This Row],[Natural Acres]])</f>
        <v/>
      </c>
      <c r="AS121" s="95"/>
      <c r="AT121" s="95"/>
      <c r="AU121" s="95" t="str">
        <f>IF(ISBLANK(DC_SW15[[#This Row],[Natural Acres]]), "", DC_SW15[[#This Row],[Natural Acres]]*43560)</f>
        <v/>
      </c>
      <c r="AV121" s="95" t="str">
        <f>IFERROR(IF(ISBLANK(DC_SW15[[#This Row],[Compacted Acres]]), "", DC_SW15[[#This Row],[Compacted Acres]]*43560),"")</f>
        <v/>
      </c>
      <c r="AW121" s="95" t="str">
        <f>IF(ISBLANK(DC_SW15[[#This Row],[Impervious Acres]]), "", DC_SW15[[#This Row],[Impervious Acres]]*43560)</f>
        <v/>
      </c>
      <c r="AX121" s="95" t="str">
        <f>IF(ISBLANK(DC_SW15[[#This Row],[Urban Acres]]), "", DC_SW15[[#This Row],[Urban Acres]]*43560)</f>
        <v/>
      </c>
      <c r="AY121" s="68"/>
      <c r="AZ121" s="23"/>
      <c r="BA121" s="24"/>
      <c r="BB121" s="24"/>
      <c r="BC121" s="24"/>
      <c r="BD121" s="24"/>
      <c r="BE121" s="24"/>
      <c r="BF121" s="24"/>
      <c r="BG121" s="24"/>
      <c r="BH121" s="23"/>
      <c r="BI121" s="23"/>
      <c r="BJ121" s="23"/>
      <c r="BK121" s="15"/>
      <c r="BL121" s="23"/>
      <c r="BM121" s="73"/>
      <c r="BN121" s="88"/>
      <c r="BO121" s="89"/>
      <c r="BP121" s="23"/>
      <c r="BQ121" s="15"/>
    </row>
    <row r="122" spans="1:69" x14ac:dyDescent="0.25">
      <c r="A122" s="15"/>
      <c r="B122" s="15"/>
      <c r="C122" s="15"/>
      <c r="D122" s="15"/>
      <c r="E122" s="15"/>
      <c r="F122" s="23"/>
      <c r="G122" s="88"/>
      <c r="H122" s="89"/>
      <c r="I122" s="24" t="str">
        <f>IFERROR(INDEX(Table3[Site ID], MATCH(DC_SW15[[#This Row],[Facility Name]], Table3[Site Name], 0)), "")</f>
        <v/>
      </c>
      <c r="J122" s="15"/>
      <c r="K122" s="24" t="str">
        <f>IFERROR(INDEX(Table3[Site Address], MATCH(DC_SW15[[#This Row],[Facility Name]], Table3[Site Name], 0)), "")</f>
        <v/>
      </c>
      <c r="L122" s="24" t="str">
        <f>IFERROR(INDEX(Table3[Site X Coordinate], MATCH(DC_SW15[[#This Row],[Facility Name]], Table3[Site Name], 0)),"")</f>
        <v/>
      </c>
      <c r="M122" s="24" t="str">
        <f>IFERROR(INDEX(Table3[Site Y Coordinate], MATCH(DC_SW15[[#This Row],[Facility Name]], Table3[Site Name], 0)),"")</f>
        <v/>
      </c>
      <c r="N122" s="24" t="str">
        <f>IFERROR(INDEX(Table3[Owner/Manager], MATCH(DC_SW15[[#This Row],[Facility Name]], Table3[Site Name], 0)),"")</f>
        <v/>
      </c>
      <c r="O122" s="15"/>
      <c r="P122" s="15"/>
      <c r="Q122" s="90"/>
      <c r="R122" s="15"/>
      <c r="S122" s="15"/>
      <c r="T122" s="90"/>
      <c r="U122" s="15"/>
      <c r="V122" s="91"/>
      <c r="W122" s="92"/>
      <c r="X122" s="15"/>
      <c r="Y122" s="93"/>
      <c r="Z122" s="94"/>
      <c r="AA122" s="94"/>
      <c r="AB122" s="94"/>
      <c r="AC122" s="24"/>
      <c r="AD122" s="15"/>
      <c r="AE122" s="15"/>
      <c r="AF122" s="15"/>
      <c r="AG122" s="15"/>
      <c r="AH122" s="15"/>
      <c r="AI122" s="15"/>
      <c r="AJ122" s="15"/>
      <c r="AK122" s="15"/>
      <c r="AL122" s="15"/>
      <c r="AM122" s="15"/>
      <c r="AN122" s="95"/>
      <c r="AO122" s="95"/>
      <c r="AP122" s="95"/>
      <c r="AQ122" s="95"/>
      <c r="AR122" s="95" t="str">
        <f>IF(ISBLANK(DC_SW15[[#This Row],[Urban Acres]]), "", DC_SW15[[#This Row],[Urban Acres]]-DC_SW15[[#This Row],[Impervious Acres]]-DC_SW15[[#This Row],[Natural Acres]])</f>
        <v/>
      </c>
      <c r="AS122" s="95"/>
      <c r="AT122" s="95"/>
      <c r="AU122" s="95" t="str">
        <f>IF(ISBLANK(DC_SW15[[#This Row],[Natural Acres]]), "", DC_SW15[[#This Row],[Natural Acres]]*43560)</f>
        <v/>
      </c>
      <c r="AV122" s="95" t="str">
        <f>IFERROR(IF(ISBLANK(DC_SW15[[#This Row],[Compacted Acres]]), "", DC_SW15[[#This Row],[Compacted Acres]]*43560),"")</f>
        <v/>
      </c>
      <c r="AW122" s="95" t="str">
        <f>IF(ISBLANK(DC_SW15[[#This Row],[Impervious Acres]]), "", DC_SW15[[#This Row],[Impervious Acres]]*43560)</f>
        <v/>
      </c>
      <c r="AX122" s="95" t="str">
        <f>IF(ISBLANK(DC_SW15[[#This Row],[Urban Acres]]), "", DC_SW15[[#This Row],[Urban Acres]]*43560)</f>
        <v/>
      </c>
      <c r="AY122" s="68"/>
      <c r="AZ122" s="23"/>
      <c r="BA122" s="24"/>
      <c r="BB122" s="24"/>
      <c r="BC122" s="24"/>
      <c r="BD122" s="24"/>
      <c r="BE122" s="24"/>
      <c r="BF122" s="24"/>
      <c r="BG122" s="24"/>
      <c r="BH122" s="23"/>
      <c r="BI122" s="23"/>
      <c r="BJ122" s="23"/>
      <c r="BK122" s="15"/>
      <c r="BL122" s="23"/>
      <c r="BM122" s="73"/>
      <c r="BN122" s="88"/>
      <c r="BO122" s="89"/>
      <c r="BP122" s="23"/>
      <c r="BQ122" s="15"/>
    </row>
    <row r="123" spans="1:69" x14ac:dyDescent="0.25">
      <c r="A123" s="15"/>
      <c r="B123" s="15"/>
      <c r="C123" s="15"/>
      <c r="D123" s="15"/>
      <c r="E123" s="15"/>
      <c r="F123" s="23"/>
      <c r="G123" s="88"/>
      <c r="H123" s="89"/>
      <c r="I123" s="24" t="str">
        <f>IFERROR(INDEX(Table3[Site ID], MATCH(DC_SW15[[#This Row],[Facility Name]], Table3[Site Name], 0)), "")</f>
        <v/>
      </c>
      <c r="J123" s="15"/>
      <c r="K123" s="24" t="str">
        <f>IFERROR(INDEX(Table3[Site Address], MATCH(DC_SW15[[#This Row],[Facility Name]], Table3[Site Name], 0)), "")</f>
        <v/>
      </c>
      <c r="L123" s="24" t="str">
        <f>IFERROR(INDEX(Table3[Site X Coordinate], MATCH(DC_SW15[[#This Row],[Facility Name]], Table3[Site Name], 0)),"")</f>
        <v/>
      </c>
      <c r="M123" s="24" t="str">
        <f>IFERROR(INDEX(Table3[Site Y Coordinate], MATCH(DC_SW15[[#This Row],[Facility Name]], Table3[Site Name], 0)),"")</f>
        <v/>
      </c>
      <c r="N123" s="24" t="str">
        <f>IFERROR(INDEX(Table3[Owner/Manager], MATCH(DC_SW15[[#This Row],[Facility Name]], Table3[Site Name], 0)),"")</f>
        <v/>
      </c>
      <c r="O123" s="15"/>
      <c r="P123" s="15"/>
      <c r="Q123" s="90"/>
      <c r="R123" s="15"/>
      <c r="S123" s="15"/>
      <c r="T123" s="90"/>
      <c r="U123" s="15"/>
      <c r="V123" s="91"/>
      <c r="W123" s="92"/>
      <c r="X123" s="15"/>
      <c r="Y123" s="93"/>
      <c r="Z123" s="94"/>
      <c r="AA123" s="94"/>
      <c r="AB123" s="94"/>
      <c r="AC123" s="24"/>
      <c r="AD123" s="15"/>
      <c r="AE123" s="15"/>
      <c r="AF123" s="15"/>
      <c r="AG123" s="15"/>
      <c r="AH123" s="15"/>
      <c r="AI123" s="15"/>
      <c r="AJ123" s="15"/>
      <c r="AK123" s="15"/>
      <c r="AL123" s="15"/>
      <c r="AM123" s="15"/>
      <c r="AN123" s="95"/>
      <c r="AO123" s="95"/>
      <c r="AP123" s="95"/>
      <c r="AQ123" s="95"/>
      <c r="AR123" s="95" t="str">
        <f>IF(ISBLANK(DC_SW15[[#This Row],[Urban Acres]]), "", DC_SW15[[#This Row],[Urban Acres]]-DC_SW15[[#This Row],[Impervious Acres]]-DC_SW15[[#This Row],[Natural Acres]])</f>
        <v/>
      </c>
      <c r="AS123" s="95"/>
      <c r="AT123" s="95"/>
      <c r="AU123" s="95" t="str">
        <f>IF(ISBLANK(DC_SW15[[#This Row],[Natural Acres]]), "", DC_SW15[[#This Row],[Natural Acres]]*43560)</f>
        <v/>
      </c>
      <c r="AV123" s="95" t="str">
        <f>IFERROR(IF(ISBLANK(DC_SW15[[#This Row],[Compacted Acres]]), "", DC_SW15[[#This Row],[Compacted Acres]]*43560),"")</f>
        <v/>
      </c>
      <c r="AW123" s="95" t="str">
        <f>IF(ISBLANK(DC_SW15[[#This Row],[Impervious Acres]]), "", DC_SW15[[#This Row],[Impervious Acres]]*43560)</f>
        <v/>
      </c>
      <c r="AX123" s="95" t="str">
        <f>IF(ISBLANK(DC_SW15[[#This Row],[Urban Acres]]), "", DC_SW15[[#This Row],[Urban Acres]]*43560)</f>
        <v/>
      </c>
      <c r="AY123" s="68"/>
      <c r="AZ123" s="23"/>
      <c r="BA123" s="24"/>
      <c r="BB123" s="24"/>
      <c r="BC123" s="24"/>
      <c r="BD123" s="24"/>
      <c r="BE123" s="24"/>
      <c r="BF123" s="24"/>
      <c r="BG123" s="24"/>
      <c r="BH123" s="23"/>
      <c r="BI123" s="23"/>
      <c r="BJ123" s="23"/>
      <c r="BK123" s="15"/>
      <c r="BL123" s="23"/>
      <c r="BM123" s="73"/>
      <c r="BN123" s="88"/>
      <c r="BO123" s="89"/>
      <c r="BP123" s="23"/>
      <c r="BQ123" s="15"/>
    </row>
    <row r="124" spans="1:69" x14ac:dyDescent="0.25">
      <c r="A124" s="15"/>
      <c r="B124" s="15"/>
      <c r="C124" s="15"/>
      <c r="D124" s="15"/>
      <c r="E124" s="15"/>
      <c r="F124" s="23"/>
      <c r="G124" s="88"/>
      <c r="H124" s="89"/>
      <c r="I124" s="24" t="str">
        <f>IFERROR(INDEX(Table3[Site ID], MATCH(DC_SW15[[#This Row],[Facility Name]], Table3[Site Name], 0)), "")</f>
        <v/>
      </c>
      <c r="J124" s="15"/>
      <c r="K124" s="24" t="str">
        <f>IFERROR(INDEX(Table3[Site Address], MATCH(DC_SW15[[#This Row],[Facility Name]], Table3[Site Name], 0)), "")</f>
        <v/>
      </c>
      <c r="L124" s="24" t="str">
        <f>IFERROR(INDEX(Table3[Site X Coordinate], MATCH(DC_SW15[[#This Row],[Facility Name]], Table3[Site Name], 0)),"")</f>
        <v/>
      </c>
      <c r="M124" s="24" t="str">
        <f>IFERROR(INDEX(Table3[Site Y Coordinate], MATCH(DC_SW15[[#This Row],[Facility Name]], Table3[Site Name], 0)),"")</f>
        <v/>
      </c>
      <c r="N124" s="24" t="str">
        <f>IFERROR(INDEX(Table3[Owner/Manager], MATCH(DC_SW15[[#This Row],[Facility Name]], Table3[Site Name], 0)),"")</f>
        <v/>
      </c>
      <c r="O124" s="15"/>
      <c r="P124" s="15"/>
      <c r="Q124" s="90"/>
      <c r="R124" s="15"/>
      <c r="S124" s="15"/>
      <c r="T124" s="90"/>
      <c r="U124" s="15"/>
      <c r="V124" s="91"/>
      <c r="W124" s="92"/>
      <c r="X124" s="15"/>
      <c r="Y124" s="93"/>
      <c r="Z124" s="94"/>
      <c r="AA124" s="94"/>
      <c r="AB124" s="94"/>
      <c r="AC124" s="24"/>
      <c r="AD124" s="15"/>
      <c r="AE124" s="15"/>
      <c r="AF124" s="15"/>
      <c r="AG124" s="15"/>
      <c r="AH124" s="15"/>
      <c r="AI124" s="15"/>
      <c r="AJ124" s="15"/>
      <c r="AK124" s="15"/>
      <c r="AL124" s="15"/>
      <c r="AM124" s="15"/>
      <c r="AN124" s="95"/>
      <c r="AO124" s="95"/>
      <c r="AP124" s="95"/>
      <c r="AQ124" s="95"/>
      <c r="AR124" s="95" t="str">
        <f>IF(ISBLANK(DC_SW15[[#This Row],[Urban Acres]]), "", DC_SW15[[#This Row],[Urban Acres]]-DC_SW15[[#This Row],[Impervious Acres]]-DC_SW15[[#This Row],[Natural Acres]])</f>
        <v/>
      </c>
      <c r="AS124" s="95"/>
      <c r="AT124" s="95"/>
      <c r="AU124" s="95" t="str">
        <f>IF(ISBLANK(DC_SW15[[#This Row],[Natural Acres]]), "", DC_SW15[[#This Row],[Natural Acres]]*43560)</f>
        <v/>
      </c>
      <c r="AV124" s="95" t="str">
        <f>IFERROR(IF(ISBLANK(DC_SW15[[#This Row],[Compacted Acres]]), "", DC_SW15[[#This Row],[Compacted Acres]]*43560),"")</f>
        <v/>
      </c>
      <c r="AW124" s="95" t="str">
        <f>IF(ISBLANK(DC_SW15[[#This Row],[Impervious Acres]]), "", DC_SW15[[#This Row],[Impervious Acres]]*43560)</f>
        <v/>
      </c>
      <c r="AX124" s="95" t="str">
        <f>IF(ISBLANK(DC_SW15[[#This Row],[Urban Acres]]), "", DC_SW15[[#This Row],[Urban Acres]]*43560)</f>
        <v/>
      </c>
      <c r="AY124" s="68"/>
      <c r="AZ124" s="23"/>
      <c r="BA124" s="24"/>
      <c r="BB124" s="24"/>
      <c r="BC124" s="24"/>
      <c r="BD124" s="24"/>
      <c r="BE124" s="24"/>
      <c r="BF124" s="24"/>
      <c r="BG124" s="24"/>
      <c r="BH124" s="23"/>
      <c r="BI124" s="23"/>
      <c r="BJ124" s="23"/>
      <c r="BK124" s="15"/>
      <c r="BL124" s="23"/>
      <c r="BM124" s="73"/>
      <c r="BN124" s="88"/>
      <c r="BO124" s="89"/>
      <c r="BP124" s="23"/>
      <c r="BQ124" s="15"/>
    </row>
    <row r="125" spans="1:69" x14ac:dyDescent="0.25">
      <c r="A125" s="15"/>
      <c r="B125" s="15"/>
      <c r="C125" s="15"/>
      <c r="D125" s="15"/>
      <c r="E125" s="15"/>
      <c r="F125" s="23"/>
      <c r="G125" s="88"/>
      <c r="H125" s="89"/>
      <c r="I125" s="24" t="str">
        <f>IFERROR(INDEX(Table3[Site ID], MATCH(DC_SW15[[#This Row],[Facility Name]], Table3[Site Name], 0)), "")</f>
        <v/>
      </c>
      <c r="J125" s="15"/>
      <c r="K125" s="24" t="str">
        <f>IFERROR(INDEX(Table3[Site Address], MATCH(DC_SW15[[#This Row],[Facility Name]], Table3[Site Name], 0)), "")</f>
        <v/>
      </c>
      <c r="L125" s="24" t="str">
        <f>IFERROR(INDEX(Table3[Site X Coordinate], MATCH(DC_SW15[[#This Row],[Facility Name]], Table3[Site Name], 0)),"")</f>
        <v/>
      </c>
      <c r="M125" s="24" t="str">
        <f>IFERROR(INDEX(Table3[Site Y Coordinate], MATCH(DC_SW15[[#This Row],[Facility Name]], Table3[Site Name], 0)),"")</f>
        <v/>
      </c>
      <c r="N125" s="24" t="str">
        <f>IFERROR(INDEX(Table3[Owner/Manager], MATCH(DC_SW15[[#This Row],[Facility Name]], Table3[Site Name], 0)),"")</f>
        <v/>
      </c>
      <c r="O125" s="15"/>
      <c r="P125" s="15"/>
      <c r="Q125" s="90"/>
      <c r="R125" s="15"/>
      <c r="S125" s="15"/>
      <c r="T125" s="90"/>
      <c r="U125" s="15"/>
      <c r="V125" s="91"/>
      <c r="W125" s="92"/>
      <c r="X125" s="15"/>
      <c r="Y125" s="93"/>
      <c r="Z125" s="94"/>
      <c r="AA125" s="94"/>
      <c r="AB125" s="94"/>
      <c r="AC125" s="24"/>
      <c r="AD125" s="15"/>
      <c r="AE125" s="15"/>
      <c r="AF125" s="15"/>
      <c r="AG125" s="15"/>
      <c r="AH125" s="15"/>
      <c r="AI125" s="15"/>
      <c r="AJ125" s="15"/>
      <c r="AK125" s="15"/>
      <c r="AL125" s="15"/>
      <c r="AM125" s="15"/>
      <c r="AN125" s="95"/>
      <c r="AO125" s="95"/>
      <c r="AP125" s="95"/>
      <c r="AQ125" s="95"/>
      <c r="AR125" s="95" t="str">
        <f>IF(ISBLANK(DC_SW15[[#This Row],[Urban Acres]]), "", DC_SW15[[#This Row],[Urban Acres]]-DC_SW15[[#This Row],[Impervious Acres]]-DC_SW15[[#This Row],[Natural Acres]])</f>
        <v/>
      </c>
      <c r="AS125" s="95"/>
      <c r="AT125" s="95"/>
      <c r="AU125" s="95" t="str">
        <f>IF(ISBLANK(DC_SW15[[#This Row],[Natural Acres]]), "", DC_SW15[[#This Row],[Natural Acres]]*43560)</f>
        <v/>
      </c>
      <c r="AV125" s="95" t="str">
        <f>IFERROR(IF(ISBLANK(DC_SW15[[#This Row],[Compacted Acres]]), "", DC_SW15[[#This Row],[Compacted Acres]]*43560),"")</f>
        <v/>
      </c>
      <c r="AW125" s="95" t="str">
        <f>IF(ISBLANK(DC_SW15[[#This Row],[Impervious Acres]]), "", DC_SW15[[#This Row],[Impervious Acres]]*43560)</f>
        <v/>
      </c>
      <c r="AX125" s="95" t="str">
        <f>IF(ISBLANK(DC_SW15[[#This Row],[Urban Acres]]), "", DC_SW15[[#This Row],[Urban Acres]]*43560)</f>
        <v/>
      </c>
      <c r="AY125" s="68"/>
      <c r="AZ125" s="23"/>
      <c r="BA125" s="24"/>
      <c r="BB125" s="24"/>
      <c r="BC125" s="24"/>
      <c r="BD125" s="24"/>
      <c r="BE125" s="24"/>
      <c r="BF125" s="24"/>
      <c r="BG125" s="24"/>
      <c r="BH125" s="23"/>
      <c r="BI125" s="23"/>
      <c r="BJ125" s="23"/>
      <c r="BK125" s="15"/>
      <c r="BL125" s="23"/>
      <c r="BM125" s="73"/>
      <c r="BN125" s="88"/>
      <c r="BO125" s="89"/>
      <c r="BP125" s="23"/>
      <c r="BQ125" s="15"/>
    </row>
    <row r="126" spans="1:69" x14ac:dyDescent="0.25">
      <c r="A126" s="15"/>
      <c r="B126" s="15"/>
      <c r="C126" s="15"/>
      <c r="D126" s="15"/>
      <c r="E126" s="15"/>
      <c r="F126" s="23"/>
      <c r="G126" s="88"/>
      <c r="H126" s="89"/>
      <c r="I126" s="24" t="str">
        <f>IFERROR(INDEX(Table3[Site ID], MATCH(DC_SW15[[#This Row],[Facility Name]], Table3[Site Name], 0)), "")</f>
        <v/>
      </c>
      <c r="J126" s="15"/>
      <c r="K126" s="24" t="str">
        <f>IFERROR(INDEX(Table3[Site Address], MATCH(DC_SW15[[#This Row],[Facility Name]], Table3[Site Name], 0)), "")</f>
        <v/>
      </c>
      <c r="L126" s="24" t="str">
        <f>IFERROR(INDEX(Table3[Site X Coordinate], MATCH(DC_SW15[[#This Row],[Facility Name]], Table3[Site Name], 0)),"")</f>
        <v/>
      </c>
      <c r="M126" s="24" t="str">
        <f>IFERROR(INDEX(Table3[Site Y Coordinate], MATCH(DC_SW15[[#This Row],[Facility Name]], Table3[Site Name], 0)),"")</f>
        <v/>
      </c>
      <c r="N126" s="24" t="str">
        <f>IFERROR(INDEX(Table3[Owner/Manager], MATCH(DC_SW15[[#This Row],[Facility Name]], Table3[Site Name], 0)),"")</f>
        <v/>
      </c>
      <c r="O126" s="15"/>
      <c r="P126" s="15"/>
      <c r="Q126" s="90"/>
      <c r="R126" s="15"/>
      <c r="S126" s="15"/>
      <c r="T126" s="90"/>
      <c r="U126" s="15"/>
      <c r="V126" s="91"/>
      <c r="W126" s="92"/>
      <c r="X126" s="15"/>
      <c r="Y126" s="93"/>
      <c r="Z126" s="94"/>
      <c r="AA126" s="94"/>
      <c r="AB126" s="94"/>
      <c r="AC126" s="24"/>
      <c r="AD126" s="15"/>
      <c r="AE126" s="15"/>
      <c r="AF126" s="15"/>
      <c r="AG126" s="15"/>
      <c r="AH126" s="15"/>
      <c r="AI126" s="15"/>
      <c r="AJ126" s="15"/>
      <c r="AK126" s="15"/>
      <c r="AL126" s="15"/>
      <c r="AM126" s="15"/>
      <c r="AN126" s="95"/>
      <c r="AO126" s="95"/>
      <c r="AP126" s="95"/>
      <c r="AQ126" s="95"/>
      <c r="AR126" s="95" t="str">
        <f>IF(ISBLANK(DC_SW15[[#This Row],[Urban Acres]]), "", DC_SW15[[#This Row],[Urban Acres]]-DC_SW15[[#This Row],[Impervious Acres]]-DC_SW15[[#This Row],[Natural Acres]])</f>
        <v/>
      </c>
      <c r="AS126" s="95"/>
      <c r="AT126" s="95"/>
      <c r="AU126" s="95" t="str">
        <f>IF(ISBLANK(DC_SW15[[#This Row],[Natural Acres]]), "", DC_SW15[[#This Row],[Natural Acres]]*43560)</f>
        <v/>
      </c>
      <c r="AV126" s="95" t="str">
        <f>IFERROR(IF(ISBLANK(DC_SW15[[#This Row],[Compacted Acres]]), "", DC_SW15[[#This Row],[Compacted Acres]]*43560),"")</f>
        <v/>
      </c>
      <c r="AW126" s="95" t="str">
        <f>IF(ISBLANK(DC_SW15[[#This Row],[Impervious Acres]]), "", DC_SW15[[#This Row],[Impervious Acres]]*43560)</f>
        <v/>
      </c>
      <c r="AX126" s="95" t="str">
        <f>IF(ISBLANK(DC_SW15[[#This Row],[Urban Acres]]), "", DC_SW15[[#This Row],[Urban Acres]]*43560)</f>
        <v/>
      </c>
      <c r="AY126" s="68"/>
      <c r="AZ126" s="23"/>
      <c r="BA126" s="24"/>
      <c r="BB126" s="24"/>
      <c r="BC126" s="24"/>
      <c r="BD126" s="24"/>
      <c r="BE126" s="24"/>
      <c r="BF126" s="24"/>
      <c r="BG126" s="24"/>
      <c r="BH126" s="23"/>
      <c r="BI126" s="23"/>
      <c r="BJ126" s="23"/>
      <c r="BK126" s="15"/>
      <c r="BL126" s="23"/>
      <c r="BM126" s="73"/>
      <c r="BN126" s="88"/>
      <c r="BO126" s="89"/>
      <c r="BP126" s="23"/>
      <c r="BQ126" s="15"/>
    </row>
    <row r="127" spans="1:69" x14ac:dyDescent="0.25">
      <c r="A127" s="15"/>
      <c r="B127" s="15"/>
      <c r="C127" s="15"/>
      <c r="D127" s="15"/>
      <c r="E127" s="15"/>
      <c r="F127" s="23"/>
      <c r="G127" s="88"/>
      <c r="H127" s="89"/>
      <c r="I127" s="24" t="str">
        <f>IFERROR(INDEX(Table3[Site ID], MATCH(DC_SW15[[#This Row],[Facility Name]], Table3[Site Name], 0)), "")</f>
        <v/>
      </c>
      <c r="J127" s="15"/>
      <c r="K127" s="24" t="str">
        <f>IFERROR(INDEX(Table3[Site Address], MATCH(DC_SW15[[#This Row],[Facility Name]], Table3[Site Name], 0)), "")</f>
        <v/>
      </c>
      <c r="L127" s="24" t="str">
        <f>IFERROR(INDEX(Table3[Site X Coordinate], MATCH(DC_SW15[[#This Row],[Facility Name]], Table3[Site Name], 0)),"")</f>
        <v/>
      </c>
      <c r="M127" s="24" t="str">
        <f>IFERROR(INDEX(Table3[Site Y Coordinate], MATCH(DC_SW15[[#This Row],[Facility Name]], Table3[Site Name], 0)),"")</f>
        <v/>
      </c>
      <c r="N127" s="24" t="str">
        <f>IFERROR(INDEX(Table3[Owner/Manager], MATCH(DC_SW15[[#This Row],[Facility Name]], Table3[Site Name], 0)),"")</f>
        <v/>
      </c>
      <c r="O127" s="15"/>
      <c r="P127" s="15"/>
      <c r="Q127" s="90"/>
      <c r="R127" s="15"/>
      <c r="S127" s="15"/>
      <c r="T127" s="90"/>
      <c r="U127" s="15"/>
      <c r="V127" s="91"/>
      <c r="W127" s="92"/>
      <c r="X127" s="15"/>
      <c r="Y127" s="93"/>
      <c r="Z127" s="94"/>
      <c r="AA127" s="94"/>
      <c r="AB127" s="94"/>
      <c r="AC127" s="24"/>
      <c r="AD127" s="15"/>
      <c r="AE127" s="15"/>
      <c r="AF127" s="15"/>
      <c r="AG127" s="15"/>
      <c r="AH127" s="15"/>
      <c r="AI127" s="15"/>
      <c r="AJ127" s="15"/>
      <c r="AK127" s="15"/>
      <c r="AL127" s="15"/>
      <c r="AM127" s="15"/>
      <c r="AN127" s="95"/>
      <c r="AO127" s="95"/>
      <c r="AP127" s="95"/>
      <c r="AQ127" s="95"/>
      <c r="AR127" s="95" t="str">
        <f>IF(ISBLANK(DC_SW15[[#This Row],[Urban Acres]]), "", DC_SW15[[#This Row],[Urban Acres]]-DC_SW15[[#This Row],[Impervious Acres]]-DC_SW15[[#This Row],[Natural Acres]])</f>
        <v/>
      </c>
      <c r="AS127" s="95"/>
      <c r="AT127" s="95"/>
      <c r="AU127" s="95" t="str">
        <f>IF(ISBLANK(DC_SW15[[#This Row],[Natural Acres]]), "", DC_SW15[[#This Row],[Natural Acres]]*43560)</f>
        <v/>
      </c>
      <c r="AV127" s="95" t="str">
        <f>IFERROR(IF(ISBLANK(DC_SW15[[#This Row],[Compacted Acres]]), "", DC_SW15[[#This Row],[Compacted Acres]]*43560),"")</f>
        <v/>
      </c>
      <c r="AW127" s="95" t="str">
        <f>IF(ISBLANK(DC_SW15[[#This Row],[Impervious Acres]]), "", DC_SW15[[#This Row],[Impervious Acres]]*43560)</f>
        <v/>
      </c>
      <c r="AX127" s="95" t="str">
        <f>IF(ISBLANK(DC_SW15[[#This Row],[Urban Acres]]), "", DC_SW15[[#This Row],[Urban Acres]]*43560)</f>
        <v/>
      </c>
      <c r="AY127" s="68"/>
      <c r="AZ127" s="23"/>
      <c r="BA127" s="24"/>
      <c r="BB127" s="24"/>
      <c r="BC127" s="24"/>
      <c r="BD127" s="24"/>
      <c r="BE127" s="24"/>
      <c r="BF127" s="24"/>
      <c r="BG127" s="24"/>
      <c r="BH127" s="23"/>
      <c r="BI127" s="23"/>
      <c r="BJ127" s="23"/>
      <c r="BK127" s="15"/>
      <c r="BL127" s="23"/>
      <c r="BM127" s="73"/>
      <c r="BN127" s="88"/>
      <c r="BO127" s="89"/>
      <c r="BP127" s="23"/>
      <c r="BQ127" s="15"/>
    </row>
    <row r="128" spans="1:69" x14ac:dyDescent="0.25">
      <c r="A128" s="15"/>
      <c r="B128" s="15"/>
      <c r="C128" s="15"/>
      <c r="D128" s="15"/>
      <c r="E128" s="15"/>
      <c r="F128" s="23"/>
      <c r="G128" s="88"/>
      <c r="H128" s="89"/>
      <c r="I128" s="24" t="str">
        <f>IFERROR(INDEX(Table3[Site ID], MATCH(DC_SW15[[#This Row],[Facility Name]], Table3[Site Name], 0)), "")</f>
        <v/>
      </c>
      <c r="J128" s="15"/>
      <c r="K128" s="24" t="str">
        <f>IFERROR(INDEX(Table3[Site Address], MATCH(DC_SW15[[#This Row],[Facility Name]], Table3[Site Name], 0)), "")</f>
        <v/>
      </c>
      <c r="L128" s="24" t="str">
        <f>IFERROR(INDEX(Table3[Site X Coordinate], MATCH(DC_SW15[[#This Row],[Facility Name]], Table3[Site Name], 0)),"")</f>
        <v/>
      </c>
      <c r="M128" s="24" t="str">
        <f>IFERROR(INDEX(Table3[Site Y Coordinate], MATCH(DC_SW15[[#This Row],[Facility Name]], Table3[Site Name], 0)),"")</f>
        <v/>
      </c>
      <c r="N128" s="24" t="str">
        <f>IFERROR(INDEX(Table3[Owner/Manager], MATCH(DC_SW15[[#This Row],[Facility Name]], Table3[Site Name], 0)),"")</f>
        <v/>
      </c>
      <c r="O128" s="15"/>
      <c r="P128" s="15"/>
      <c r="Q128" s="90"/>
      <c r="R128" s="15"/>
      <c r="S128" s="15"/>
      <c r="T128" s="90"/>
      <c r="U128" s="15"/>
      <c r="V128" s="91"/>
      <c r="W128" s="92"/>
      <c r="X128" s="15"/>
      <c r="Y128" s="93"/>
      <c r="Z128" s="94"/>
      <c r="AA128" s="94"/>
      <c r="AB128" s="94"/>
      <c r="AC128" s="24"/>
      <c r="AD128" s="15"/>
      <c r="AE128" s="15"/>
      <c r="AF128" s="15"/>
      <c r="AG128" s="15"/>
      <c r="AH128" s="15"/>
      <c r="AI128" s="15"/>
      <c r="AJ128" s="15"/>
      <c r="AK128" s="15"/>
      <c r="AL128" s="15"/>
      <c r="AM128" s="15"/>
      <c r="AN128" s="95"/>
      <c r="AO128" s="95"/>
      <c r="AP128" s="95"/>
      <c r="AQ128" s="95"/>
      <c r="AR128" s="95" t="str">
        <f>IF(ISBLANK(DC_SW15[[#This Row],[Urban Acres]]), "", DC_SW15[[#This Row],[Urban Acres]]-DC_SW15[[#This Row],[Impervious Acres]]-DC_SW15[[#This Row],[Natural Acres]])</f>
        <v/>
      </c>
      <c r="AS128" s="95"/>
      <c r="AT128" s="95"/>
      <c r="AU128" s="95" t="str">
        <f>IF(ISBLANK(DC_SW15[[#This Row],[Natural Acres]]), "", DC_SW15[[#This Row],[Natural Acres]]*43560)</f>
        <v/>
      </c>
      <c r="AV128" s="95" t="str">
        <f>IFERROR(IF(ISBLANK(DC_SW15[[#This Row],[Compacted Acres]]), "", DC_SW15[[#This Row],[Compacted Acres]]*43560),"")</f>
        <v/>
      </c>
      <c r="AW128" s="95" t="str">
        <f>IF(ISBLANK(DC_SW15[[#This Row],[Impervious Acres]]), "", DC_SW15[[#This Row],[Impervious Acres]]*43560)</f>
        <v/>
      </c>
      <c r="AX128" s="95" t="str">
        <f>IF(ISBLANK(DC_SW15[[#This Row],[Urban Acres]]), "", DC_SW15[[#This Row],[Urban Acres]]*43560)</f>
        <v/>
      </c>
      <c r="AY128" s="68"/>
      <c r="AZ128" s="23"/>
      <c r="BA128" s="24"/>
      <c r="BB128" s="24"/>
      <c r="BC128" s="24"/>
      <c r="BD128" s="24"/>
      <c r="BE128" s="24"/>
      <c r="BF128" s="24"/>
      <c r="BG128" s="24"/>
      <c r="BH128" s="23"/>
      <c r="BI128" s="23"/>
      <c r="BJ128" s="23"/>
      <c r="BK128" s="15"/>
      <c r="BL128" s="23"/>
      <c r="BM128" s="73"/>
      <c r="BN128" s="88"/>
      <c r="BO128" s="89"/>
      <c r="BP128" s="23"/>
      <c r="BQ128" s="15"/>
    </row>
    <row r="129" spans="1:69" x14ac:dyDescent="0.25">
      <c r="A129" s="15"/>
      <c r="B129" s="15"/>
      <c r="C129" s="15"/>
      <c r="D129" s="15"/>
      <c r="E129" s="15"/>
      <c r="F129" s="23"/>
      <c r="G129" s="88"/>
      <c r="H129" s="89"/>
      <c r="I129" s="24" t="str">
        <f>IFERROR(INDEX(Table3[Site ID], MATCH(DC_SW15[[#This Row],[Facility Name]], Table3[Site Name], 0)), "")</f>
        <v/>
      </c>
      <c r="J129" s="15"/>
      <c r="K129" s="24" t="str">
        <f>IFERROR(INDEX(Table3[Site Address], MATCH(DC_SW15[[#This Row],[Facility Name]], Table3[Site Name], 0)), "")</f>
        <v/>
      </c>
      <c r="L129" s="24" t="str">
        <f>IFERROR(INDEX(Table3[Site X Coordinate], MATCH(DC_SW15[[#This Row],[Facility Name]], Table3[Site Name], 0)),"")</f>
        <v/>
      </c>
      <c r="M129" s="24" t="str">
        <f>IFERROR(INDEX(Table3[Site Y Coordinate], MATCH(DC_SW15[[#This Row],[Facility Name]], Table3[Site Name], 0)),"")</f>
        <v/>
      </c>
      <c r="N129" s="24" t="str">
        <f>IFERROR(INDEX(Table3[Owner/Manager], MATCH(DC_SW15[[#This Row],[Facility Name]], Table3[Site Name], 0)),"")</f>
        <v/>
      </c>
      <c r="O129" s="15"/>
      <c r="P129" s="15"/>
      <c r="Q129" s="90"/>
      <c r="R129" s="15"/>
      <c r="S129" s="15"/>
      <c r="T129" s="90"/>
      <c r="U129" s="15"/>
      <c r="V129" s="91"/>
      <c r="W129" s="92"/>
      <c r="X129" s="15"/>
      <c r="Y129" s="93"/>
      <c r="Z129" s="94"/>
      <c r="AA129" s="94"/>
      <c r="AB129" s="94"/>
      <c r="AC129" s="24"/>
      <c r="AD129" s="15"/>
      <c r="AE129" s="15"/>
      <c r="AF129" s="15"/>
      <c r="AG129" s="15"/>
      <c r="AH129" s="15"/>
      <c r="AI129" s="15"/>
      <c r="AJ129" s="15"/>
      <c r="AK129" s="15"/>
      <c r="AL129" s="15"/>
      <c r="AM129" s="15"/>
      <c r="AN129" s="95"/>
      <c r="AO129" s="95"/>
      <c r="AP129" s="95"/>
      <c r="AQ129" s="95"/>
      <c r="AR129" s="95" t="str">
        <f>IF(ISBLANK(DC_SW15[[#This Row],[Urban Acres]]), "", DC_SW15[[#This Row],[Urban Acres]]-DC_SW15[[#This Row],[Impervious Acres]]-DC_SW15[[#This Row],[Natural Acres]])</f>
        <v/>
      </c>
      <c r="AS129" s="95"/>
      <c r="AT129" s="95"/>
      <c r="AU129" s="95" t="str">
        <f>IF(ISBLANK(DC_SW15[[#This Row],[Natural Acres]]), "", DC_SW15[[#This Row],[Natural Acres]]*43560)</f>
        <v/>
      </c>
      <c r="AV129" s="95" t="str">
        <f>IFERROR(IF(ISBLANK(DC_SW15[[#This Row],[Compacted Acres]]), "", DC_SW15[[#This Row],[Compacted Acres]]*43560),"")</f>
        <v/>
      </c>
      <c r="AW129" s="95" t="str">
        <f>IF(ISBLANK(DC_SW15[[#This Row],[Impervious Acres]]), "", DC_SW15[[#This Row],[Impervious Acres]]*43560)</f>
        <v/>
      </c>
      <c r="AX129" s="95" t="str">
        <f>IF(ISBLANK(DC_SW15[[#This Row],[Urban Acres]]), "", DC_SW15[[#This Row],[Urban Acres]]*43560)</f>
        <v/>
      </c>
      <c r="AY129" s="68"/>
      <c r="AZ129" s="23"/>
      <c r="BA129" s="24"/>
      <c r="BB129" s="24"/>
      <c r="BC129" s="24"/>
      <c r="BD129" s="24"/>
      <c r="BE129" s="24"/>
      <c r="BF129" s="24"/>
      <c r="BG129" s="24"/>
      <c r="BH129" s="23"/>
      <c r="BI129" s="23"/>
      <c r="BJ129" s="23"/>
      <c r="BK129" s="15"/>
      <c r="BL129" s="23"/>
      <c r="BM129" s="73"/>
      <c r="BN129" s="88"/>
      <c r="BO129" s="89"/>
      <c r="BP129" s="23"/>
      <c r="BQ129" s="15"/>
    </row>
    <row r="130" spans="1:69" x14ac:dyDescent="0.25">
      <c r="A130" s="15"/>
      <c r="B130" s="15"/>
      <c r="C130" s="15"/>
      <c r="D130" s="15"/>
      <c r="E130" s="15"/>
      <c r="F130" s="23"/>
      <c r="G130" s="88"/>
      <c r="H130" s="89"/>
      <c r="I130" s="24" t="str">
        <f>IFERROR(INDEX(Table3[Site ID], MATCH(DC_SW15[[#This Row],[Facility Name]], Table3[Site Name], 0)), "")</f>
        <v/>
      </c>
      <c r="J130" s="15"/>
      <c r="K130" s="24" t="str">
        <f>IFERROR(INDEX(Table3[Site Address], MATCH(DC_SW15[[#This Row],[Facility Name]], Table3[Site Name], 0)), "")</f>
        <v/>
      </c>
      <c r="L130" s="24" t="str">
        <f>IFERROR(INDEX(Table3[Site X Coordinate], MATCH(DC_SW15[[#This Row],[Facility Name]], Table3[Site Name], 0)),"")</f>
        <v/>
      </c>
      <c r="M130" s="24" t="str">
        <f>IFERROR(INDEX(Table3[Site Y Coordinate], MATCH(DC_SW15[[#This Row],[Facility Name]], Table3[Site Name], 0)),"")</f>
        <v/>
      </c>
      <c r="N130" s="24" t="str">
        <f>IFERROR(INDEX(Table3[Owner/Manager], MATCH(DC_SW15[[#This Row],[Facility Name]], Table3[Site Name], 0)),"")</f>
        <v/>
      </c>
      <c r="O130" s="15"/>
      <c r="P130" s="15"/>
      <c r="Q130" s="90"/>
      <c r="R130" s="15"/>
      <c r="S130" s="15"/>
      <c r="T130" s="90"/>
      <c r="U130" s="15"/>
      <c r="V130" s="91"/>
      <c r="W130" s="92"/>
      <c r="X130" s="15"/>
      <c r="Y130" s="93"/>
      <c r="Z130" s="94"/>
      <c r="AA130" s="94"/>
      <c r="AB130" s="94"/>
      <c r="AC130" s="24"/>
      <c r="AD130" s="15"/>
      <c r="AE130" s="15"/>
      <c r="AF130" s="15"/>
      <c r="AG130" s="15"/>
      <c r="AH130" s="15"/>
      <c r="AI130" s="15"/>
      <c r="AJ130" s="15"/>
      <c r="AK130" s="15"/>
      <c r="AL130" s="15"/>
      <c r="AM130" s="15"/>
      <c r="AN130" s="95"/>
      <c r="AO130" s="95"/>
      <c r="AP130" s="95"/>
      <c r="AQ130" s="95"/>
      <c r="AR130" s="95" t="str">
        <f>IF(ISBLANK(DC_SW15[[#This Row],[Urban Acres]]), "", DC_SW15[[#This Row],[Urban Acres]]-DC_SW15[[#This Row],[Impervious Acres]]-DC_SW15[[#This Row],[Natural Acres]])</f>
        <v/>
      </c>
      <c r="AS130" s="95"/>
      <c r="AT130" s="95"/>
      <c r="AU130" s="95" t="str">
        <f>IF(ISBLANK(DC_SW15[[#This Row],[Natural Acres]]), "", DC_SW15[[#This Row],[Natural Acres]]*43560)</f>
        <v/>
      </c>
      <c r="AV130" s="95" t="str">
        <f>IFERROR(IF(ISBLANK(DC_SW15[[#This Row],[Compacted Acres]]), "", DC_SW15[[#This Row],[Compacted Acres]]*43560),"")</f>
        <v/>
      </c>
      <c r="AW130" s="95" t="str">
        <f>IF(ISBLANK(DC_SW15[[#This Row],[Impervious Acres]]), "", DC_SW15[[#This Row],[Impervious Acres]]*43560)</f>
        <v/>
      </c>
      <c r="AX130" s="95" t="str">
        <f>IF(ISBLANK(DC_SW15[[#This Row],[Urban Acres]]), "", DC_SW15[[#This Row],[Urban Acres]]*43560)</f>
        <v/>
      </c>
      <c r="AY130" s="68"/>
      <c r="AZ130" s="23"/>
      <c r="BA130" s="24"/>
      <c r="BB130" s="24"/>
      <c r="BC130" s="24"/>
      <c r="BD130" s="24"/>
      <c r="BE130" s="24"/>
      <c r="BF130" s="24"/>
      <c r="BG130" s="24"/>
      <c r="BH130" s="23"/>
      <c r="BI130" s="23"/>
      <c r="BJ130" s="23"/>
      <c r="BK130" s="15"/>
      <c r="BL130" s="23"/>
      <c r="BM130" s="73"/>
      <c r="BN130" s="88"/>
      <c r="BO130" s="89"/>
      <c r="BP130" s="23"/>
      <c r="BQ130" s="15"/>
    </row>
    <row r="131" spans="1:69" x14ac:dyDescent="0.25">
      <c r="A131" s="15"/>
      <c r="B131" s="15"/>
      <c r="C131" s="15"/>
      <c r="D131" s="15"/>
      <c r="E131" s="15"/>
      <c r="F131" s="23"/>
      <c r="G131" s="88"/>
      <c r="H131" s="89"/>
      <c r="I131" s="24" t="str">
        <f>IFERROR(INDEX(Table3[Site ID], MATCH(DC_SW15[[#This Row],[Facility Name]], Table3[Site Name], 0)), "")</f>
        <v/>
      </c>
      <c r="J131" s="15"/>
      <c r="K131" s="24" t="str">
        <f>IFERROR(INDEX(Table3[Site Address], MATCH(DC_SW15[[#This Row],[Facility Name]], Table3[Site Name], 0)), "")</f>
        <v/>
      </c>
      <c r="L131" s="24" t="str">
        <f>IFERROR(INDEX(Table3[Site X Coordinate], MATCH(DC_SW15[[#This Row],[Facility Name]], Table3[Site Name], 0)),"")</f>
        <v/>
      </c>
      <c r="M131" s="24" t="str">
        <f>IFERROR(INDEX(Table3[Site Y Coordinate], MATCH(DC_SW15[[#This Row],[Facility Name]], Table3[Site Name], 0)),"")</f>
        <v/>
      </c>
      <c r="N131" s="24" t="str">
        <f>IFERROR(INDEX(Table3[Owner/Manager], MATCH(DC_SW15[[#This Row],[Facility Name]], Table3[Site Name], 0)),"")</f>
        <v/>
      </c>
      <c r="O131" s="15"/>
      <c r="P131" s="15"/>
      <c r="Q131" s="90"/>
      <c r="R131" s="15"/>
      <c r="S131" s="15"/>
      <c r="T131" s="90"/>
      <c r="U131" s="15"/>
      <c r="V131" s="91"/>
      <c r="W131" s="92"/>
      <c r="X131" s="15"/>
      <c r="Y131" s="93"/>
      <c r="Z131" s="94"/>
      <c r="AA131" s="94"/>
      <c r="AB131" s="94"/>
      <c r="AC131" s="24"/>
      <c r="AD131" s="15"/>
      <c r="AE131" s="15"/>
      <c r="AF131" s="15"/>
      <c r="AG131" s="15"/>
      <c r="AH131" s="15"/>
      <c r="AI131" s="15"/>
      <c r="AJ131" s="15"/>
      <c r="AK131" s="15"/>
      <c r="AL131" s="15"/>
      <c r="AM131" s="15"/>
      <c r="AN131" s="95"/>
      <c r="AO131" s="95"/>
      <c r="AP131" s="95"/>
      <c r="AQ131" s="95"/>
      <c r="AR131" s="95" t="str">
        <f>IF(ISBLANK(DC_SW15[[#This Row],[Urban Acres]]), "", DC_SW15[[#This Row],[Urban Acres]]-DC_SW15[[#This Row],[Impervious Acres]]-DC_SW15[[#This Row],[Natural Acres]])</f>
        <v/>
      </c>
      <c r="AS131" s="95"/>
      <c r="AT131" s="95"/>
      <c r="AU131" s="95" t="str">
        <f>IF(ISBLANK(DC_SW15[[#This Row],[Natural Acres]]), "", DC_SW15[[#This Row],[Natural Acres]]*43560)</f>
        <v/>
      </c>
      <c r="AV131" s="95" t="str">
        <f>IFERROR(IF(ISBLANK(DC_SW15[[#This Row],[Compacted Acres]]), "", DC_SW15[[#This Row],[Compacted Acres]]*43560),"")</f>
        <v/>
      </c>
      <c r="AW131" s="95" t="str">
        <f>IF(ISBLANK(DC_SW15[[#This Row],[Impervious Acres]]), "", DC_SW15[[#This Row],[Impervious Acres]]*43560)</f>
        <v/>
      </c>
      <c r="AX131" s="95" t="str">
        <f>IF(ISBLANK(DC_SW15[[#This Row],[Urban Acres]]), "", DC_SW15[[#This Row],[Urban Acres]]*43560)</f>
        <v/>
      </c>
      <c r="AY131" s="68"/>
      <c r="AZ131" s="23"/>
      <c r="BA131" s="24"/>
      <c r="BB131" s="24"/>
      <c r="BC131" s="24"/>
      <c r="BD131" s="24"/>
      <c r="BE131" s="24"/>
      <c r="BF131" s="24"/>
      <c r="BG131" s="24"/>
      <c r="BH131" s="23"/>
      <c r="BI131" s="23"/>
      <c r="BJ131" s="23"/>
      <c r="BK131" s="15"/>
      <c r="BL131" s="23"/>
      <c r="BM131" s="73"/>
      <c r="BN131" s="88"/>
      <c r="BO131" s="89"/>
      <c r="BP131" s="23"/>
      <c r="BQ131" s="15"/>
    </row>
    <row r="132" spans="1:69" x14ac:dyDescent="0.25">
      <c r="A132" s="15"/>
      <c r="B132" s="15"/>
      <c r="C132" s="15"/>
      <c r="D132" s="15"/>
      <c r="E132" s="15"/>
      <c r="F132" s="23"/>
      <c r="G132" s="88"/>
      <c r="H132" s="89"/>
      <c r="I132" s="24" t="str">
        <f>IFERROR(INDEX(Table3[Site ID], MATCH(DC_SW15[[#This Row],[Facility Name]], Table3[Site Name], 0)), "")</f>
        <v/>
      </c>
      <c r="J132" s="15"/>
      <c r="K132" s="24" t="str">
        <f>IFERROR(INDEX(Table3[Site Address], MATCH(DC_SW15[[#This Row],[Facility Name]], Table3[Site Name], 0)), "")</f>
        <v/>
      </c>
      <c r="L132" s="24" t="str">
        <f>IFERROR(INDEX(Table3[Site X Coordinate], MATCH(DC_SW15[[#This Row],[Facility Name]], Table3[Site Name], 0)),"")</f>
        <v/>
      </c>
      <c r="M132" s="24" t="str">
        <f>IFERROR(INDEX(Table3[Site Y Coordinate], MATCH(DC_SW15[[#This Row],[Facility Name]], Table3[Site Name], 0)),"")</f>
        <v/>
      </c>
      <c r="N132" s="24" t="str">
        <f>IFERROR(INDEX(Table3[Owner/Manager], MATCH(DC_SW15[[#This Row],[Facility Name]], Table3[Site Name], 0)),"")</f>
        <v/>
      </c>
      <c r="O132" s="15"/>
      <c r="P132" s="15"/>
      <c r="Q132" s="90"/>
      <c r="R132" s="15"/>
      <c r="S132" s="15"/>
      <c r="T132" s="90"/>
      <c r="U132" s="15"/>
      <c r="V132" s="91"/>
      <c r="W132" s="92"/>
      <c r="X132" s="15"/>
      <c r="Y132" s="93"/>
      <c r="Z132" s="94"/>
      <c r="AA132" s="94"/>
      <c r="AB132" s="94"/>
      <c r="AC132" s="24"/>
      <c r="AD132" s="15"/>
      <c r="AE132" s="15"/>
      <c r="AF132" s="15"/>
      <c r="AG132" s="15"/>
      <c r="AH132" s="15"/>
      <c r="AI132" s="15"/>
      <c r="AJ132" s="15"/>
      <c r="AK132" s="15"/>
      <c r="AL132" s="15"/>
      <c r="AM132" s="15"/>
      <c r="AN132" s="95"/>
      <c r="AO132" s="95"/>
      <c r="AP132" s="95"/>
      <c r="AQ132" s="95"/>
      <c r="AR132" s="95" t="str">
        <f>IF(ISBLANK(DC_SW15[[#This Row],[Urban Acres]]), "", DC_SW15[[#This Row],[Urban Acres]]-DC_SW15[[#This Row],[Impervious Acres]]-DC_SW15[[#This Row],[Natural Acres]])</f>
        <v/>
      </c>
      <c r="AS132" s="95"/>
      <c r="AT132" s="95"/>
      <c r="AU132" s="95" t="str">
        <f>IF(ISBLANK(DC_SW15[[#This Row],[Natural Acres]]), "", DC_SW15[[#This Row],[Natural Acres]]*43560)</f>
        <v/>
      </c>
      <c r="AV132" s="95" t="str">
        <f>IFERROR(IF(ISBLANK(DC_SW15[[#This Row],[Compacted Acres]]), "", DC_SW15[[#This Row],[Compacted Acres]]*43560),"")</f>
        <v/>
      </c>
      <c r="AW132" s="95" t="str">
        <f>IF(ISBLANK(DC_SW15[[#This Row],[Impervious Acres]]), "", DC_SW15[[#This Row],[Impervious Acres]]*43560)</f>
        <v/>
      </c>
      <c r="AX132" s="95" t="str">
        <f>IF(ISBLANK(DC_SW15[[#This Row],[Urban Acres]]), "", DC_SW15[[#This Row],[Urban Acres]]*43560)</f>
        <v/>
      </c>
      <c r="AY132" s="68"/>
      <c r="AZ132" s="23"/>
      <c r="BA132" s="24"/>
      <c r="BB132" s="24"/>
      <c r="BC132" s="24"/>
      <c r="BD132" s="24"/>
      <c r="BE132" s="24"/>
      <c r="BF132" s="24"/>
      <c r="BG132" s="24"/>
      <c r="BH132" s="23"/>
      <c r="BI132" s="23"/>
      <c r="BJ132" s="23"/>
      <c r="BK132" s="15"/>
      <c r="BL132" s="23"/>
      <c r="BM132" s="73"/>
      <c r="BN132" s="88"/>
      <c r="BO132" s="89"/>
      <c r="BP132" s="23"/>
      <c r="BQ132" s="15"/>
    </row>
    <row r="133" spans="1:69" x14ac:dyDescent="0.25">
      <c r="A133" s="15"/>
      <c r="B133" s="15"/>
      <c r="C133" s="15"/>
      <c r="D133" s="15"/>
      <c r="E133" s="15"/>
      <c r="F133" s="23"/>
      <c r="G133" s="88"/>
      <c r="H133" s="89"/>
      <c r="I133" s="24" t="str">
        <f>IFERROR(INDEX(Table3[Site ID], MATCH(DC_SW15[[#This Row],[Facility Name]], Table3[Site Name], 0)), "")</f>
        <v/>
      </c>
      <c r="J133" s="15"/>
      <c r="K133" s="24" t="str">
        <f>IFERROR(INDEX(Table3[Site Address], MATCH(DC_SW15[[#This Row],[Facility Name]], Table3[Site Name], 0)), "")</f>
        <v/>
      </c>
      <c r="L133" s="24" t="str">
        <f>IFERROR(INDEX(Table3[Site X Coordinate], MATCH(DC_SW15[[#This Row],[Facility Name]], Table3[Site Name], 0)),"")</f>
        <v/>
      </c>
      <c r="M133" s="24" t="str">
        <f>IFERROR(INDEX(Table3[Site Y Coordinate], MATCH(DC_SW15[[#This Row],[Facility Name]], Table3[Site Name], 0)),"")</f>
        <v/>
      </c>
      <c r="N133" s="24" t="str">
        <f>IFERROR(INDEX(Table3[Owner/Manager], MATCH(DC_SW15[[#This Row],[Facility Name]], Table3[Site Name], 0)),"")</f>
        <v/>
      </c>
      <c r="O133" s="15"/>
      <c r="P133" s="15"/>
      <c r="Q133" s="90"/>
      <c r="R133" s="15"/>
      <c r="S133" s="15"/>
      <c r="T133" s="90"/>
      <c r="U133" s="15"/>
      <c r="V133" s="91"/>
      <c r="W133" s="92"/>
      <c r="X133" s="15"/>
      <c r="Y133" s="93"/>
      <c r="Z133" s="94"/>
      <c r="AA133" s="94"/>
      <c r="AB133" s="94"/>
      <c r="AC133" s="24"/>
      <c r="AD133" s="15"/>
      <c r="AE133" s="15"/>
      <c r="AF133" s="15"/>
      <c r="AG133" s="15"/>
      <c r="AH133" s="15"/>
      <c r="AI133" s="15"/>
      <c r="AJ133" s="15"/>
      <c r="AK133" s="15"/>
      <c r="AL133" s="15"/>
      <c r="AM133" s="15"/>
      <c r="AN133" s="95"/>
      <c r="AO133" s="95"/>
      <c r="AP133" s="95"/>
      <c r="AQ133" s="95"/>
      <c r="AR133" s="95" t="str">
        <f>IF(ISBLANK(DC_SW15[[#This Row],[Urban Acres]]), "", DC_SW15[[#This Row],[Urban Acres]]-DC_SW15[[#This Row],[Impervious Acres]]-DC_SW15[[#This Row],[Natural Acres]])</f>
        <v/>
      </c>
      <c r="AS133" s="95"/>
      <c r="AT133" s="95"/>
      <c r="AU133" s="95" t="str">
        <f>IF(ISBLANK(DC_SW15[[#This Row],[Natural Acres]]), "", DC_SW15[[#This Row],[Natural Acres]]*43560)</f>
        <v/>
      </c>
      <c r="AV133" s="95" t="str">
        <f>IFERROR(IF(ISBLANK(DC_SW15[[#This Row],[Compacted Acres]]), "", DC_SW15[[#This Row],[Compacted Acres]]*43560),"")</f>
        <v/>
      </c>
      <c r="AW133" s="95" t="str">
        <f>IF(ISBLANK(DC_SW15[[#This Row],[Impervious Acres]]), "", DC_SW15[[#This Row],[Impervious Acres]]*43560)</f>
        <v/>
      </c>
      <c r="AX133" s="95" t="str">
        <f>IF(ISBLANK(DC_SW15[[#This Row],[Urban Acres]]), "", DC_SW15[[#This Row],[Urban Acres]]*43560)</f>
        <v/>
      </c>
      <c r="AY133" s="68"/>
      <c r="AZ133" s="23"/>
      <c r="BA133" s="24"/>
      <c r="BB133" s="24"/>
      <c r="BC133" s="24"/>
      <c r="BD133" s="24"/>
      <c r="BE133" s="24"/>
      <c r="BF133" s="24"/>
      <c r="BG133" s="24"/>
      <c r="BH133" s="23"/>
      <c r="BI133" s="23"/>
      <c r="BJ133" s="23"/>
      <c r="BK133" s="15"/>
      <c r="BL133" s="23"/>
      <c r="BM133" s="73"/>
      <c r="BN133" s="88"/>
      <c r="BO133" s="89"/>
      <c r="BP133" s="23"/>
      <c r="BQ133" s="15"/>
    </row>
    <row r="134" spans="1:69" x14ac:dyDescent="0.25">
      <c r="A134" s="15"/>
      <c r="B134" s="15"/>
      <c r="C134" s="15"/>
      <c r="D134" s="15"/>
      <c r="E134" s="15"/>
      <c r="F134" s="23"/>
      <c r="G134" s="88"/>
      <c r="H134" s="89"/>
      <c r="I134" s="24" t="str">
        <f>IFERROR(INDEX(Table3[Site ID], MATCH(DC_SW15[[#This Row],[Facility Name]], Table3[Site Name], 0)), "")</f>
        <v/>
      </c>
      <c r="J134" s="15"/>
      <c r="K134" s="24" t="str">
        <f>IFERROR(INDEX(Table3[Site Address], MATCH(DC_SW15[[#This Row],[Facility Name]], Table3[Site Name], 0)), "")</f>
        <v/>
      </c>
      <c r="L134" s="24" t="str">
        <f>IFERROR(INDEX(Table3[Site X Coordinate], MATCH(DC_SW15[[#This Row],[Facility Name]], Table3[Site Name], 0)),"")</f>
        <v/>
      </c>
      <c r="M134" s="24" t="str">
        <f>IFERROR(INDEX(Table3[Site Y Coordinate], MATCH(DC_SW15[[#This Row],[Facility Name]], Table3[Site Name], 0)),"")</f>
        <v/>
      </c>
      <c r="N134" s="24" t="str">
        <f>IFERROR(INDEX(Table3[Owner/Manager], MATCH(DC_SW15[[#This Row],[Facility Name]], Table3[Site Name], 0)),"")</f>
        <v/>
      </c>
      <c r="O134" s="15"/>
      <c r="P134" s="15"/>
      <c r="Q134" s="90"/>
      <c r="R134" s="15"/>
      <c r="S134" s="15"/>
      <c r="T134" s="90"/>
      <c r="U134" s="15"/>
      <c r="V134" s="91"/>
      <c r="W134" s="92"/>
      <c r="X134" s="15"/>
      <c r="Y134" s="93"/>
      <c r="Z134" s="94"/>
      <c r="AA134" s="94"/>
      <c r="AB134" s="94"/>
      <c r="AC134" s="24"/>
      <c r="AD134" s="15"/>
      <c r="AE134" s="15"/>
      <c r="AF134" s="15"/>
      <c r="AG134" s="15"/>
      <c r="AH134" s="15"/>
      <c r="AI134" s="15"/>
      <c r="AJ134" s="15"/>
      <c r="AK134" s="15"/>
      <c r="AL134" s="15"/>
      <c r="AM134" s="15"/>
      <c r="AN134" s="95"/>
      <c r="AO134" s="95"/>
      <c r="AP134" s="95"/>
      <c r="AQ134" s="95"/>
      <c r="AR134" s="95" t="str">
        <f>IF(ISBLANK(DC_SW15[[#This Row],[Urban Acres]]), "", DC_SW15[[#This Row],[Urban Acres]]-DC_SW15[[#This Row],[Impervious Acres]]-DC_SW15[[#This Row],[Natural Acres]])</f>
        <v/>
      </c>
      <c r="AS134" s="95"/>
      <c r="AT134" s="95"/>
      <c r="AU134" s="95" t="str">
        <f>IF(ISBLANK(DC_SW15[[#This Row],[Natural Acres]]), "", DC_SW15[[#This Row],[Natural Acres]]*43560)</f>
        <v/>
      </c>
      <c r="AV134" s="95" t="str">
        <f>IFERROR(IF(ISBLANK(DC_SW15[[#This Row],[Compacted Acres]]), "", DC_SW15[[#This Row],[Compacted Acres]]*43560),"")</f>
        <v/>
      </c>
      <c r="AW134" s="95" t="str">
        <f>IF(ISBLANK(DC_SW15[[#This Row],[Impervious Acres]]), "", DC_SW15[[#This Row],[Impervious Acres]]*43560)</f>
        <v/>
      </c>
      <c r="AX134" s="95" t="str">
        <f>IF(ISBLANK(DC_SW15[[#This Row],[Urban Acres]]), "", DC_SW15[[#This Row],[Urban Acres]]*43560)</f>
        <v/>
      </c>
      <c r="AY134" s="68"/>
      <c r="AZ134" s="23"/>
      <c r="BA134" s="24"/>
      <c r="BB134" s="24"/>
      <c r="BC134" s="24"/>
      <c r="BD134" s="24"/>
      <c r="BE134" s="24"/>
      <c r="BF134" s="24"/>
      <c r="BG134" s="24"/>
      <c r="BH134" s="23"/>
      <c r="BI134" s="23"/>
      <c r="BJ134" s="23"/>
      <c r="BK134" s="15"/>
      <c r="BL134" s="23"/>
      <c r="BM134" s="73"/>
      <c r="BN134" s="88"/>
      <c r="BO134" s="89"/>
      <c r="BP134" s="23"/>
      <c r="BQ134" s="15"/>
    </row>
    <row r="135" spans="1:69" x14ac:dyDescent="0.25">
      <c r="A135" s="15"/>
      <c r="B135" s="15"/>
      <c r="C135" s="15"/>
      <c r="D135" s="15"/>
      <c r="E135" s="15"/>
      <c r="F135" s="23"/>
      <c r="G135" s="88"/>
      <c r="H135" s="89"/>
      <c r="I135" s="24" t="str">
        <f>IFERROR(INDEX(Table3[Site ID], MATCH(DC_SW15[[#This Row],[Facility Name]], Table3[Site Name], 0)), "")</f>
        <v/>
      </c>
      <c r="J135" s="15"/>
      <c r="K135" s="24" t="str">
        <f>IFERROR(INDEX(Table3[Site Address], MATCH(DC_SW15[[#This Row],[Facility Name]], Table3[Site Name], 0)), "")</f>
        <v/>
      </c>
      <c r="L135" s="24" t="str">
        <f>IFERROR(INDEX(Table3[Site X Coordinate], MATCH(DC_SW15[[#This Row],[Facility Name]], Table3[Site Name], 0)),"")</f>
        <v/>
      </c>
      <c r="M135" s="24" t="str">
        <f>IFERROR(INDEX(Table3[Site Y Coordinate], MATCH(DC_SW15[[#This Row],[Facility Name]], Table3[Site Name], 0)),"")</f>
        <v/>
      </c>
      <c r="N135" s="24" t="str">
        <f>IFERROR(INDEX(Table3[Owner/Manager], MATCH(DC_SW15[[#This Row],[Facility Name]], Table3[Site Name], 0)),"")</f>
        <v/>
      </c>
      <c r="O135" s="15"/>
      <c r="P135" s="15"/>
      <c r="Q135" s="90"/>
      <c r="R135" s="15"/>
      <c r="S135" s="15"/>
      <c r="T135" s="90"/>
      <c r="U135" s="15"/>
      <c r="V135" s="91"/>
      <c r="W135" s="92"/>
      <c r="X135" s="15"/>
      <c r="Y135" s="93"/>
      <c r="Z135" s="94"/>
      <c r="AA135" s="94"/>
      <c r="AB135" s="94"/>
      <c r="AC135" s="24"/>
      <c r="AD135" s="15"/>
      <c r="AE135" s="15"/>
      <c r="AF135" s="15"/>
      <c r="AG135" s="15"/>
      <c r="AH135" s="15"/>
      <c r="AI135" s="15"/>
      <c r="AJ135" s="15"/>
      <c r="AK135" s="15"/>
      <c r="AL135" s="15"/>
      <c r="AM135" s="15"/>
      <c r="AN135" s="95"/>
      <c r="AO135" s="95"/>
      <c r="AP135" s="95"/>
      <c r="AQ135" s="95"/>
      <c r="AR135" s="95" t="str">
        <f>IF(ISBLANK(DC_SW15[[#This Row],[Urban Acres]]), "", DC_SW15[[#This Row],[Urban Acres]]-DC_SW15[[#This Row],[Impervious Acres]]-DC_SW15[[#This Row],[Natural Acres]])</f>
        <v/>
      </c>
      <c r="AS135" s="95"/>
      <c r="AT135" s="95"/>
      <c r="AU135" s="95" t="str">
        <f>IF(ISBLANK(DC_SW15[[#This Row],[Natural Acres]]), "", DC_SW15[[#This Row],[Natural Acres]]*43560)</f>
        <v/>
      </c>
      <c r="AV135" s="95" t="str">
        <f>IFERROR(IF(ISBLANK(DC_SW15[[#This Row],[Compacted Acres]]), "", DC_SW15[[#This Row],[Compacted Acres]]*43560),"")</f>
        <v/>
      </c>
      <c r="AW135" s="95" t="str">
        <f>IF(ISBLANK(DC_SW15[[#This Row],[Impervious Acres]]), "", DC_SW15[[#This Row],[Impervious Acres]]*43560)</f>
        <v/>
      </c>
      <c r="AX135" s="95" t="str">
        <f>IF(ISBLANK(DC_SW15[[#This Row],[Urban Acres]]), "", DC_SW15[[#This Row],[Urban Acres]]*43560)</f>
        <v/>
      </c>
      <c r="AY135" s="68"/>
      <c r="AZ135" s="23"/>
      <c r="BA135" s="24"/>
      <c r="BB135" s="24"/>
      <c r="BC135" s="24"/>
      <c r="BD135" s="24"/>
      <c r="BE135" s="24"/>
      <c r="BF135" s="24"/>
      <c r="BG135" s="24"/>
      <c r="BH135" s="23"/>
      <c r="BI135" s="23"/>
      <c r="BJ135" s="23"/>
      <c r="BK135" s="15"/>
      <c r="BL135" s="23"/>
      <c r="BM135" s="73"/>
      <c r="BN135" s="88"/>
      <c r="BO135" s="89"/>
      <c r="BP135" s="23"/>
      <c r="BQ135" s="15"/>
    </row>
    <row r="136" spans="1:69" x14ac:dyDescent="0.25">
      <c r="A136" s="15"/>
      <c r="B136" s="15"/>
      <c r="C136" s="15"/>
      <c r="D136" s="15"/>
      <c r="E136" s="15"/>
      <c r="F136" s="23"/>
      <c r="G136" s="88"/>
      <c r="H136" s="89"/>
      <c r="I136" s="24" t="str">
        <f>IFERROR(INDEX(Table3[Site ID], MATCH(DC_SW15[[#This Row],[Facility Name]], Table3[Site Name], 0)), "")</f>
        <v/>
      </c>
      <c r="J136" s="15"/>
      <c r="K136" s="24" t="str">
        <f>IFERROR(INDEX(Table3[Site Address], MATCH(DC_SW15[[#This Row],[Facility Name]], Table3[Site Name], 0)), "")</f>
        <v/>
      </c>
      <c r="L136" s="24" t="str">
        <f>IFERROR(INDEX(Table3[Site X Coordinate], MATCH(DC_SW15[[#This Row],[Facility Name]], Table3[Site Name], 0)),"")</f>
        <v/>
      </c>
      <c r="M136" s="24" t="str">
        <f>IFERROR(INDEX(Table3[Site Y Coordinate], MATCH(DC_SW15[[#This Row],[Facility Name]], Table3[Site Name], 0)),"")</f>
        <v/>
      </c>
      <c r="N136" s="24" t="str">
        <f>IFERROR(INDEX(Table3[Owner/Manager], MATCH(DC_SW15[[#This Row],[Facility Name]], Table3[Site Name], 0)),"")</f>
        <v/>
      </c>
      <c r="O136" s="15"/>
      <c r="P136" s="15"/>
      <c r="Q136" s="90"/>
      <c r="R136" s="15"/>
      <c r="S136" s="15"/>
      <c r="T136" s="90"/>
      <c r="U136" s="15"/>
      <c r="V136" s="91"/>
      <c r="W136" s="92"/>
      <c r="X136" s="15"/>
      <c r="Y136" s="93"/>
      <c r="Z136" s="94"/>
      <c r="AA136" s="94"/>
      <c r="AB136" s="94"/>
      <c r="AC136" s="24"/>
      <c r="AD136" s="15"/>
      <c r="AE136" s="15"/>
      <c r="AF136" s="15"/>
      <c r="AG136" s="15"/>
      <c r="AH136" s="15"/>
      <c r="AI136" s="15"/>
      <c r="AJ136" s="15"/>
      <c r="AK136" s="15"/>
      <c r="AL136" s="15"/>
      <c r="AM136" s="15"/>
      <c r="AN136" s="95"/>
      <c r="AO136" s="95"/>
      <c r="AP136" s="95"/>
      <c r="AQ136" s="95"/>
      <c r="AR136" s="95" t="str">
        <f>IF(ISBLANK(DC_SW15[[#This Row],[Urban Acres]]), "", DC_SW15[[#This Row],[Urban Acres]]-DC_SW15[[#This Row],[Impervious Acres]]-DC_SW15[[#This Row],[Natural Acres]])</f>
        <v/>
      </c>
      <c r="AS136" s="95"/>
      <c r="AT136" s="95"/>
      <c r="AU136" s="95" t="str">
        <f>IF(ISBLANK(DC_SW15[[#This Row],[Natural Acres]]), "", DC_SW15[[#This Row],[Natural Acres]]*43560)</f>
        <v/>
      </c>
      <c r="AV136" s="95" t="str">
        <f>IFERROR(IF(ISBLANK(DC_SW15[[#This Row],[Compacted Acres]]), "", DC_SW15[[#This Row],[Compacted Acres]]*43560),"")</f>
        <v/>
      </c>
      <c r="AW136" s="95" t="str">
        <f>IF(ISBLANK(DC_SW15[[#This Row],[Impervious Acres]]), "", DC_SW15[[#This Row],[Impervious Acres]]*43560)</f>
        <v/>
      </c>
      <c r="AX136" s="95" t="str">
        <f>IF(ISBLANK(DC_SW15[[#This Row],[Urban Acres]]), "", DC_SW15[[#This Row],[Urban Acres]]*43560)</f>
        <v/>
      </c>
      <c r="AY136" s="68"/>
      <c r="AZ136" s="23"/>
      <c r="BA136" s="24"/>
      <c r="BB136" s="24"/>
      <c r="BC136" s="24"/>
      <c r="BD136" s="24"/>
      <c r="BE136" s="24"/>
      <c r="BF136" s="24"/>
      <c r="BG136" s="24"/>
      <c r="BH136" s="23"/>
      <c r="BI136" s="23"/>
      <c r="BJ136" s="23"/>
      <c r="BK136" s="15"/>
      <c r="BL136" s="23"/>
      <c r="BM136" s="73"/>
      <c r="BN136" s="88"/>
      <c r="BO136" s="89"/>
      <c r="BP136" s="23"/>
      <c r="BQ136" s="15"/>
    </row>
    <row r="137" spans="1:69" x14ac:dyDescent="0.25">
      <c r="A137" s="15"/>
      <c r="B137" s="15"/>
      <c r="C137" s="15"/>
      <c r="D137" s="15"/>
      <c r="E137" s="15"/>
      <c r="F137" s="23"/>
      <c r="G137" s="88"/>
      <c r="H137" s="89"/>
      <c r="I137" s="24" t="str">
        <f>IFERROR(INDEX(Table3[Site ID], MATCH(DC_SW15[[#This Row],[Facility Name]], Table3[Site Name], 0)), "")</f>
        <v/>
      </c>
      <c r="J137" s="15"/>
      <c r="K137" s="24" t="str">
        <f>IFERROR(INDEX(Table3[Site Address], MATCH(DC_SW15[[#This Row],[Facility Name]], Table3[Site Name], 0)), "")</f>
        <v/>
      </c>
      <c r="L137" s="24" t="str">
        <f>IFERROR(INDEX(Table3[Site X Coordinate], MATCH(DC_SW15[[#This Row],[Facility Name]], Table3[Site Name], 0)),"")</f>
        <v/>
      </c>
      <c r="M137" s="24" t="str">
        <f>IFERROR(INDEX(Table3[Site Y Coordinate], MATCH(DC_SW15[[#This Row],[Facility Name]], Table3[Site Name], 0)),"")</f>
        <v/>
      </c>
      <c r="N137" s="24" t="str">
        <f>IFERROR(INDEX(Table3[Owner/Manager], MATCH(DC_SW15[[#This Row],[Facility Name]], Table3[Site Name], 0)),"")</f>
        <v/>
      </c>
      <c r="O137" s="15"/>
      <c r="P137" s="15"/>
      <c r="Q137" s="90"/>
      <c r="R137" s="15"/>
      <c r="S137" s="15"/>
      <c r="T137" s="90"/>
      <c r="U137" s="15"/>
      <c r="V137" s="91"/>
      <c r="W137" s="92"/>
      <c r="X137" s="15"/>
      <c r="Y137" s="93"/>
      <c r="Z137" s="94"/>
      <c r="AA137" s="94"/>
      <c r="AB137" s="94"/>
      <c r="AC137" s="24"/>
      <c r="AD137" s="15"/>
      <c r="AE137" s="15"/>
      <c r="AF137" s="15"/>
      <c r="AG137" s="15"/>
      <c r="AH137" s="15"/>
      <c r="AI137" s="15"/>
      <c r="AJ137" s="15"/>
      <c r="AK137" s="15"/>
      <c r="AL137" s="15"/>
      <c r="AM137" s="15"/>
      <c r="AN137" s="95"/>
      <c r="AO137" s="95"/>
      <c r="AP137" s="95"/>
      <c r="AQ137" s="95"/>
      <c r="AR137" s="95" t="str">
        <f>IF(ISBLANK(DC_SW15[[#This Row],[Urban Acres]]), "", DC_SW15[[#This Row],[Urban Acres]]-DC_SW15[[#This Row],[Impervious Acres]]-DC_SW15[[#This Row],[Natural Acres]])</f>
        <v/>
      </c>
      <c r="AS137" s="95"/>
      <c r="AT137" s="95"/>
      <c r="AU137" s="95" t="str">
        <f>IF(ISBLANK(DC_SW15[[#This Row],[Natural Acres]]), "", DC_SW15[[#This Row],[Natural Acres]]*43560)</f>
        <v/>
      </c>
      <c r="AV137" s="95" t="str">
        <f>IFERROR(IF(ISBLANK(DC_SW15[[#This Row],[Compacted Acres]]), "", DC_SW15[[#This Row],[Compacted Acres]]*43560),"")</f>
        <v/>
      </c>
      <c r="AW137" s="95" t="str">
        <f>IF(ISBLANK(DC_SW15[[#This Row],[Impervious Acres]]), "", DC_SW15[[#This Row],[Impervious Acres]]*43560)</f>
        <v/>
      </c>
      <c r="AX137" s="95" t="str">
        <f>IF(ISBLANK(DC_SW15[[#This Row],[Urban Acres]]), "", DC_SW15[[#This Row],[Urban Acres]]*43560)</f>
        <v/>
      </c>
      <c r="AY137" s="68"/>
      <c r="AZ137" s="23"/>
      <c r="BA137" s="24"/>
      <c r="BB137" s="24"/>
      <c r="BC137" s="24"/>
      <c r="BD137" s="24"/>
      <c r="BE137" s="24"/>
      <c r="BF137" s="24"/>
      <c r="BG137" s="24"/>
      <c r="BH137" s="23"/>
      <c r="BI137" s="23"/>
      <c r="BJ137" s="23"/>
      <c r="BK137" s="15"/>
      <c r="BL137" s="23"/>
      <c r="BM137" s="73"/>
      <c r="BN137" s="88"/>
      <c r="BO137" s="89"/>
      <c r="BP137" s="23"/>
      <c r="BQ137" s="15"/>
    </row>
    <row r="138" spans="1:69" x14ac:dyDescent="0.25">
      <c r="A138" s="15"/>
      <c r="B138" s="15"/>
      <c r="C138" s="15"/>
      <c r="D138" s="15"/>
      <c r="E138" s="15"/>
      <c r="F138" s="23"/>
      <c r="G138" s="88"/>
      <c r="H138" s="89"/>
      <c r="I138" s="24" t="str">
        <f>IFERROR(INDEX(Table3[Site ID], MATCH(DC_SW15[[#This Row],[Facility Name]], Table3[Site Name], 0)), "")</f>
        <v/>
      </c>
      <c r="J138" s="15"/>
      <c r="K138" s="24" t="str">
        <f>IFERROR(INDEX(Table3[Site Address], MATCH(DC_SW15[[#This Row],[Facility Name]], Table3[Site Name], 0)), "")</f>
        <v/>
      </c>
      <c r="L138" s="24" t="str">
        <f>IFERROR(INDEX(Table3[Site X Coordinate], MATCH(DC_SW15[[#This Row],[Facility Name]], Table3[Site Name], 0)),"")</f>
        <v/>
      </c>
      <c r="M138" s="24" t="str">
        <f>IFERROR(INDEX(Table3[Site Y Coordinate], MATCH(DC_SW15[[#This Row],[Facility Name]], Table3[Site Name], 0)),"")</f>
        <v/>
      </c>
      <c r="N138" s="24" t="str">
        <f>IFERROR(INDEX(Table3[Owner/Manager], MATCH(DC_SW15[[#This Row],[Facility Name]], Table3[Site Name], 0)),"")</f>
        <v/>
      </c>
      <c r="O138" s="15"/>
      <c r="P138" s="15"/>
      <c r="Q138" s="90"/>
      <c r="R138" s="15"/>
      <c r="S138" s="15"/>
      <c r="T138" s="90"/>
      <c r="U138" s="15"/>
      <c r="V138" s="91"/>
      <c r="W138" s="92"/>
      <c r="X138" s="15"/>
      <c r="Y138" s="93"/>
      <c r="Z138" s="94"/>
      <c r="AA138" s="94"/>
      <c r="AB138" s="94"/>
      <c r="AC138" s="24"/>
      <c r="AD138" s="15"/>
      <c r="AE138" s="15"/>
      <c r="AF138" s="15"/>
      <c r="AG138" s="15"/>
      <c r="AH138" s="15"/>
      <c r="AI138" s="15"/>
      <c r="AJ138" s="15"/>
      <c r="AK138" s="15"/>
      <c r="AL138" s="15"/>
      <c r="AM138" s="15"/>
      <c r="AN138" s="95"/>
      <c r="AO138" s="95"/>
      <c r="AP138" s="95"/>
      <c r="AQ138" s="95"/>
      <c r="AR138" s="95" t="str">
        <f>IF(ISBLANK(DC_SW15[[#This Row],[Urban Acres]]), "", DC_SW15[[#This Row],[Urban Acres]]-DC_SW15[[#This Row],[Impervious Acres]]-DC_SW15[[#This Row],[Natural Acres]])</f>
        <v/>
      </c>
      <c r="AS138" s="95"/>
      <c r="AT138" s="95"/>
      <c r="AU138" s="95" t="str">
        <f>IF(ISBLANK(DC_SW15[[#This Row],[Natural Acres]]), "", DC_SW15[[#This Row],[Natural Acres]]*43560)</f>
        <v/>
      </c>
      <c r="AV138" s="95" t="str">
        <f>IFERROR(IF(ISBLANK(DC_SW15[[#This Row],[Compacted Acres]]), "", DC_SW15[[#This Row],[Compacted Acres]]*43560),"")</f>
        <v/>
      </c>
      <c r="AW138" s="95" t="str">
        <f>IF(ISBLANK(DC_SW15[[#This Row],[Impervious Acres]]), "", DC_SW15[[#This Row],[Impervious Acres]]*43560)</f>
        <v/>
      </c>
      <c r="AX138" s="95" t="str">
        <f>IF(ISBLANK(DC_SW15[[#This Row],[Urban Acres]]), "", DC_SW15[[#This Row],[Urban Acres]]*43560)</f>
        <v/>
      </c>
      <c r="AY138" s="68"/>
      <c r="AZ138" s="23"/>
      <c r="BA138" s="24"/>
      <c r="BB138" s="24"/>
      <c r="BC138" s="24"/>
      <c r="BD138" s="24"/>
      <c r="BE138" s="24"/>
      <c r="BF138" s="24"/>
      <c r="BG138" s="24"/>
      <c r="BH138" s="23"/>
      <c r="BI138" s="23"/>
      <c r="BJ138" s="23"/>
      <c r="BK138" s="15"/>
      <c r="BL138" s="23"/>
      <c r="BM138" s="73"/>
      <c r="BN138" s="88"/>
      <c r="BO138" s="89"/>
      <c r="BP138" s="23"/>
      <c r="BQ138" s="15"/>
    </row>
    <row r="139" spans="1:69" x14ac:dyDescent="0.25">
      <c r="A139" s="15"/>
      <c r="B139" s="15"/>
      <c r="C139" s="15"/>
      <c r="D139" s="15"/>
      <c r="E139" s="15"/>
      <c r="F139" s="23"/>
      <c r="G139" s="88"/>
      <c r="H139" s="89"/>
      <c r="I139" s="24" t="str">
        <f>IFERROR(INDEX(Table3[Site ID], MATCH(DC_SW15[[#This Row],[Facility Name]], Table3[Site Name], 0)), "")</f>
        <v/>
      </c>
      <c r="J139" s="15"/>
      <c r="K139" s="24" t="str">
        <f>IFERROR(INDEX(Table3[Site Address], MATCH(DC_SW15[[#This Row],[Facility Name]], Table3[Site Name], 0)), "")</f>
        <v/>
      </c>
      <c r="L139" s="24" t="str">
        <f>IFERROR(INDEX(Table3[Site X Coordinate], MATCH(DC_SW15[[#This Row],[Facility Name]], Table3[Site Name], 0)),"")</f>
        <v/>
      </c>
      <c r="M139" s="24" t="str">
        <f>IFERROR(INDEX(Table3[Site Y Coordinate], MATCH(DC_SW15[[#This Row],[Facility Name]], Table3[Site Name], 0)),"")</f>
        <v/>
      </c>
      <c r="N139" s="24" t="str">
        <f>IFERROR(INDEX(Table3[Owner/Manager], MATCH(DC_SW15[[#This Row],[Facility Name]], Table3[Site Name], 0)),"")</f>
        <v/>
      </c>
      <c r="O139" s="15"/>
      <c r="P139" s="15"/>
      <c r="Q139" s="90"/>
      <c r="R139" s="15"/>
      <c r="S139" s="15"/>
      <c r="T139" s="90"/>
      <c r="U139" s="15"/>
      <c r="V139" s="91"/>
      <c r="W139" s="92"/>
      <c r="X139" s="15"/>
      <c r="Y139" s="93"/>
      <c r="Z139" s="94"/>
      <c r="AA139" s="94"/>
      <c r="AB139" s="94"/>
      <c r="AC139" s="24"/>
      <c r="AD139" s="15"/>
      <c r="AE139" s="15"/>
      <c r="AF139" s="15"/>
      <c r="AG139" s="15"/>
      <c r="AH139" s="15"/>
      <c r="AI139" s="15"/>
      <c r="AJ139" s="15"/>
      <c r="AK139" s="15"/>
      <c r="AL139" s="15"/>
      <c r="AM139" s="15"/>
      <c r="AN139" s="95"/>
      <c r="AO139" s="95"/>
      <c r="AP139" s="95"/>
      <c r="AQ139" s="95"/>
      <c r="AR139" s="95" t="str">
        <f>IF(ISBLANK(DC_SW15[[#This Row],[Urban Acres]]), "", DC_SW15[[#This Row],[Urban Acres]]-DC_SW15[[#This Row],[Impervious Acres]]-DC_SW15[[#This Row],[Natural Acres]])</f>
        <v/>
      </c>
      <c r="AS139" s="95"/>
      <c r="AT139" s="95"/>
      <c r="AU139" s="95" t="str">
        <f>IF(ISBLANK(DC_SW15[[#This Row],[Natural Acres]]), "", DC_SW15[[#This Row],[Natural Acres]]*43560)</f>
        <v/>
      </c>
      <c r="AV139" s="95" t="str">
        <f>IFERROR(IF(ISBLANK(DC_SW15[[#This Row],[Compacted Acres]]), "", DC_SW15[[#This Row],[Compacted Acres]]*43560),"")</f>
        <v/>
      </c>
      <c r="AW139" s="95" t="str">
        <f>IF(ISBLANK(DC_SW15[[#This Row],[Impervious Acres]]), "", DC_SW15[[#This Row],[Impervious Acres]]*43560)</f>
        <v/>
      </c>
      <c r="AX139" s="95" t="str">
        <f>IF(ISBLANK(DC_SW15[[#This Row],[Urban Acres]]), "", DC_SW15[[#This Row],[Urban Acres]]*43560)</f>
        <v/>
      </c>
      <c r="AY139" s="68"/>
      <c r="AZ139" s="23"/>
      <c r="BA139" s="24"/>
      <c r="BB139" s="24"/>
      <c r="BC139" s="24"/>
      <c r="BD139" s="24"/>
      <c r="BE139" s="24"/>
      <c r="BF139" s="24"/>
      <c r="BG139" s="24"/>
      <c r="BH139" s="23"/>
      <c r="BI139" s="23"/>
      <c r="BJ139" s="23"/>
      <c r="BK139" s="15"/>
      <c r="BL139" s="23"/>
      <c r="BM139" s="73"/>
      <c r="BN139" s="88"/>
      <c r="BO139" s="89"/>
      <c r="BP139" s="23"/>
      <c r="BQ139" s="15"/>
    </row>
    <row r="140" spans="1:69" x14ac:dyDescent="0.25">
      <c r="A140" s="15"/>
      <c r="B140" s="15"/>
      <c r="C140" s="15"/>
      <c r="D140" s="15"/>
      <c r="E140" s="15"/>
      <c r="F140" s="23"/>
      <c r="G140" s="88"/>
      <c r="H140" s="89"/>
      <c r="I140" s="24" t="str">
        <f>IFERROR(INDEX(Table3[Site ID], MATCH(DC_SW15[[#This Row],[Facility Name]], Table3[Site Name], 0)), "")</f>
        <v/>
      </c>
      <c r="J140" s="15"/>
      <c r="K140" s="24" t="str">
        <f>IFERROR(INDEX(Table3[Site Address], MATCH(DC_SW15[[#This Row],[Facility Name]], Table3[Site Name], 0)), "")</f>
        <v/>
      </c>
      <c r="L140" s="24" t="str">
        <f>IFERROR(INDEX(Table3[Site X Coordinate], MATCH(DC_SW15[[#This Row],[Facility Name]], Table3[Site Name], 0)),"")</f>
        <v/>
      </c>
      <c r="M140" s="24" t="str">
        <f>IFERROR(INDEX(Table3[Site Y Coordinate], MATCH(DC_SW15[[#This Row],[Facility Name]], Table3[Site Name], 0)),"")</f>
        <v/>
      </c>
      <c r="N140" s="24" t="str">
        <f>IFERROR(INDEX(Table3[Owner/Manager], MATCH(DC_SW15[[#This Row],[Facility Name]], Table3[Site Name], 0)),"")</f>
        <v/>
      </c>
      <c r="O140" s="15"/>
      <c r="P140" s="15"/>
      <c r="Q140" s="90"/>
      <c r="R140" s="15"/>
      <c r="S140" s="15"/>
      <c r="T140" s="90"/>
      <c r="U140" s="15"/>
      <c r="V140" s="91"/>
      <c r="W140" s="92"/>
      <c r="X140" s="15"/>
      <c r="Y140" s="93"/>
      <c r="Z140" s="94"/>
      <c r="AA140" s="94"/>
      <c r="AB140" s="94"/>
      <c r="AC140" s="24"/>
      <c r="AD140" s="15"/>
      <c r="AE140" s="15"/>
      <c r="AF140" s="15"/>
      <c r="AG140" s="15"/>
      <c r="AH140" s="15"/>
      <c r="AI140" s="15"/>
      <c r="AJ140" s="15"/>
      <c r="AK140" s="15"/>
      <c r="AL140" s="15"/>
      <c r="AM140" s="15"/>
      <c r="AN140" s="95"/>
      <c r="AO140" s="95"/>
      <c r="AP140" s="95"/>
      <c r="AQ140" s="95"/>
      <c r="AR140" s="95" t="str">
        <f>IF(ISBLANK(DC_SW15[[#This Row],[Urban Acres]]), "", DC_SW15[[#This Row],[Urban Acres]]-DC_SW15[[#This Row],[Impervious Acres]]-DC_SW15[[#This Row],[Natural Acres]])</f>
        <v/>
      </c>
      <c r="AS140" s="95"/>
      <c r="AT140" s="95"/>
      <c r="AU140" s="95" t="str">
        <f>IF(ISBLANK(DC_SW15[[#This Row],[Natural Acres]]), "", DC_SW15[[#This Row],[Natural Acres]]*43560)</f>
        <v/>
      </c>
      <c r="AV140" s="95" t="str">
        <f>IFERROR(IF(ISBLANK(DC_SW15[[#This Row],[Compacted Acres]]), "", DC_SW15[[#This Row],[Compacted Acres]]*43560),"")</f>
        <v/>
      </c>
      <c r="AW140" s="95" t="str">
        <f>IF(ISBLANK(DC_SW15[[#This Row],[Impervious Acres]]), "", DC_SW15[[#This Row],[Impervious Acres]]*43560)</f>
        <v/>
      </c>
      <c r="AX140" s="95" t="str">
        <f>IF(ISBLANK(DC_SW15[[#This Row],[Urban Acres]]), "", DC_SW15[[#This Row],[Urban Acres]]*43560)</f>
        <v/>
      </c>
      <c r="AY140" s="68"/>
      <c r="AZ140" s="23"/>
      <c r="BA140" s="24"/>
      <c r="BB140" s="24"/>
      <c r="BC140" s="24"/>
      <c r="BD140" s="24"/>
      <c r="BE140" s="24"/>
      <c r="BF140" s="24"/>
      <c r="BG140" s="24"/>
      <c r="BH140" s="23"/>
      <c r="BI140" s="23"/>
      <c r="BJ140" s="23"/>
      <c r="BK140" s="15"/>
      <c r="BL140" s="23"/>
      <c r="BM140" s="73"/>
      <c r="BN140" s="88"/>
      <c r="BO140" s="89"/>
      <c r="BP140" s="23"/>
      <c r="BQ140" s="15"/>
    </row>
    <row r="141" spans="1:69" x14ac:dyDescent="0.25">
      <c r="A141" s="15"/>
      <c r="B141" s="15"/>
      <c r="C141" s="15"/>
      <c r="D141" s="15"/>
      <c r="E141" s="15"/>
      <c r="F141" s="23"/>
      <c r="G141" s="88"/>
      <c r="H141" s="89"/>
      <c r="I141" s="24" t="str">
        <f>IFERROR(INDEX(Table3[Site ID], MATCH(DC_SW15[[#This Row],[Facility Name]], Table3[Site Name], 0)), "")</f>
        <v/>
      </c>
      <c r="J141" s="15"/>
      <c r="K141" s="24" t="str">
        <f>IFERROR(INDEX(Table3[Site Address], MATCH(DC_SW15[[#This Row],[Facility Name]], Table3[Site Name], 0)), "")</f>
        <v/>
      </c>
      <c r="L141" s="24" t="str">
        <f>IFERROR(INDEX(Table3[Site X Coordinate], MATCH(DC_SW15[[#This Row],[Facility Name]], Table3[Site Name], 0)),"")</f>
        <v/>
      </c>
      <c r="M141" s="24" t="str">
        <f>IFERROR(INDEX(Table3[Site Y Coordinate], MATCH(DC_SW15[[#This Row],[Facility Name]], Table3[Site Name], 0)),"")</f>
        <v/>
      </c>
      <c r="N141" s="24" t="str">
        <f>IFERROR(INDEX(Table3[Owner/Manager], MATCH(DC_SW15[[#This Row],[Facility Name]], Table3[Site Name], 0)),"")</f>
        <v/>
      </c>
      <c r="O141" s="15"/>
      <c r="P141" s="15"/>
      <c r="Q141" s="90"/>
      <c r="R141" s="15"/>
      <c r="S141" s="15"/>
      <c r="T141" s="90"/>
      <c r="U141" s="15"/>
      <c r="V141" s="91"/>
      <c r="W141" s="92"/>
      <c r="X141" s="15"/>
      <c r="Y141" s="93"/>
      <c r="Z141" s="94"/>
      <c r="AA141" s="94"/>
      <c r="AB141" s="94"/>
      <c r="AC141" s="24"/>
      <c r="AD141" s="15"/>
      <c r="AE141" s="15"/>
      <c r="AF141" s="15"/>
      <c r="AG141" s="15"/>
      <c r="AH141" s="15"/>
      <c r="AI141" s="15"/>
      <c r="AJ141" s="15"/>
      <c r="AK141" s="15"/>
      <c r="AL141" s="15"/>
      <c r="AM141" s="15"/>
      <c r="AN141" s="95"/>
      <c r="AO141" s="95"/>
      <c r="AP141" s="95"/>
      <c r="AQ141" s="95"/>
      <c r="AR141" s="95" t="str">
        <f>IF(ISBLANK(DC_SW15[[#This Row],[Urban Acres]]), "", DC_SW15[[#This Row],[Urban Acres]]-DC_SW15[[#This Row],[Impervious Acres]]-DC_SW15[[#This Row],[Natural Acres]])</f>
        <v/>
      </c>
      <c r="AS141" s="95"/>
      <c r="AT141" s="95"/>
      <c r="AU141" s="95" t="str">
        <f>IF(ISBLANK(DC_SW15[[#This Row],[Natural Acres]]), "", DC_SW15[[#This Row],[Natural Acres]]*43560)</f>
        <v/>
      </c>
      <c r="AV141" s="95" t="str">
        <f>IFERROR(IF(ISBLANK(DC_SW15[[#This Row],[Compacted Acres]]), "", DC_SW15[[#This Row],[Compacted Acres]]*43560),"")</f>
        <v/>
      </c>
      <c r="AW141" s="95" t="str">
        <f>IF(ISBLANK(DC_SW15[[#This Row],[Impervious Acres]]), "", DC_SW15[[#This Row],[Impervious Acres]]*43560)</f>
        <v/>
      </c>
      <c r="AX141" s="95" t="str">
        <f>IF(ISBLANK(DC_SW15[[#This Row],[Urban Acres]]), "", DC_SW15[[#This Row],[Urban Acres]]*43560)</f>
        <v/>
      </c>
      <c r="AY141" s="68"/>
      <c r="AZ141" s="23"/>
      <c r="BA141" s="24"/>
      <c r="BB141" s="24"/>
      <c r="BC141" s="24"/>
      <c r="BD141" s="24"/>
      <c r="BE141" s="24"/>
      <c r="BF141" s="24"/>
      <c r="BG141" s="24"/>
      <c r="BH141" s="23"/>
      <c r="BI141" s="23"/>
      <c r="BJ141" s="23"/>
      <c r="BK141" s="15"/>
      <c r="BL141" s="23"/>
      <c r="BM141" s="73"/>
      <c r="BN141" s="88"/>
      <c r="BO141" s="89"/>
      <c r="BP141" s="23"/>
      <c r="BQ141" s="15"/>
    </row>
    <row r="142" spans="1:69" x14ac:dyDescent="0.25">
      <c r="A142" s="15"/>
      <c r="B142" s="15"/>
      <c r="C142" s="15"/>
      <c r="D142" s="15"/>
      <c r="E142" s="15"/>
      <c r="F142" s="23"/>
      <c r="G142" s="88"/>
      <c r="H142" s="89"/>
      <c r="I142" s="24" t="str">
        <f>IFERROR(INDEX(Table3[Site ID], MATCH(DC_SW15[[#This Row],[Facility Name]], Table3[Site Name], 0)), "")</f>
        <v/>
      </c>
      <c r="J142" s="15"/>
      <c r="K142" s="24" t="str">
        <f>IFERROR(INDEX(Table3[Site Address], MATCH(DC_SW15[[#This Row],[Facility Name]], Table3[Site Name], 0)), "")</f>
        <v/>
      </c>
      <c r="L142" s="24" t="str">
        <f>IFERROR(INDEX(Table3[Site X Coordinate], MATCH(DC_SW15[[#This Row],[Facility Name]], Table3[Site Name], 0)),"")</f>
        <v/>
      </c>
      <c r="M142" s="24" t="str">
        <f>IFERROR(INDEX(Table3[Site Y Coordinate], MATCH(DC_SW15[[#This Row],[Facility Name]], Table3[Site Name], 0)),"")</f>
        <v/>
      </c>
      <c r="N142" s="24" t="str">
        <f>IFERROR(INDEX(Table3[Owner/Manager], MATCH(DC_SW15[[#This Row],[Facility Name]], Table3[Site Name], 0)),"")</f>
        <v/>
      </c>
      <c r="O142" s="15"/>
      <c r="P142" s="15"/>
      <c r="Q142" s="90"/>
      <c r="R142" s="15"/>
      <c r="S142" s="15"/>
      <c r="T142" s="90"/>
      <c r="U142" s="15"/>
      <c r="V142" s="91"/>
      <c r="W142" s="92"/>
      <c r="X142" s="15"/>
      <c r="Y142" s="93"/>
      <c r="Z142" s="94"/>
      <c r="AA142" s="94"/>
      <c r="AB142" s="94"/>
      <c r="AC142" s="24"/>
      <c r="AD142" s="15"/>
      <c r="AE142" s="15"/>
      <c r="AF142" s="15"/>
      <c r="AG142" s="15"/>
      <c r="AH142" s="15"/>
      <c r="AI142" s="15"/>
      <c r="AJ142" s="15"/>
      <c r="AK142" s="15"/>
      <c r="AL142" s="15"/>
      <c r="AM142" s="15"/>
      <c r="AN142" s="95"/>
      <c r="AO142" s="95"/>
      <c r="AP142" s="95"/>
      <c r="AQ142" s="95"/>
      <c r="AR142" s="95" t="str">
        <f>IF(ISBLANK(DC_SW15[[#This Row],[Urban Acres]]), "", DC_SW15[[#This Row],[Urban Acres]]-DC_SW15[[#This Row],[Impervious Acres]]-DC_SW15[[#This Row],[Natural Acres]])</f>
        <v/>
      </c>
      <c r="AS142" s="95"/>
      <c r="AT142" s="95"/>
      <c r="AU142" s="95" t="str">
        <f>IF(ISBLANK(DC_SW15[[#This Row],[Natural Acres]]), "", DC_SW15[[#This Row],[Natural Acres]]*43560)</f>
        <v/>
      </c>
      <c r="AV142" s="95" t="str">
        <f>IFERROR(IF(ISBLANK(DC_SW15[[#This Row],[Compacted Acres]]), "", DC_SW15[[#This Row],[Compacted Acres]]*43560),"")</f>
        <v/>
      </c>
      <c r="AW142" s="95" t="str">
        <f>IF(ISBLANK(DC_SW15[[#This Row],[Impervious Acres]]), "", DC_SW15[[#This Row],[Impervious Acres]]*43560)</f>
        <v/>
      </c>
      <c r="AX142" s="95" t="str">
        <f>IF(ISBLANK(DC_SW15[[#This Row],[Urban Acres]]), "", DC_SW15[[#This Row],[Urban Acres]]*43560)</f>
        <v/>
      </c>
      <c r="AY142" s="68"/>
      <c r="AZ142" s="23"/>
      <c r="BA142" s="24"/>
      <c r="BB142" s="24"/>
      <c r="BC142" s="24"/>
      <c r="BD142" s="24"/>
      <c r="BE142" s="24"/>
      <c r="BF142" s="24"/>
      <c r="BG142" s="24"/>
      <c r="BH142" s="23"/>
      <c r="BI142" s="23"/>
      <c r="BJ142" s="23"/>
      <c r="BK142" s="15"/>
      <c r="BL142" s="23"/>
      <c r="BM142" s="73"/>
      <c r="BN142" s="88"/>
      <c r="BO142" s="89"/>
      <c r="BP142" s="23"/>
      <c r="BQ142" s="15"/>
    </row>
    <row r="143" spans="1:69" x14ac:dyDescent="0.25">
      <c r="A143" s="15"/>
      <c r="B143" s="15"/>
      <c r="C143" s="15"/>
      <c r="D143" s="15"/>
      <c r="E143" s="15"/>
      <c r="F143" s="23"/>
      <c r="G143" s="88"/>
      <c r="H143" s="89"/>
      <c r="I143" s="24" t="str">
        <f>IFERROR(INDEX(Table3[Site ID], MATCH(DC_SW15[[#This Row],[Facility Name]], Table3[Site Name], 0)), "")</f>
        <v/>
      </c>
      <c r="J143" s="15"/>
      <c r="K143" s="24" t="str">
        <f>IFERROR(INDEX(Table3[Site Address], MATCH(DC_SW15[[#This Row],[Facility Name]], Table3[Site Name], 0)), "")</f>
        <v/>
      </c>
      <c r="L143" s="24" t="str">
        <f>IFERROR(INDEX(Table3[Site X Coordinate], MATCH(DC_SW15[[#This Row],[Facility Name]], Table3[Site Name], 0)),"")</f>
        <v/>
      </c>
      <c r="M143" s="24" t="str">
        <f>IFERROR(INDEX(Table3[Site Y Coordinate], MATCH(DC_SW15[[#This Row],[Facility Name]], Table3[Site Name], 0)),"")</f>
        <v/>
      </c>
      <c r="N143" s="24" t="str">
        <f>IFERROR(INDEX(Table3[Owner/Manager], MATCH(DC_SW15[[#This Row],[Facility Name]], Table3[Site Name], 0)),"")</f>
        <v/>
      </c>
      <c r="O143" s="15"/>
      <c r="P143" s="15"/>
      <c r="Q143" s="90"/>
      <c r="R143" s="15"/>
      <c r="S143" s="15"/>
      <c r="T143" s="90"/>
      <c r="U143" s="15"/>
      <c r="V143" s="91"/>
      <c r="W143" s="92"/>
      <c r="X143" s="15"/>
      <c r="Y143" s="93"/>
      <c r="Z143" s="94"/>
      <c r="AA143" s="94"/>
      <c r="AB143" s="94"/>
      <c r="AC143" s="24"/>
      <c r="AD143" s="15"/>
      <c r="AE143" s="15"/>
      <c r="AF143" s="15"/>
      <c r="AG143" s="15"/>
      <c r="AH143" s="15"/>
      <c r="AI143" s="15"/>
      <c r="AJ143" s="15"/>
      <c r="AK143" s="15"/>
      <c r="AL143" s="15"/>
      <c r="AM143" s="15"/>
      <c r="AN143" s="95"/>
      <c r="AO143" s="95"/>
      <c r="AP143" s="95"/>
      <c r="AQ143" s="95"/>
      <c r="AR143" s="95" t="str">
        <f>IF(ISBLANK(DC_SW15[[#This Row],[Urban Acres]]), "", DC_SW15[[#This Row],[Urban Acres]]-DC_SW15[[#This Row],[Impervious Acres]]-DC_SW15[[#This Row],[Natural Acres]])</f>
        <v/>
      </c>
      <c r="AS143" s="95"/>
      <c r="AT143" s="95"/>
      <c r="AU143" s="95" t="str">
        <f>IF(ISBLANK(DC_SW15[[#This Row],[Natural Acres]]), "", DC_SW15[[#This Row],[Natural Acres]]*43560)</f>
        <v/>
      </c>
      <c r="AV143" s="95" t="str">
        <f>IFERROR(IF(ISBLANK(DC_SW15[[#This Row],[Compacted Acres]]), "", DC_SW15[[#This Row],[Compacted Acres]]*43560),"")</f>
        <v/>
      </c>
      <c r="AW143" s="95" t="str">
        <f>IF(ISBLANK(DC_SW15[[#This Row],[Impervious Acres]]), "", DC_SW15[[#This Row],[Impervious Acres]]*43560)</f>
        <v/>
      </c>
      <c r="AX143" s="95" t="str">
        <f>IF(ISBLANK(DC_SW15[[#This Row],[Urban Acres]]), "", DC_SW15[[#This Row],[Urban Acres]]*43560)</f>
        <v/>
      </c>
      <c r="AY143" s="68"/>
      <c r="AZ143" s="23"/>
      <c r="BA143" s="24"/>
      <c r="BB143" s="24"/>
      <c r="BC143" s="24"/>
      <c r="BD143" s="24"/>
      <c r="BE143" s="24"/>
      <c r="BF143" s="24"/>
      <c r="BG143" s="24"/>
      <c r="BH143" s="23"/>
      <c r="BI143" s="23"/>
      <c r="BJ143" s="23"/>
      <c r="BK143" s="15"/>
      <c r="BL143" s="23"/>
      <c r="BM143" s="73"/>
      <c r="BN143" s="88"/>
      <c r="BO143" s="89"/>
      <c r="BP143" s="23"/>
      <c r="BQ143" s="15"/>
    </row>
    <row r="144" spans="1:69" x14ac:dyDescent="0.25">
      <c r="A144" s="15"/>
      <c r="B144" s="15"/>
      <c r="C144" s="15"/>
      <c r="D144" s="15"/>
      <c r="E144" s="15"/>
      <c r="F144" s="23"/>
      <c r="G144" s="88"/>
      <c r="H144" s="89"/>
      <c r="I144" s="24" t="str">
        <f>IFERROR(INDEX(Table3[Site ID], MATCH(DC_SW15[[#This Row],[Facility Name]], Table3[Site Name], 0)), "")</f>
        <v/>
      </c>
      <c r="J144" s="15"/>
      <c r="K144" s="24" t="str">
        <f>IFERROR(INDEX(Table3[Site Address], MATCH(DC_SW15[[#This Row],[Facility Name]], Table3[Site Name], 0)), "")</f>
        <v/>
      </c>
      <c r="L144" s="24" t="str">
        <f>IFERROR(INDEX(Table3[Site X Coordinate], MATCH(DC_SW15[[#This Row],[Facility Name]], Table3[Site Name], 0)),"")</f>
        <v/>
      </c>
      <c r="M144" s="24" t="str">
        <f>IFERROR(INDEX(Table3[Site Y Coordinate], MATCH(DC_SW15[[#This Row],[Facility Name]], Table3[Site Name], 0)),"")</f>
        <v/>
      </c>
      <c r="N144" s="24" t="str">
        <f>IFERROR(INDEX(Table3[Owner/Manager], MATCH(DC_SW15[[#This Row],[Facility Name]], Table3[Site Name], 0)),"")</f>
        <v/>
      </c>
      <c r="O144" s="15"/>
      <c r="P144" s="15"/>
      <c r="Q144" s="90"/>
      <c r="R144" s="15"/>
      <c r="S144" s="15"/>
      <c r="T144" s="90"/>
      <c r="U144" s="15"/>
      <c r="V144" s="91"/>
      <c r="W144" s="92"/>
      <c r="X144" s="15"/>
      <c r="Y144" s="93"/>
      <c r="Z144" s="94"/>
      <c r="AA144" s="94"/>
      <c r="AB144" s="94"/>
      <c r="AC144" s="24"/>
      <c r="AD144" s="15"/>
      <c r="AE144" s="15"/>
      <c r="AF144" s="15"/>
      <c r="AG144" s="15"/>
      <c r="AH144" s="15"/>
      <c r="AI144" s="15"/>
      <c r="AJ144" s="15"/>
      <c r="AK144" s="15"/>
      <c r="AL144" s="15"/>
      <c r="AM144" s="15"/>
      <c r="AN144" s="95"/>
      <c r="AO144" s="95"/>
      <c r="AP144" s="95"/>
      <c r="AQ144" s="95"/>
      <c r="AR144" s="95" t="str">
        <f>IF(ISBLANK(DC_SW15[[#This Row],[Urban Acres]]), "", DC_SW15[[#This Row],[Urban Acres]]-DC_SW15[[#This Row],[Impervious Acres]]-DC_SW15[[#This Row],[Natural Acres]])</f>
        <v/>
      </c>
      <c r="AS144" s="95"/>
      <c r="AT144" s="95"/>
      <c r="AU144" s="95" t="str">
        <f>IF(ISBLANK(DC_SW15[[#This Row],[Natural Acres]]), "", DC_SW15[[#This Row],[Natural Acres]]*43560)</f>
        <v/>
      </c>
      <c r="AV144" s="95" t="str">
        <f>IFERROR(IF(ISBLANK(DC_SW15[[#This Row],[Compacted Acres]]), "", DC_SW15[[#This Row],[Compacted Acres]]*43560),"")</f>
        <v/>
      </c>
      <c r="AW144" s="95" t="str">
        <f>IF(ISBLANK(DC_SW15[[#This Row],[Impervious Acres]]), "", DC_SW15[[#This Row],[Impervious Acres]]*43560)</f>
        <v/>
      </c>
      <c r="AX144" s="95" t="str">
        <f>IF(ISBLANK(DC_SW15[[#This Row],[Urban Acres]]), "", DC_SW15[[#This Row],[Urban Acres]]*43560)</f>
        <v/>
      </c>
      <c r="AY144" s="68"/>
      <c r="AZ144" s="23"/>
      <c r="BA144" s="24"/>
      <c r="BB144" s="24"/>
      <c r="BC144" s="24"/>
      <c r="BD144" s="24"/>
      <c r="BE144" s="24"/>
      <c r="BF144" s="24"/>
      <c r="BG144" s="24"/>
      <c r="BH144" s="23"/>
      <c r="BI144" s="23"/>
      <c r="BJ144" s="23"/>
      <c r="BK144" s="15"/>
      <c r="BL144" s="23"/>
      <c r="BM144" s="73"/>
      <c r="BN144" s="88"/>
      <c r="BO144" s="89"/>
      <c r="BP144" s="23"/>
      <c r="BQ144" s="15"/>
    </row>
    <row r="145" spans="1:69" x14ac:dyDescent="0.25">
      <c r="A145" s="15"/>
      <c r="B145" s="15"/>
      <c r="C145" s="15"/>
      <c r="D145" s="15"/>
      <c r="E145" s="15"/>
      <c r="F145" s="23"/>
      <c r="G145" s="88"/>
      <c r="H145" s="89"/>
      <c r="I145" s="24" t="str">
        <f>IFERROR(INDEX(Table3[Site ID], MATCH(DC_SW15[[#This Row],[Facility Name]], Table3[Site Name], 0)), "")</f>
        <v/>
      </c>
      <c r="J145" s="15"/>
      <c r="K145" s="24" t="str">
        <f>IFERROR(INDEX(Table3[Site Address], MATCH(DC_SW15[[#This Row],[Facility Name]], Table3[Site Name], 0)), "")</f>
        <v/>
      </c>
      <c r="L145" s="24" t="str">
        <f>IFERROR(INDEX(Table3[Site X Coordinate], MATCH(DC_SW15[[#This Row],[Facility Name]], Table3[Site Name], 0)),"")</f>
        <v/>
      </c>
      <c r="M145" s="24" t="str">
        <f>IFERROR(INDEX(Table3[Site Y Coordinate], MATCH(DC_SW15[[#This Row],[Facility Name]], Table3[Site Name], 0)),"")</f>
        <v/>
      </c>
      <c r="N145" s="24" t="str">
        <f>IFERROR(INDEX(Table3[Owner/Manager], MATCH(DC_SW15[[#This Row],[Facility Name]], Table3[Site Name], 0)),"")</f>
        <v/>
      </c>
      <c r="O145" s="15"/>
      <c r="P145" s="15"/>
      <c r="Q145" s="90"/>
      <c r="R145" s="15"/>
      <c r="S145" s="15"/>
      <c r="T145" s="90"/>
      <c r="U145" s="15"/>
      <c r="V145" s="91"/>
      <c r="W145" s="92"/>
      <c r="X145" s="15"/>
      <c r="Y145" s="93"/>
      <c r="Z145" s="94"/>
      <c r="AA145" s="94"/>
      <c r="AB145" s="94"/>
      <c r="AC145" s="24"/>
      <c r="AD145" s="15"/>
      <c r="AE145" s="15"/>
      <c r="AF145" s="15"/>
      <c r="AG145" s="15"/>
      <c r="AH145" s="15"/>
      <c r="AI145" s="15"/>
      <c r="AJ145" s="15"/>
      <c r="AK145" s="15"/>
      <c r="AL145" s="15"/>
      <c r="AM145" s="15"/>
      <c r="AN145" s="95"/>
      <c r="AO145" s="95"/>
      <c r="AP145" s="95"/>
      <c r="AQ145" s="95"/>
      <c r="AR145" s="95" t="str">
        <f>IF(ISBLANK(DC_SW15[[#This Row],[Urban Acres]]), "", DC_SW15[[#This Row],[Urban Acres]]-DC_SW15[[#This Row],[Impervious Acres]]-DC_SW15[[#This Row],[Natural Acres]])</f>
        <v/>
      </c>
      <c r="AS145" s="95"/>
      <c r="AT145" s="95"/>
      <c r="AU145" s="95" t="str">
        <f>IF(ISBLANK(DC_SW15[[#This Row],[Natural Acres]]), "", DC_SW15[[#This Row],[Natural Acres]]*43560)</f>
        <v/>
      </c>
      <c r="AV145" s="95" t="str">
        <f>IFERROR(IF(ISBLANK(DC_SW15[[#This Row],[Compacted Acres]]), "", DC_SW15[[#This Row],[Compacted Acres]]*43560),"")</f>
        <v/>
      </c>
      <c r="AW145" s="95" t="str">
        <f>IF(ISBLANK(DC_SW15[[#This Row],[Impervious Acres]]), "", DC_SW15[[#This Row],[Impervious Acres]]*43560)</f>
        <v/>
      </c>
      <c r="AX145" s="95" t="str">
        <f>IF(ISBLANK(DC_SW15[[#This Row],[Urban Acres]]), "", DC_SW15[[#This Row],[Urban Acres]]*43560)</f>
        <v/>
      </c>
      <c r="AY145" s="68"/>
      <c r="AZ145" s="23"/>
      <c r="BA145" s="24"/>
      <c r="BB145" s="24"/>
      <c r="BC145" s="24"/>
      <c r="BD145" s="24"/>
      <c r="BE145" s="24"/>
      <c r="BF145" s="24"/>
      <c r="BG145" s="24"/>
      <c r="BH145" s="23"/>
      <c r="BI145" s="23"/>
      <c r="BJ145" s="23"/>
      <c r="BK145" s="15"/>
      <c r="BL145" s="23"/>
      <c r="BM145" s="73"/>
      <c r="BN145" s="88"/>
      <c r="BO145" s="89"/>
      <c r="BP145" s="23"/>
      <c r="BQ145" s="15"/>
    </row>
    <row r="146" spans="1:69" x14ac:dyDescent="0.25">
      <c r="A146" s="15"/>
      <c r="B146" s="15"/>
      <c r="C146" s="15"/>
      <c r="D146" s="15"/>
      <c r="E146" s="15"/>
      <c r="F146" s="23"/>
      <c r="G146" s="88"/>
      <c r="H146" s="89"/>
      <c r="I146" s="24" t="str">
        <f>IFERROR(INDEX(Table3[Site ID], MATCH(DC_SW15[[#This Row],[Facility Name]], Table3[Site Name], 0)), "")</f>
        <v/>
      </c>
      <c r="J146" s="15"/>
      <c r="K146" s="24" t="str">
        <f>IFERROR(INDEX(Table3[Site Address], MATCH(DC_SW15[[#This Row],[Facility Name]], Table3[Site Name], 0)), "")</f>
        <v/>
      </c>
      <c r="L146" s="24" t="str">
        <f>IFERROR(INDEX(Table3[Site X Coordinate], MATCH(DC_SW15[[#This Row],[Facility Name]], Table3[Site Name], 0)),"")</f>
        <v/>
      </c>
      <c r="M146" s="24" t="str">
        <f>IFERROR(INDEX(Table3[Site Y Coordinate], MATCH(DC_SW15[[#This Row],[Facility Name]], Table3[Site Name], 0)),"")</f>
        <v/>
      </c>
      <c r="N146" s="24" t="str">
        <f>IFERROR(INDEX(Table3[Owner/Manager], MATCH(DC_SW15[[#This Row],[Facility Name]], Table3[Site Name], 0)),"")</f>
        <v/>
      </c>
      <c r="O146" s="15"/>
      <c r="P146" s="15"/>
      <c r="Q146" s="90"/>
      <c r="R146" s="15"/>
      <c r="S146" s="15"/>
      <c r="T146" s="90"/>
      <c r="U146" s="15"/>
      <c r="V146" s="91"/>
      <c r="W146" s="92"/>
      <c r="X146" s="15"/>
      <c r="Y146" s="93"/>
      <c r="Z146" s="94"/>
      <c r="AA146" s="94"/>
      <c r="AB146" s="94"/>
      <c r="AC146" s="24"/>
      <c r="AD146" s="15"/>
      <c r="AE146" s="15"/>
      <c r="AF146" s="15"/>
      <c r="AG146" s="15"/>
      <c r="AH146" s="15"/>
      <c r="AI146" s="15"/>
      <c r="AJ146" s="15"/>
      <c r="AK146" s="15"/>
      <c r="AL146" s="15"/>
      <c r="AM146" s="15"/>
      <c r="AN146" s="95"/>
      <c r="AO146" s="95"/>
      <c r="AP146" s="95"/>
      <c r="AQ146" s="95"/>
      <c r="AR146" s="95" t="str">
        <f>IF(ISBLANK(DC_SW15[[#This Row],[Urban Acres]]), "", DC_SW15[[#This Row],[Urban Acres]]-DC_SW15[[#This Row],[Impervious Acres]]-DC_SW15[[#This Row],[Natural Acres]])</f>
        <v/>
      </c>
      <c r="AS146" s="95"/>
      <c r="AT146" s="95"/>
      <c r="AU146" s="95" t="str">
        <f>IF(ISBLANK(DC_SW15[[#This Row],[Natural Acres]]), "", DC_SW15[[#This Row],[Natural Acres]]*43560)</f>
        <v/>
      </c>
      <c r="AV146" s="95" t="str">
        <f>IFERROR(IF(ISBLANK(DC_SW15[[#This Row],[Compacted Acres]]), "", DC_SW15[[#This Row],[Compacted Acres]]*43560),"")</f>
        <v/>
      </c>
      <c r="AW146" s="95" t="str">
        <f>IF(ISBLANK(DC_SW15[[#This Row],[Impervious Acres]]), "", DC_SW15[[#This Row],[Impervious Acres]]*43560)</f>
        <v/>
      </c>
      <c r="AX146" s="95" t="str">
        <f>IF(ISBLANK(DC_SW15[[#This Row],[Urban Acres]]), "", DC_SW15[[#This Row],[Urban Acres]]*43560)</f>
        <v/>
      </c>
      <c r="AY146" s="68"/>
      <c r="AZ146" s="23"/>
      <c r="BA146" s="24"/>
      <c r="BB146" s="24"/>
      <c r="BC146" s="24"/>
      <c r="BD146" s="24"/>
      <c r="BE146" s="24"/>
      <c r="BF146" s="24"/>
      <c r="BG146" s="24"/>
      <c r="BH146" s="23"/>
      <c r="BI146" s="23"/>
      <c r="BJ146" s="23"/>
      <c r="BK146" s="15"/>
      <c r="BL146" s="23"/>
      <c r="BM146" s="73"/>
      <c r="BN146" s="88"/>
      <c r="BO146" s="89"/>
      <c r="BP146" s="23"/>
      <c r="BQ146" s="15"/>
    </row>
    <row r="147" spans="1:69" x14ac:dyDescent="0.25">
      <c r="A147" s="15"/>
      <c r="B147" s="15"/>
      <c r="C147" s="15"/>
      <c r="D147" s="15"/>
      <c r="E147" s="15"/>
      <c r="F147" s="23"/>
      <c r="G147" s="88"/>
      <c r="H147" s="89"/>
      <c r="I147" s="24" t="str">
        <f>IFERROR(INDEX(Table3[Site ID], MATCH(DC_SW15[[#This Row],[Facility Name]], Table3[Site Name], 0)), "")</f>
        <v/>
      </c>
      <c r="J147" s="15"/>
      <c r="K147" s="24" t="str">
        <f>IFERROR(INDEX(Table3[Site Address], MATCH(DC_SW15[[#This Row],[Facility Name]], Table3[Site Name], 0)), "")</f>
        <v/>
      </c>
      <c r="L147" s="24" t="str">
        <f>IFERROR(INDEX(Table3[Site X Coordinate], MATCH(DC_SW15[[#This Row],[Facility Name]], Table3[Site Name], 0)),"")</f>
        <v/>
      </c>
      <c r="M147" s="24" t="str">
        <f>IFERROR(INDEX(Table3[Site Y Coordinate], MATCH(DC_SW15[[#This Row],[Facility Name]], Table3[Site Name], 0)),"")</f>
        <v/>
      </c>
      <c r="N147" s="24" t="str">
        <f>IFERROR(INDEX(Table3[Owner/Manager], MATCH(DC_SW15[[#This Row],[Facility Name]], Table3[Site Name], 0)),"")</f>
        <v/>
      </c>
      <c r="O147" s="15"/>
      <c r="P147" s="15"/>
      <c r="Q147" s="90"/>
      <c r="R147" s="15"/>
      <c r="S147" s="15"/>
      <c r="T147" s="90"/>
      <c r="U147" s="15"/>
      <c r="V147" s="91"/>
      <c r="W147" s="92"/>
      <c r="X147" s="15"/>
      <c r="Y147" s="93"/>
      <c r="Z147" s="94"/>
      <c r="AA147" s="94"/>
      <c r="AB147" s="94"/>
      <c r="AC147" s="24"/>
      <c r="AD147" s="15"/>
      <c r="AE147" s="15"/>
      <c r="AF147" s="15"/>
      <c r="AG147" s="15"/>
      <c r="AH147" s="15"/>
      <c r="AI147" s="15"/>
      <c r="AJ147" s="15"/>
      <c r="AK147" s="15"/>
      <c r="AL147" s="15"/>
      <c r="AM147" s="15"/>
      <c r="AN147" s="95"/>
      <c r="AO147" s="95"/>
      <c r="AP147" s="95"/>
      <c r="AQ147" s="95"/>
      <c r="AR147" s="95" t="str">
        <f>IF(ISBLANK(DC_SW15[[#This Row],[Urban Acres]]), "", DC_SW15[[#This Row],[Urban Acres]]-DC_SW15[[#This Row],[Impervious Acres]]-DC_SW15[[#This Row],[Natural Acres]])</f>
        <v/>
      </c>
      <c r="AS147" s="95"/>
      <c r="AT147" s="95"/>
      <c r="AU147" s="95" t="str">
        <f>IF(ISBLANK(DC_SW15[[#This Row],[Natural Acres]]), "", DC_SW15[[#This Row],[Natural Acres]]*43560)</f>
        <v/>
      </c>
      <c r="AV147" s="95" t="str">
        <f>IFERROR(IF(ISBLANK(DC_SW15[[#This Row],[Compacted Acres]]), "", DC_SW15[[#This Row],[Compacted Acres]]*43560),"")</f>
        <v/>
      </c>
      <c r="AW147" s="95" t="str">
        <f>IF(ISBLANK(DC_SW15[[#This Row],[Impervious Acres]]), "", DC_SW15[[#This Row],[Impervious Acres]]*43560)</f>
        <v/>
      </c>
      <c r="AX147" s="95" t="str">
        <f>IF(ISBLANK(DC_SW15[[#This Row],[Urban Acres]]), "", DC_SW15[[#This Row],[Urban Acres]]*43560)</f>
        <v/>
      </c>
      <c r="AY147" s="68"/>
      <c r="AZ147" s="23"/>
      <c r="BA147" s="24"/>
      <c r="BB147" s="24"/>
      <c r="BC147" s="24"/>
      <c r="BD147" s="24"/>
      <c r="BE147" s="24"/>
      <c r="BF147" s="24"/>
      <c r="BG147" s="24"/>
      <c r="BH147" s="23"/>
      <c r="BI147" s="23"/>
      <c r="BJ147" s="23"/>
      <c r="BK147" s="15"/>
      <c r="BL147" s="23"/>
      <c r="BM147" s="73"/>
      <c r="BN147" s="88"/>
      <c r="BO147" s="89"/>
      <c r="BP147" s="23"/>
      <c r="BQ147" s="15"/>
    </row>
    <row r="148" spans="1:69" x14ac:dyDescent="0.25">
      <c r="A148" s="15"/>
      <c r="B148" s="15"/>
      <c r="C148" s="15"/>
      <c r="D148" s="15"/>
      <c r="E148" s="15"/>
      <c r="F148" s="23"/>
      <c r="G148" s="88"/>
      <c r="H148" s="89"/>
      <c r="I148" s="24" t="str">
        <f>IFERROR(INDEX(Table3[Site ID], MATCH(DC_SW15[[#This Row],[Facility Name]], Table3[Site Name], 0)), "")</f>
        <v/>
      </c>
      <c r="J148" s="15"/>
      <c r="K148" s="24" t="str">
        <f>IFERROR(INDEX(Table3[Site Address], MATCH(DC_SW15[[#This Row],[Facility Name]], Table3[Site Name], 0)), "")</f>
        <v/>
      </c>
      <c r="L148" s="24" t="str">
        <f>IFERROR(INDEX(Table3[Site X Coordinate], MATCH(DC_SW15[[#This Row],[Facility Name]], Table3[Site Name], 0)),"")</f>
        <v/>
      </c>
      <c r="M148" s="24" t="str">
        <f>IFERROR(INDEX(Table3[Site Y Coordinate], MATCH(DC_SW15[[#This Row],[Facility Name]], Table3[Site Name], 0)),"")</f>
        <v/>
      </c>
      <c r="N148" s="24" t="str">
        <f>IFERROR(INDEX(Table3[Owner/Manager], MATCH(DC_SW15[[#This Row],[Facility Name]], Table3[Site Name], 0)),"")</f>
        <v/>
      </c>
      <c r="O148" s="15"/>
      <c r="P148" s="15"/>
      <c r="Q148" s="90"/>
      <c r="R148" s="15"/>
      <c r="S148" s="15"/>
      <c r="T148" s="90"/>
      <c r="U148" s="15"/>
      <c r="V148" s="91"/>
      <c r="W148" s="92"/>
      <c r="X148" s="15"/>
      <c r="Y148" s="93"/>
      <c r="Z148" s="94"/>
      <c r="AA148" s="94"/>
      <c r="AB148" s="94"/>
      <c r="AC148" s="24"/>
      <c r="AD148" s="15"/>
      <c r="AE148" s="15"/>
      <c r="AF148" s="15"/>
      <c r="AG148" s="15"/>
      <c r="AH148" s="15"/>
      <c r="AI148" s="15"/>
      <c r="AJ148" s="15"/>
      <c r="AK148" s="15"/>
      <c r="AL148" s="15"/>
      <c r="AM148" s="15"/>
      <c r="AN148" s="95"/>
      <c r="AO148" s="95"/>
      <c r="AP148" s="95"/>
      <c r="AQ148" s="95"/>
      <c r="AR148" s="95" t="str">
        <f>IF(ISBLANK(DC_SW15[[#This Row],[Urban Acres]]), "", DC_SW15[[#This Row],[Urban Acres]]-DC_SW15[[#This Row],[Impervious Acres]]-DC_SW15[[#This Row],[Natural Acres]])</f>
        <v/>
      </c>
      <c r="AS148" s="95"/>
      <c r="AT148" s="95"/>
      <c r="AU148" s="95" t="str">
        <f>IF(ISBLANK(DC_SW15[[#This Row],[Natural Acres]]), "", DC_SW15[[#This Row],[Natural Acres]]*43560)</f>
        <v/>
      </c>
      <c r="AV148" s="95" t="str">
        <f>IFERROR(IF(ISBLANK(DC_SW15[[#This Row],[Compacted Acres]]), "", DC_SW15[[#This Row],[Compacted Acres]]*43560),"")</f>
        <v/>
      </c>
      <c r="AW148" s="95" t="str">
        <f>IF(ISBLANK(DC_SW15[[#This Row],[Impervious Acres]]), "", DC_SW15[[#This Row],[Impervious Acres]]*43560)</f>
        <v/>
      </c>
      <c r="AX148" s="95" t="str">
        <f>IF(ISBLANK(DC_SW15[[#This Row],[Urban Acres]]), "", DC_SW15[[#This Row],[Urban Acres]]*43560)</f>
        <v/>
      </c>
      <c r="AY148" s="68"/>
      <c r="AZ148" s="23"/>
      <c r="BA148" s="24"/>
      <c r="BB148" s="24"/>
      <c r="BC148" s="24"/>
      <c r="BD148" s="24"/>
      <c r="BE148" s="24"/>
      <c r="BF148" s="24"/>
      <c r="BG148" s="24"/>
      <c r="BH148" s="23"/>
      <c r="BI148" s="23"/>
      <c r="BJ148" s="23"/>
      <c r="BK148" s="15"/>
      <c r="BL148" s="23"/>
      <c r="BM148" s="73"/>
      <c r="BN148" s="88"/>
      <c r="BO148" s="89"/>
      <c r="BP148" s="23"/>
      <c r="BQ148" s="15"/>
    </row>
    <row r="149" spans="1:69" x14ac:dyDescent="0.25">
      <c r="A149" s="15"/>
      <c r="B149" s="15"/>
      <c r="C149" s="15"/>
      <c r="D149" s="15"/>
      <c r="E149" s="15"/>
      <c r="F149" s="23"/>
      <c r="G149" s="88"/>
      <c r="H149" s="89"/>
      <c r="I149" s="24" t="str">
        <f>IFERROR(INDEX(Table3[Site ID], MATCH(DC_SW15[[#This Row],[Facility Name]], Table3[Site Name], 0)), "")</f>
        <v/>
      </c>
      <c r="J149" s="15"/>
      <c r="K149" s="24" t="str">
        <f>IFERROR(INDEX(Table3[Site Address], MATCH(DC_SW15[[#This Row],[Facility Name]], Table3[Site Name], 0)), "")</f>
        <v/>
      </c>
      <c r="L149" s="24" t="str">
        <f>IFERROR(INDEX(Table3[Site X Coordinate], MATCH(DC_SW15[[#This Row],[Facility Name]], Table3[Site Name], 0)),"")</f>
        <v/>
      </c>
      <c r="M149" s="24" t="str">
        <f>IFERROR(INDEX(Table3[Site Y Coordinate], MATCH(DC_SW15[[#This Row],[Facility Name]], Table3[Site Name], 0)),"")</f>
        <v/>
      </c>
      <c r="N149" s="24" t="str">
        <f>IFERROR(INDEX(Table3[Owner/Manager], MATCH(DC_SW15[[#This Row],[Facility Name]], Table3[Site Name], 0)),"")</f>
        <v/>
      </c>
      <c r="O149" s="15"/>
      <c r="P149" s="15"/>
      <c r="Q149" s="90"/>
      <c r="R149" s="15"/>
      <c r="S149" s="15"/>
      <c r="T149" s="90"/>
      <c r="U149" s="15"/>
      <c r="V149" s="91"/>
      <c r="W149" s="92"/>
      <c r="X149" s="15"/>
      <c r="Y149" s="93"/>
      <c r="Z149" s="94"/>
      <c r="AA149" s="94"/>
      <c r="AB149" s="94"/>
      <c r="AC149" s="24"/>
      <c r="AD149" s="15"/>
      <c r="AE149" s="15"/>
      <c r="AF149" s="15"/>
      <c r="AG149" s="15"/>
      <c r="AH149" s="15"/>
      <c r="AI149" s="15"/>
      <c r="AJ149" s="15"/>
      <c r="AK149" s="15"/>
      <c r="AL149" s="15"/>
      <c r="AM149" s="15"/>
      <c r="AN149" s="95"/>
      <c r="AO149" s="95"/>
      <c r="AP149" s="95"/>
      <c r="AQ149" s="95"/>
      <c r="AR149" s="95" t="str">
        <f>IF(ISBLANK(DC_SW15[[#This Row],[Urban Acres]]), "", DC_SW15[[#This Row],[Urban Acres]]-DC_SW15[[#This Row],[Impervious Acres]]-DC_SW15[[#This Row],[Natural Acres]])</f>
        <v/>
      </c>
      <c r="AS149" s="95"/>
      <c r="AT149" s="95"/>
      <c r="AU149" s="95" t="str">
        <f>IF(ISBLANK(DC_SW15[[#This Row],[Natural Acres]]), "", DC_SW15[[#This Row],[Natural Acres]]*43560)</f>
        <v/>
      </c>
      <c r="AV149" s="95" t="str">
        <f>IFERROR(IF(ISBLANK(DC_SW15[[#This Row],[Compacted Acres]]), "", DC_SW15[[#This Row],[Compacted Acres]]*43560),"")</f>
        <v/>
      </c>
      <c r="AW149" s="95" t="str">
        <f>IF(ISBLANK(DC_SW15[[#This Row],[Impervious Acres]]), "", DC_SW15[[#This Row],[Impervious Acres]]*43560)</f>
        <v/>
      </c>
      <c r="AX149" s="95" t="str">
        <f>IF(ISBLANK(DC_SW15[[#This Row],[Urban Acres]]), "", DC_SW15[[#This Row],[Urban Acres]]*43560)</f>
        <v/>
      </c>
      <c r="AY149" s="68"/>
      <c r="AZ149" s="23"/>
      <c r="BA149" s="24"/>
      <c r="BB149" s="24"/>
      <c r="BC149" s="24"/>
      <c r="BD149" s="24"/>
      <c r="BE149" s="24"/>
      <c r="BF149" s="24"/>
      <c r="BG149" s="24"/>
      <c r="BH149" s="23"/>
      <c r="BI149" s="23"/>
      <c r="BJ149" s="23"/>
      <c r="BK149" s="15"/>
      <c r="BL149" s="23"/>
      <c r="BM149" s="73"/>
      <c r="BN149" s="88"/>
      <c r="BO149" s="89"/>
      <c r="BP149" s="23"/>
      <c r="BQ149" s="15"/>
    </row>
    <row r="150" spans="1:69" x14ac:dyDescent="0.25">
      <c r="A150" s="15"/>
      <c r="B150" s="15"/>
      <c r="C150" s="15"/>
      <c r="D150" s="15"/>
      <c r="E150" s="15"/>
      <c r="F150" s="23"/>
      <c r="G150" s="88"/>
      <c r="H150" s="89"/>
      <c r="I150" s="24" t="str">
        <f>IFERROR(INDEX(Table3[Site ID], MATCH(DC_SW15[[#This Row],[Facility Name]], Table3[Site Name], 0)), "")</f>
        <v/>
      </c>
      <c r="J150" s="15"/>
      <c r="K150" s="24" t="str">
        <f>IFERROR(INDEX(Table3[Site Address], MATCH(DC_SW15[[#This Row],[Facility Name]], Table3[Site Name], 0)), "")</f>
        <v/>
      </c>
      <c r="L150" s="24" t="str">
        <f>IFERROR(INDEX(Table3[Site X Coordinate], MATCH(DC_SW15[[#This Row],[Facility Name]], Table3[Site Name], 0)),"")</f>
        <v/>
      </c>
      <c r="M150" s="24" t="str">
        <f>IFERROR(INDEX(Table3[Site Y Coordinate], MATCH(DC_SW15[[#This Row],[Facility Name]], Table3[Site Name], 0)),"")</f>
        <v/>
      </c>
      <c r="N150" s="24" t="str">
        <f>IFERROR(INDEX(Table3[Owner/Manager], MATCH(DC_SW15[[#This Row],[Facility Name]], Table3[Site Name], 0)),"")</f>
        <v/>
      </c>
      <c r="O150" s="15"/>
      <c r="P150" s="15"/>
      <c r="Q150" s="90"/>
      <c r="R150" s="15"/>
      <c r="S150" s="15"/>
      <c r="T150" s="90"/>
      <c r="U150" s="15"/>
      <c r="V150" s="91"/>
      <c r="W150" s="92"/>
      <c r="X150" s="15"/>
      <c r="Y150" s="93"/>
      <c r="Z150" s="94"/>
      <c r="AA150" s="94"/>
      <c r="AB150" s="94"/>
      <c r="AC150" s="24"/>
      <c r="AD150" s="15"/>
      <c r="AE150" s="15"/>
      <c r="AF150" s="15"/>
      <c r="AG150" s="15"/>
      <c r="AH150" s="15"/>
      <c r="AI150" s="15"/>
      <c r="AJ150" s="15"/>
      <c r="AK150" s="15"/>
      <c r="AL150" s="15"/>
      <c r="AM150" s="15"/>
      <c r="AN150" s="95"/>
      <c r="AO150" s="95"/>
      <c r="AP150" s="95"/>
      <c r="AQ150" s="95"/>
      <c r="AR150" s="95" t="str">
        <f>IF(ISBLANK(DC_SW15[[#This Row],[Urban Acres]]), "", DC_SW15[[#This Row],[Urban Acres]]-DC_SW15[[#This Row],[Impervious Acres]]-DC_SW15[[#This Row],[Natural Acres]])</f>
        <v/>
      </c>
      <c r="AS150" s="95"/>
      <c r="AT150" s="95"/>
      <c r="AU150" s="95" t="str">
        <f>IF(ISBLANK(DC_SW15[[#This Row],[Natural Acres]]), "", DC_SW15[[#This Row],[Natural Acres]]*43560)</f>
        <v/>
      </c>
      <c r="AV150" s="95" t="str">
        <f>IFERROR(IF(ISBLANK(DC_SW15[[#This Row],[Compacted Acres]]), "", DC_SW15[[#This Row],[Compacted Acres]]*43560),"")</f>
        <v/>
      </c>
      <c r="AW150" s="95" t="str">
        <f>IF(ISBLANK(DC_SW15[[#This Row],[Impervious Acres]]), "", DC_SW15[[#This Row],[Impervious Acres]]*43560)</f>
        <v/>
      </c>
      <c r="AX150" s="95" t="str">
        <f>IF(ISBLANK(DC_SW15[[#This Row],[Urban Acres]]), "", DC_SW15[[#This Row],[Urban Acres]]*43560)</f>
        <v/>
      </c>
      <c r="AY150" s="68"/>
      <c r="AZ150" s="23"/>
      <c r="BA150" s="24"/>
      <c r="BB150" s="24"/>
      <c r="BC150" s="24"/>
      <c r="BD150" s="24"/>
      <c r="BE150" s="24"/>
      <c r="BF150" s="24"/>
      <c r="BG150" s="24"/>
      <c r="BH150" s="23"/>
      <c r="BI150" s="23"/>
      <c r="BJ150" s="23"/>
      <c r="BK150" s="15"/>
      <c r="BL150" s="23"/>
      <c r="BM150" s="73"/>
      <c r="BN150" s="88"/>
      <c r="BO150" s="89"/>
      <c r="BP150" s="23"/>
      <c r="BQ150" s="15"/>
    </row>
    <row r="151" spans="1:69" x14ac:dyDescent="0.25">
      <c r="A151" s="15"/>
      <c r="B151" s="15"/>
      <c r="C151" s="15"/>
      <c r="D151" s="15"/>
      <c r="E151" s="15"/>
      <c r="F151" s="23"/>
      <c r="G151" s="88"/>
      <c r="H151" s="89"/>
      <c r="I151" s="24" t="str">
        <f>IFERROR(INDEX(Table3[Site ID], MATCH(DC_SW15[[#This Row],[Facility Name]], Table3[Site Name], 0)), "")</f>
        <v/>
      </c>
      <c r="J151" s="15"/>
      <c r="K151" s="24" t="str">
        <f>IFERROR(INDEX(Table3[Site Address], MATCH(DC_SW15[[#This Row],[Facility Name]], Table3[Site Name], 0)), "")</f>
        <v/>
      </c>
      <c r="L151" s="24" t="str">
        <f>IFERROR(INDEX(Table3[Site X Coordinate], MATCH(DC_SW15[[#This Row],[Facility Name]], Table3[Site Name], 0)),"")</f>
        <v/>
      </c>
      <c r="M151" s="24" t="str">
        <f>IFERROR(INDEX(Table3[Site Y Coordinate], MATCH(DC_SW15[[#This Row],[Facility Name]], Table3[Site Name], 0)),"")</f>
        <v/>
      </c>
      <c r="N151" s="24" t="str">
        <f>IFERROR(INDEX(Table3[Owner/Manager], MATCH(DC_SW15[[#This Row],[Facility Name]], Table3[Site Name], 0)),"")</f>
        <v/>
      </c>
      <c r="O151" s="15"/>
      <c r="P151" s="15"/>
      <c r="Q151" s="90"/>
      <c r="R151" s="15"/>
      <c r="S151" s="15"/>
      <c r="T151" s="90"/>
      <c r="U151" s="15"/>
      <c r="V151" s="91"/>
      <c r="W151" s="92"/>
      <c r="X151" s="15"/>
      <c r="Y151" s="93"/>
      <c r="Z151" s="94"/>
      <c r="AA151" s="94"/>
      <c r="AB151" s="94"/>
      <c r="AC151" s="24"/>
      <c r="AD151" s="15"/>
      <c r="AE151" s="15"/>
      <c r="AF151" s="15"/>
      <c r="AG151" s="15"/>
      <c r="AH151" s="15"/>
      <c r="AI151" s="15"/>
      <c r="AJ151" s="15"/>
      <c r="AK151" s="15"/>
      <c r="AL151" s="15"/>
      <c r="AM151" s="15"/>
      <c r="AN151" s="95"/>
      <c r="AO151" s="95"/>
      <c r="AP151" s="95"/>
      <c r="AQ151" s="95"/>
      <c r="AR151" s="95" t="str">
        <f>IF(ISBLANK(DC_SW15[[#This Row],[Urban Acres]]), "", DC_SW15[[#This Row],[Urban Acres]]-DC_SW15[[#This Row],[Impervious Acres]]-DC_SW15[[#This Row],[Natural Acres]])</f>
        <v/>
      </c>
      <c r="AS151" s="95"/>
      <c r="AT151" s="95"/>
      <c r="AU151" s="95" t="str">
        <f>IF(ISBLANK(DC_SW15[[#This Row],[Natural Acres]]), "", DC_SW15[[#This Row],[Natural Acres]]*43560)</f>
        <v/>
      </c>
      <c r="AV151" s="95" t="str">
        <f>IFERROR(IF(ISBLANK(DC_SW15[[#This Row],[Compacted Acres]]), "", DC_SW15[[#This Row],[Compacted Acres]]*43560),"")</f>
        <v/>
      </c>
      <c r="AW151" s="95" t="str">
        <f>IF(ISBLANK(DC_SW15[[#This Row],[Impervious Acres]]), "", DC_SW15[[#This Row],[Impervious Acres]]*43560)</f>
        <v/>
      </c>
      <c r="AX151" s="95" t="str">
        <f>IF(ISBLANK(DC_SW15[[#This Row],[Urban Acres]]), "", DC_SW15[[#This Row],[Urban Acres]]*43560)</f>
        <v/>
      </c>
      <c r="AY151" s="68"/>
      <c r="AZ151" s="23"/>
      <c r="BA151" s="24"/>
      <c r="BB151" s="24"/>
      <c r="BC151" s="24"/>
      <c r="BD151" s="24"/>
      <c r="BE151" s="24"/>
      <c r="BF151" s="24"/>
      <c r="BG151" s="24"/>
      <c r="BH151" s="23"/>
      <c r="BI151" s="23"/>
      <c r="BJ151" s="23"/>
      <c r="BK151" s="15"/>
      <c r="BL151" s="23"/>
      <c r="BM151" s="73"/>
      <c r="BN151" s="88"/>
      <c r="BO151" s="89"/>
      <c r="BP151" s="23"/>
      <c r="BQ151" s="15"/>
    </row>
    <row r="152" spans="1:69" x14ac:dyDescent="0.25">
      <c r="A152" s="15"/>
      <c r="B152" s="15"/>
      <c r="C152" s="15"/>
      <c r="D152" s="15"/>
      <c r="E152" s="15"/>
      <c r="F152" s="23"/>
      <c r="G152" s="88"/>
      <c r="H152" s="89"/>
      <c r="I152" s="24" t="str">
        <f>IFERROR(INDEX(Table3[Site ID], MATCH(DC_SW15[[#This Row],[Facility Name]], Table3[Site Name], 0)), "")</f>
        <v/>
      </c>
      <c r="J152" s="15"/>
      <c r="K152" s="24" t="str">
        <f>IFERROR(INDEX(Table3[Site Address], MATCH(DC_SW15[[#This Row],[Facility Name]], Table3[Site Name], 0)), "")</f>
        <v/>
      </c>
      <c r="L152" s="24" t="str">
        <f>IFERROR(INDEX(Table3[Site X Coordinate], MATCH(DC_SW15[[#This Row],[Facility Name]], Table3[Site Name], 0)),"")</f>
        <v/>
      </c>
      <c r="M152" s="24" t="str">
        <f>IFERROR(INDEX(Table3[Site Y Coordinate], MATCH(DC_SW15[[#This Row],[Facility Name]], Table3[Site Name], 0)),"")</f>
        <v/>
      </c>
      <c r="N152" s="24" t="str">
        <f>IFERROR(INDEX(Table3[Owner/Manager], MATCH(DC_SW15[[#This Row],[Facility Name]], Table3[Site Name], 0)),"")</f>
        <v/>
      </c>
      <c r="O152" s="15"/>
      <c r="P152" s="15"/>
      <c r="Q152" s="90"/>
      <c r="R152" s="15"/>
      <c r="S152" s="15"/>
      <c r="T152" s="90"/>
      <c r="U152" s="15"/>
      <c r="V152" s="91"/>
      <c r="W152" s="92"/>
      <c r="X152" s="15"/>
      <c r="Y152" s="93"/>
      <c r="Z152" s="94"/>
      <c r="AA152" s="94"/>
      <c r="AB152" s="94"/>
      <c r="AC152" s="24"/>
      <c r="AD152" s="15"/>
      <c r="AE152" s="15"/>
      <c r="AF152" s="15"/>
      <c r="AG152" s="15"/>
      <c r="AH152" s="15"/>
      <c r="AI152" s="15"/>
      <c r="AJ152" s="15"/>
      <c r="AK152" s="15"/>
      <c r="AL152" s="15"/>
      <c r="AM152" s="15"/>
      <c r="AN152" s="95"/>
      <c r="AO152" s="95"/>
      <c r="AP152" s="95"/>
      <c r="AQ152" s="95"/>
      <c r="AR152" s="95" t="str">
        <f>IF(ISBLANK(DC_SW15[[#This Row],[Urban Acres]]), "", DC_SW15[[#This Row],[Urban Acres]]-DC_SW15[[#This Row],[Impervious Acres]]-DC_SW15[[#This Row],[Natural Acres]])</f>
        <v/>
      </c>
      <c r="AS152" s="95"/>
      <c r="AT152" s="95"/>
      <c r="AU152" s="95" t="str">
        <f>IF(ISBLANK(DC_SW15[[#This Row],[Natural Acres]]), "", DC_SW15[[#This Row],[Natural Acres]]*43560)</f>
        <v/>
      </c>
      <c r="AV152" s="95" t="str">
        <f>IFERROR(IF(ISBLANK(DC_SW15[[#This Row],[Compacted Acres]]), "", DC_SW15[[#This Row],[Compacted Acres]]*43560),"")</f>
        <v/>
      </c>
      <c r="AW152" s="95" t="str">
        <f>IF(ISBLANK(DC_SW15[[#This Row],[Impervious Acres]]), "", DC_SW15[[#This Row],[Impervious Acres]]*43560)</f>
        <v/>
      </c>
      <c r="AX152" s="95" t="str">
        <f>IF(ISBLANK(DC_SW15[[#This Row],[Urban Acres]]), "", DC_SW15[[#This Row],[Urban Acres]]*43560)</f>
        <v/>
      </c>
      <c r="AY152" s="68"/>
      <c r="AZ152" s="23"/>
      <c r="BA152" s="24"/>
      <c r="BB152" s="24"/>
      <c r="BC152" s="24"/>
      <c r="BD152" s="24"/>
      <c r="BE152" s="24"/>
      <c r="BF152" s="24"/>
      <c r="BG152" s="24"/>
      <c r="BH152" s="23"/>
      <c r="BI152" s="23"/>
      <c r="BJ152" s="23"/>
      <c r="BK152" s="15"/>
      <c r="BL152" s="23"/>
      <c r="BM152" s="73"/>
      <c r="BN152" s="88"/>
      <c r="BO152" s="89"/>
      <c r="BP152" s="23"/>
      <c r="BQ152" s="15"/>
    </row>
    <row r="153" spans="1:69" x14ac:dyDescent="0.25">
      <c r="A153" s="15"/>
      <c r="B153" s="15"/>
      <c r="C153" s="15"/>
      <c r="D153" s="15"/>
      <c r="E153" s="15"/>
      <c r="F153" s="23"/>
      <c r="G153" s="88"/>
      <c r="H153" s="89"/>
      <c r="I153" s="24" t="str">
        <f>IFERROR(INDEX(Table3[Site ID], MATCH(DC_SW15[[#This Row],[Facility Name]], Table3[Site Name], 0)), "")</f>
        <v/>
      </c>
      <c r="J153" s="15"/>
      <c r="K153" s="24" t="str">
        <f>IFERROR(INDEX(Table3[Site Address], MATCH(DC_SW15[[#This Row],[Facility Name]], Table3[Site Name], 0)), "")</f>
        <v/>
      </c>
      <c r="L153" s="24" t="str">
        <f>IFERROR(INDEX(Table3[Site X Coordinate], MATCH(DC_SW15[[#This Row],[Facility Name]], Table3[Site Name], 0)),"")</f>
        <v/>
      </c>
      <c r="M153" s="24" t="str">
        <f>IFERROR(INDEX(Table3[Site Y Coordinate], MATCH(DC_SW15[[#This Row],[Facility Name]], Table3[Site Name], 0)),"")</f>
        <v/>
      </c>
      <c r="N153" s="24" t="str">
        <f>IFERROR(INDEX(Table3[Owner/Manager], MATCH(DC_SW15[[#This Row],[Facility Name]], Table3[Site Name], 0)),"")</f>
        <v/>
      </c>
      <c r="O153" s="15"/>
      <c r="P153" s="15"/>
      <c r="Q153" s="90"/>
      <c r="R153" s="15"/>
      <c r="S153" s="15"/>
      <c r="T153" s="90"/>
      <c r="U153" s="15"/>
      <c r="V153" s="91"/>
      <c r="W153" s="92"/>
      <c r="X153" s="15"/>
      <c r="Y153" s="93"/>
      <c r="Z153" s="94"/>
      <c r="AA153" s="94"/>
      <c r="AB153" s="94"/>
      <c r="AC153" s="24"/>
      <c r="AD153" s="15"/>
      <c r="AE153" s="15"/>
      <c r="AF153" s="15"/>
      <c r="AG153" s="15"/>
      <c r="AH153" s="15"/>
      <c r="AI153" s="15"/>
      <c r="AJ153" s="15"/>
      <c r="AK153" s="15"/>
      <c r="AL153" s="15"/>
      <c r="AM153" s="15"/>
      <c r="AN153" s="95"/>
      <c r="AO153" s="95"/>
      <c r="AP153" s="95"/>
      <c r="AQ153" s="95"/>
      <c r="AR153" s="95" t="str">
        <f>IF(ISBLANK(DC_SW15[[#This Row],[Urban Acres]]), "", DC_SW15[[#This Row],[Urban Acres]]-DC_SW15[[#This Row],[Impervious Acres]]-DC_SW15[[#This Row],[Natural Acres]])</f>
        <v/>
      </c>
      <c r="AS153" s="95"/>
      <c r="AT153" s="95"/>
      <c r="AU153" s="95" t="str">
        <f>IF(ISBLANK(DC_SW15[[#This Row],[Natural Acres]]), "", DC_SW15[[#This Row],[Natural Acres]]*43560)</f>
        <v/>
      </c>
      <c r="AV153" s="95" t="str">
        <f>IFERROR(IF(ISBLANK(DC_SW15[[#This Row],[Compacted Acres]]), "", DC_SW15[[#This Row],[Compacted Acres]]*43560),"")</f>
        <v/>
      </c>
      <c r="AW153" s="95" t="str">
        <f>IF(ISBLANK(DC_SW15[[#This Row],[Impervious Acres]]), "", DC_SW15[[#This Row],[Impervious Acres]]*43560)</f>
        <v/>
      </c>
      <c r="AX153" s="95" t="str">
        <f>IF(ISBLANK(DC_SW15[[#This Row],[Urban Acres]]), "", DC_SW15[[#This Row],[Urban Acres]]*43560)</f>
        <v/>
      </c>
      <c r="AY153" s="68"/>
      <c r="AZ153" s="23"/>
      <c r="BA153" s="24"/>
      <c r="BB153" s="24"/>
      <c r="BC153" s="24"/>
      <c r="BD153" s="24"/>
      <c r="BE153" s="24"/>
      <c r="BF153" s="24"/>
      <c r="BG153" s="24"/>
      <c r="BH153" s="23"/>
      <c r="BI153" s="23"/>
      <c r="BJ153" s="23"/>
      <c r="BK153" s="15"/>
      <c r="BL153" s="23"/>
      <c r="BM153" s="73"/>
      <c r="BN153" s="88"/>
      <c r="BO153" s="89"/>
      <c r="BP153" s="23"/>
      <c r="BQ153" s="15"/>
    </row>
    <row r="154" spans="1:69" x14ac:dyDescent="0.25">
      <c r="A154" s="15"/>
      <c r="B154" s="15"/>
      <c r="C154" s="15"/>
      <c r="D154" s="15"/>
      <c r="E154" s="15"/>
      <c r="F154" s="23"/>
      <c r="G154" s="88"/>
      <c r="H154" s="89"/>
      <c r="I154" s="24" t="str">
        <f>IFERROR(INDEX(Table3[Site ID], MATCH(DC_SW15[[#This Row],[Facility Name]], Table3[Site Name], 0)), "")</f>
        <v/>
      </c>
      <c r="J154" s="15"/>
      <c r="K154" s="24" t="str">
        <f>IFERROR(INDEX(Table3[Site Address], MATCH(DC_SW15[[#This Row],[Facility Name]], Table3[Site Name], 0)), "")</f>
        <v/>
      </c>
      <c r="L154" s="24" t="str">
        <f>IFERROR(INDEX(Table3[Site X Coordinate], MATCH(DC_SW15[[#This Row],[Facility Name]], Table3[Site Name], 0)),"")</f>
        <v/>
      </c>
      <c r="M154" s="24" t="str">
        <f>IFERROR(INDEX(Table3[Site Y Coordinate], MATCH(DC_SW15[[#This Row],[Facility Name]], Table3[Site Name], 0)),"")</f>
        <v/>
      </c>
      <c r="N154" s="24" t="str">
        <f>IFERROR(INDEX(Table3[Owner/Manager], MATCH(DC_SW15[[#This Row],[Facility Name]], Table3[Site Name], 0)),"")</f>
        <v/>
      </c>
      <c r="O154" s="15"/>
      <c r="P154" s="15"/>
      <c r="Q154" s="90"/>
      <c r="R154" s="15"/>
      <c r="S154" s="15"/>
      <c r="T154" s="90"/>
      <c r="U154" s="15"/>
      <c r="V154" s="91"/>
      <c r="W154" s="92"/>
      <c r="X154" s="15"/>
      <c r="Y154" s="93"/>
      <c r="Z154" s="94"/>
      <c r="AA154" s="94"/>
      <c r="AB154" s="94"/>
      <c r="AC154" s="24"/>
      <c r="AD154" s="15"/>
      <c r="AE154" s="15"/>
      <c r="AF154" s="15"/>
      <c r="AG154" s="15"/>
      <c r="AH154" s="15"/>
      <c r="AI154" s="15"/>
      <c r="AJ154" s="15"/>
      <c r="AK154" s="15"/>
      <c r="AL154" s="15"/>
      <c r="AM154" s="15"/>
      <c r="AN154" s="95"/>
      <c r="AO154" s="95"/>
      <c r="AP154" s="95"/>
      <c r="AQ154" s="95"/>
      <c r="AR154" s="95" t="str">
        <f>IF(ISBLANK(DC_SW15[[#This Row],[Urban Acres]]), "", DC_SW15[[#This Row],[Urban Acres]]-DC_SW15[[#This Row],[Impervious Acres]]-DC_SW15[[#This Row],[Natural Acres]])</f>
        <v/>
      </c>
      <c r="AS154" s="95"/>
      <c r="AT154" s="95"/>
      <c r="AU154" s="95" t="str">
        <f>IF(ISBLANK(DC_SW15[[#This Row],[Natural Acres]]), "", DC_SW15[[#This Row],[Natural Acres]]*43560)</f>
        <v/>
      </c>
      <c r="AV154" s="95" t="str">
        <f>IFERROR(IF(ISBLANK(DC_SW15[[#This Row],[Compacted Acres]]), "", DC_SW15[[#This Row],[Compacted Acres]]*43560),"")</f>
        <v/>
      </c>
      <c r="AW154" s="95" t="str">
        <f>IF(ISBLANK(DC_SW15[[#This Row],[Impervious Acres]]), "", DC_SW15[[#This Row],[Impervious Acres]]*43560)</f>
        <v/>
      </c>
      <c r="AX154" s="95" t="str">
        <f>IF(ISBLANK(DC_SW15[[#This Row],[Urban Acres]]), "", DC_SW15[[#This Row],[Urban Acres]]*43560)</f>
        <v/>
      </c>
      <c r="AY154" s="68"/>
      <c r="AZ154" s="23"/>
      <c r="BA154" s="24"/>
      <c r="BB154" s="24"/>
      <c r="BC154" s="24"/>
      <c r="BD154" s="24"/>
      <c r="BE154" s="24"/>
      <c r="BF154" s="24"/>
      <c r="BG154" s="24"/>
      <c r="BH154" s="23"/>
      <c r="BI154" s="23"/>
      <c r="BJ154" s="23"/>
      <c r="BK154" s="15"/>
      <c r="BL154" s="23"/>
      <c r="BM154" s="73"/>
      <c r="BN154" s="88"/>
      <c r="BO154" s="89"/>
      <c r="BP154" s="23"/>
      <c r="BQ154" s="15"/>
    </row>
    <row r="155" spans="1:69" x14ac:dyDescent="0.25">
      <c r="A155" s="15"/>
      <c r="B155" s="15"/>
      <c r="C155" s="15"/>
      <c r="D155" s="15"/>
      <c r="E155" s="15"/>
      <c r="F155" s="23"/>
      <c r="G155" s="88"/>
      <c r="H155" s="89"/>
      <c r="I155" s="24" t="str">
        <f>IFERROR(INDEX(Table3[Site ID], MATCH(DC_SW15[[#This Row],[Facility Name]], Table3[Site Name], 0)), "")</f>
        <v/>
      </c>
      <c r="J155" s="15"/>
      <c r="K155" s="24" t="str">
        <f>IFERROR(INDEX(Table3[Site Address], MATCH(DC_SW15[[#This Row],[Facility Name]], Table3[Site Name], 0)), "")</f>
        <v/>
      </c>
      <c r="L155" s="24" t="str">
        <f>IFERROR(INDEX(Table3[Site X Coordinate], MATCH(DC_SW15[[#This Row],[Facility Name]], Table3[Site Name], 0)),"")</f>
        <v/>
      </c>
      <c r="M155" s="24" t="str">
        <f>IFERROR(INDEX(Table3[Site Y Coordinate], MATCH(DC_SW15[[#This Row],[Facility Name]], Table3[Site Name], 0)),"")</f>
        <v/>
      </c>
      <c r="N155" s="24" t="str">
        <f>IFERROR(INDEX(Table3[Owner/Manager], MATCH(DC_SW15[[#This Row],[Facility Name]], Table3[Site Name], 0)),"")</f>
        <v/>
      </c>
      <c r="O155" s="15"/>
      <c r="P155" s="15"/>
      <c r="Q155" s="90"/>
      <c r="R155" s="15"/>
      <c r="S155" s="15"/>
      <c r="T155" s="90"/>
      <c r="U155" s="15"/>
      <c r="V155" s="91"/>
      <c r="W155" s="92"/>
      <c r="X155" s="15"/>
      <c r="Y155" s="93"/>
      <c r="Z155" s="94"/>
      <c r="AA155" s="94"/>
      <c r="AB155" s="94"/>
      <c r="AC155" s="24"/>
      <c r="AD155" s="15"/>
      <c r="AE155" s="15"/>
      <c r="AF155" s="15"/>
      <c r="AG155" s="15"/>
      <c r="AH155" s="15"/>
      <c r="AI155" s="15"/>
      <c r="AJ155" s="15"/>
      <c r="AK155" s="15"/>
      <c r="AL155" s="15"/>
      <c r="AM155" s="15"/>
      <c r="AN155" s="95"/>
      <c r="AO155" s="95"/>
      <c r="AP155" s="95"/>
      <c r="AQ155" s="95"/>
      <c r="AR155" s="95" t="str">
        <f>IF(ISBLANK(DC_SW15[[#This Row],[Urban Acres]]), "", DC_SW15[[#This Row],[Urban Acres]]-DC_SW15[[#This Row],[Impervious Acres]]-DC_SW15[[#This Row],[Natural Acres]])</f>
        <v/>
      </c>
      <c r="AS155" s="95"/>
      <c r="AT155" s="95"/>
      <c r="AU155" s="95" t="str">
        <f>IF(ISBLANK(DC_SW15[[#This Row],[Natural Acres]]), "", DC_SW15[[#This Row],[Natural Acres]]*43560)</f>
        <v/>
      </c>
      <c r="AV155" s="95" t="str">
        <f>IFERROR(IF(ISBLANK(DC_SW15[[#This Row],[Compacted Acres]]), "", DC_SW15[[#This Row],[Compacted Acres]]*43560),"")</f>
        <v/>
      </c>
      <c r="AW155" s="95" t="str">
        <f>IF(ISBLANK(DC_SW15[[#This Row],[Impervious Acres]]), "", DC_SW15[[#This Row],[Impervious Acres]]*43560)</f>
        <v/>
      </c>
      <c r="AX155" s="95" t="str">
        <f>IF(ISBLANK(DC_SW15[[#This Row],[Urban Acres]]), "", DC_SW15[[#This Row],[Urban Acres]]*43560)</f>
        <v/>
      </c>
      <c r="AY155" s="68"/>
      <c r="AZ155" s="23"/>
      <c r="BA155" s="24"/>
      <c r="BB155" s="24"/>
      <c r="BC155" s="24"/>
      <c r="BD155" s="24"/>
      <c r="BE155" s="24"/>
      <c r="BF155" s="24"/>
      <c r="BG155" s="24"/>
      <c r="BH155" s="23"/>
      <c r="BI155" s="23"/>
      <c r="BJ155" s="23"/>
      <c r="BK155" s="15"/>
      <c r="BL155" s="23"/>
      <c r="BM155" s="73"/>
      <c r="BN155" s="88"/>
      <c r="BO155" s="89"/>
      <c r="BP155" s="23"/>
      <c r="BQ155" s="15"/>
    </row>
    <row r="156" spans="1:69" x14ac:dyDescent="0.25">
      <c r="A156" s="15"/>
      <c r="B156" s="15"/>
      <c r="C156" s="15"/>
      <c r="D156" s="15"/>
      <c r="E156" s="15"/>
      <c r="F156" s="23"/>
      <c r="G156" s="88"/>
      <c r="H156" s="89"/>
      <c r="I156" s="24" t="str">
        <f>IFERROR(INDEX(Table3[Site ID], MATCH(DC_SW15[[#This Row],[Facility Name]], Table3[Site Name], 0)), "")</f>
        <v/>
      </c>
      <c r="J156" s="15"/>
      <c r="K156" s="24" t="str">
        <f>IFERROR(INDEX(Table3[Site Address], MATCH(DC_SW15[[#This Row],[Facility Name]], Table3[Site Name], 0)), "")</f>
        <v/>
      </c>
      <c r="L156" s="24" t="str">
        <f>IFERROR(INDEX(Table3[Site X Coordinate], MATCH(DC_SW15[[#This Row],[Facility Name]], Table3[Site Name], 0)),"")</f>
        <v/>
      </c>
      <c r="M156" s="24" t="str">
        <f>IFERROR(INDEX(Table3[Site Y Coordinate], MATCH(DC_SW15[[#This Row],[Facility Name]], Table3[Site Name], 0)),"")</f>
        <v/>
      </c>
      <c r="N156" s="24" t="str">
        <f>IFERROR(INDEX(Table3[Owner/Manager], MATCH(DC_SW15[[#This Row],[Facility Name]], Table3[Site Name], 0)),"")</f>
        <v/>
      </c>
      <c r="O156" s="15"/>
      <c r="P156" s="15"/>
      <c r="Q156" s="90"/>
      <c r="R156" s="15"/>
      <c r="S156" s="15"/>
      <c r="T156" s="90"/>
      <c r="U156" s="15"/>
      <c r="V156" s="91"/>
      <c r="W156" s="92"/>
      <c r="X156" s="15"/>
      <c r="Y156" s="93"/>
      <c r="Z156" s="94"/>
      <c r="AA156" s="94"/>
      <c r="AB156" s="94"/>
      <c r="AC156" s="24"/>
      <c r="AD156" s="15"/>
      <c r="AE156" s="15"/>
      <c r="AF156" s="15"/>
      <c r="AG156" s="15"/>
      <c r="AH156" s="15"/>
      <c r="AI156" s="15"/>
      <c r="AJ156" s="15"/>
      <c r="AK156" s="15"/>
      <c r="AL156" s="15"/>
      <c r="AM156" s="15"/>
      <c r="AN156" s="95"/>
      <c r="AO156" s="95"/>
      <c r="AP156" s="95"/>
      <c r="AQ156" s="95"/>
      <c r="AR156" s="95" t="str">
        <f>IF(ISBLANK(DC_SW15[[#This Row],[Urban Acres]]), "", DC_SW15[[#This Row],[Urban Acres]]-DC_SW15[[#This Row],[Impervious Acres]]-DC_SW15[[#This Row],[Natural Acres]])</f>
        <v/>
      </c>
      <c r="AS156" s="95"/>
      <c r="AT156" s="95"/>
      <c r="AU156" s="95" t="str">
        <f>IF(ISBLANK(DC_SW15[[#This Row],[Natural Acres]]), "", DC_SW15[[#This Row],[Natural Acres]]*43560)</f>
        <v/>
      </c>
      <c r="AV156" s="95" t="str">
        <f>IFERROR(IF(ISBLANK(DC_SW15[[#This Row],[Compacted Acres]]), "", DC_SW15[[#This Row],[Compacted Acres]]*43560),"")</f>
        <v/>
      </c>
      <c r="AW156" s="95" t="str">
        <f>IF(ISBLANK(DC_SW15[[#This Row],[Impervious Acres]]), "", DC_SW15[[#This Row],[Impervious Acres]]*43560)</f>
        <v/>
      </c>
      <c r="AX156" s="95" t="str">
        <f>IF(ISBLANK(DC_SW15[[#This Row],[Urban Acres]]), "", DC_SW15[[#This Row],[Urban Acres]]*43560)</f>
        <v/>
      </c>
      <c r="AY156" s="68"/>
      <c r="AZ156" s="23"/>
      <c r="BA156" s="24"/>
      <c r="BB156" s="24"/>
      <c r="BC156" s="24"/>
      <c r="BD156" s="24"/>
      <c r="BE156" s="24"/>
      <c r="BF156" s="24"/>
      <c r="BG156" s="24"/>
      <c r="BH156" s="23"/>
      <c r="BI156" s="23"/>
      <c r="BJ156" s="23"/>
      <c r="BK156" s="15"/>
      <c r="BL156" s="23"/>
      <c r="BM156" s="73"/>
      <c r="BN156" s="88"/>
      <c r="BO156" s="89"/>
      <c r="BP156" s="23"/>
      <c r="BQ156" s="15"/>
    </row>
    <row r="157" spans="1:69" x14ac:dyDescent="0.25">
      <c r="A157" s="15"/>
      <c r="B157" s="15"/>
      <c r="C157" s="15"/>
      <c r="D157" s="15"/>
      <c r="E157" s="15"/>
      <c r="F157" s="23"/>
      <c r="G157" s="88"/>
      <c r="H157" s="89"/>
      <c r="I157" s="24" t="str">
        <f>IFERROR(INDEX(Table3[Site ID], MATCH(DC_SW15[[#This Row],[Facility Name]], Table3[Site Name], 0)), "")</f>
        <v/>
      </c>
      <c r="J157" s="15"/>
      <c r="K157" s="24" t="str">
        <f>IFERROR(INDEX(Table3[Site Address], MATCH(DC_SW15[[#This Row],[Facility Name]], Table3[Site Name], 0)), "")</f>
        <v/>
      </c>
      <c r="L157" s="24" t="str">
        <f>IFERROR(INDEX(Table3[Site X Coordinate], MATCH(DC_SW15[[#This Row],[Facility Name]], Table3[Site Name], 0)),"")</f>
        <v/>
      </c>
      <c r="M157" s="24" t="str">
        <f>IFERROR(INDEX(Table3[Site Y Coordinate], MATCH(DC_SW15[[#This Row],[Facility Name]], Table3[Site Name], 0)),"")</f>
        <v/>
      </c>
      <c r="N157" s="24" t="str">
        <f>IFERROR(INDEX(Table3[Owner/Manager], MATCH(DC_SW15[[#This Row],[Facility Name]], Table3[Site Name], 0)),"")</f>
        <v/>
      </c>
      <c r="O157" s="15"/>
      <c r="P157" s="15"/>
      <c r="Q157" s="90"/>
      <c r="R157" s="15"/>
      <c r="S157" s="15"/>
      <c r="T157" s="90"/>
      <c r="U157" s="15"/>
      <c r="V157" s="91"/>
      <c r="W157" s="92"/>
      <c r="X157" s="15"/>
      <c r="Y157" s="93"/>
      <c r="Z157" s="94"/>
      <c r="AA157" s="94"/>
      <c r="AB157" s="94"/>
      <c r="AC157" s="24"/>
      <c r="AD157" s="15"/>
      <c r="AE157" s="15"/>
      <c r="AF157" s="15"/>
      <c r="AG157" s="15"/>
      <c r="AH157" s="15"/>
      <c r="AI157" s="15"/>
      <c r="AJ157" s="15"/>
      <c r="AK157" s="15"/>
      <c r="AL157" s="15"/>
      <c r="AM157" s="15"/>
      <c r="AN157" s="95"/>
      <c r="AO157" s="95"/>
      <c r="AP157" s="95"/>
      <c r="AQ157" s="95"/>
      <c r="AR157" s="95" t="str">
        <f>IF(ISBLANK(DC_SW15[[#This Row],[Urban Acres]]), "", DC_SW15[[#This Row],[Urban Acres]]-DC_SW15[[#This Row],[Impervious Acres]]-DC_SW15[[#This Row],[Natural Acres]])</f>
        <v/>
      </c>
      <c r="AS157" s="95"/>
      <c r="AT157" s="95"/>
      <c r="AU157" s="95" t="str">
        <f>IF(ISBLANK(DC_SW15[[#This Row],[Natural Acres]]), "", DC_SW15[[#This Row],[Natural Acres]]*43560)</f>
        <v/>
      </c>
      <c r="AV157" s="95" t="str">
        <f>IFERROR(IF(ISBLANK(DC_SW15[[#This Row],[Compacted Acres]]), "", DC_SW15[[#This Row],[Compacted Acres]]*43560),"")</f>
        <v/>
      </c>
      <c r="AW157" s="95" t="str">
        <f>IF(ISBLANK(DC_SW15[[#This Row],[Impervious Acres]]), "", DC_SW15[[#This Row],[Impervious Acres]]*43560)</f>
        <v/>
      </c>
      <c r="AX157" s="95" t="str">
        <f>IF(ISBLANK(DC_SW15[[#This Row],[Urban Acres]]), "", DC_SW15[[#This Row],[Urban Acres]]*43560)</f>
        <v/>
      </c>
      <c r="AY157" s="68"/>
      <c r="AZ157" s="23"/>
      <c r="BA157" s="24"/>
      <c r="BB157" s="24"/>
      <c r="BC157" s="24"/>
      <c r="BD157" s="24"/>
      <c r="BE157" s="24"/>
      <c r="BF157" s="24"/>
      <c r="BG157" s="24"/>
      <c r="BH157" s="23"/>
      <c r="BI157" s="23"/>
      <c r="BJ157" s="23"/>
      <c r="BK157" s="15"/>
      <c r="BL157" s="23"/>
      <c r="BM157" s="73"/>
      <c r="BN157" s="88"/>
      <c r="BO157" s="89"/>
      <c r="BP157" s="23"/>
      <c r="BQ157" s="15"/>
    </row>
    <row r="158" spans="1:69" x14ac:dyDescent="0.25">
      <c r="A158" s="15"/>
      <c r="B158" s="15"/>
      <c r="C158" s="15"/>
      <c r="D158" s="15"/>
      <c r="E158" s="15"/>
      <c r="F158" s="23"/>
      <c r="G158" s="88"/>
      <c r="H158" s="89"/>
      <c r="I158" s="24" t="str">
        <f>IFERROR(INDEX(Table3[Site ID], MATCH(DC_SW15[[#This Row],[Facility Name]], Table3[Site Name], 0)), "")</f>
        <v/>
      </c>
      <c r="J158" s="15"/>
      <c r="K158" s="24" t="str">
        <f>IFERROR(INDEX(Table3[Site Address], MATCH(DC_SW15[[#This Row],[Facility Name]], Table3[Site Name], 0)), "")</f>
        <v/>
      </c>
      <c r="L158" s="24" t="str">
        <f>IFERROR(INDEX(Table3[Site X Coordinate], MATCH(DC_SW15[[#This Row],[Facility Name]], Table3[Site Name], 0)),"")</f>
        <v/>
      </c>
      <c r="M158" s="24" t="str">
        <f>IFERROR(INDEX(Table3[Site Y Coordinate], MATCH(DC_SW15[[#This Row],[Facility Name]], Table3[Site Name], 0)),"")</f>
        <v/>
      </c>
      <c r="N158" s="24" t="str">
        <f>IFERROR(INDEX(Table3[Owner/Manager], MATCH(DC_SW15[[#This Row],[Facility Name]], Table3[Site Name], 0)),"")</f>
        <v/>
      </c>
      <c r="O158" s="15"/>
      <c r="P158" s="15"/>
      <c r="Q158" s="90"/>
      <c r="R158" s="15"/>
      <c r="S158" s="15"/>
      <c r="T158" s="90"/>
      <c r="U158" s="15"/>
      <c r="V158" s="91"/>
      <c r="W158" s="92"/>
      <c r="X158" s="15"/>
      <c r="Y158" s="93"/>
      <c r="Z158" s="94"/>
      <c r="AA158" s="94"/>
      <c r="AB158" s="94"/>
      <c r="AC158" s="24"/>
      <c r="AD158" s="15"/>
      <c r="AE158" s="15"/>
      <c r="AF158" s="15"/>
      <c r="AG158" s="15"/>
      <c r="AH158" s="15"/>
      <c r="AI158" s="15"/>
      <c r="AJ158" s="15"/>
      <c r="AK158" s="15"/>
      <c r="AL158" s="15"/>
      <c r="AM158" s="15"/>
      <c r="AN158" s="95"/>
      <c r="AO158" s="95"/>
      <c r="AP158" s="95"/>
      <c r="AQ158" s="95"/>
      <c r="AR158" s="95" t="str">
        <f>IF(ISBLANK(DC_SW15[[#This Row],[Urban Acres]]), "", DC_SW15[[#This Row],[Urban Acres]]-DC_SW15[[#This Row],[Impervious Acres]]-DC_SW15[[#This Row],[Natural Acres]])</f>
        <v/>
      </c>
      <c r="AS158" s="95"/>
      <c r="AT158" s="95"/>
      <c r="AU158" s="95" t="str">
        <f>IF(ISBLANK(DC_SW15[[#This Row],[Natural Acres]]), "", DC_SW15[[#This Row],[Natural Acres]]*43560)</f>
        <v/>
      </c>
      <c r="AV158" s="95" t="str">
        <f>IFERROR(IF(ISBLANK(DC_SW15[[#This Row],[Compacted Acres]]), "", DC_SW15[[#This Row],[Compacted Acres]]*43560),"")</f>
        <v/>
      </c>
      <c r="AW158" s="95" t="str">
        <f>IF(ISBLANK(DC_SW15[[#This Row],[Impervious Acres]]), "", DC_SW15[[#This Row],[Impervious Acres]]*43560)</f>
        <v/>
      </c>
      <c r="AX158" s="95" t="str">
        <f>IF(ISBLANK(DC_SW15[[#This Row],[Urban Acres]]), "", DC_SW15[[#This Row],[Urban Acres]]*43560)</f>
        <v/>
      </c>
      <c r="AY158" s="68"/>
      <c r="AZ158" s="23"/>
      <c r="BA158" s="24"/>
      <c r="BB158" s="24"/>
      <c r="BC158" s="24"/>
      <c r="BD158" s="24"/>
      <c r="BE158" s="24"/>
      <c r="BF158" s="24"/>
      <c r="BG158" s="24"/>
      <c r="BH158" s="23"/>
      <c r="BI158" s="23"/>
      <c r="BJ158" s="23"/>
      <c r="BK158" s="15"/>
      <c r="BL158" s="23"/>
      <c r="BM158" s="73"/>
      <c r="BN158" s="88"/>
      <c r="BO158" s="89"/>
      <c r="BP158" s="23"/>
      <c r="BQ158" s="15"/>
    </row>
    <row r="159" spans="1:69" x14ac:dyDescent="0.25">
      <c r="A159" s="15"/>
      <c r="B159" s="15"/>
      <c r="C159" s="15"/>
      <c r="D159" s="15"/>
      <c r="E159" s="15"/>
      <c r="F159" s="23"/>
      <c r="G159" s="88"/>
      <c r="H159" s="89"/>
      <c r="I159" s="24" t="str">
        <f>IFERROR(INDEX(Table3[Site ID], MATCH(DC_SW15[[#This Row],[Facility Name]], Table3[Site Name], 0)), "")</f>
        <v/>
      </c>
      <c r="J159" s="15"/>
      <c r="K159" s="24" t="str">
        <f>IFERROR(INDEX(Table3[Site Address], MATCH(DC_SW15[[#This Row],[Facility Name]], Table3[Site Name], 0)), "")</f>
        <v/>
      </c>
      <c r="L159" s="24" t="str">
        <f>IFERROR(INDEX(Table3[Site X Coordinate], MATCH(DC_SW15[[#This Row],[Facility Name]], Table3[Site Name], 0)),"")</f>
        <v/>
      </c>
      <c r="M159" s="24" t="str">
        <f>IFERROR(INDEX(Table3[Site Y Coordinate], MATCH(DC_SW15[[#This Row],[Facility Name]], Table3[Site Name], 0)),"")</f>
        <v/>
      </c>
      <c r="N159" s="24" t="str">
        <f>IFERROR(INDEX(Table3[Owner/Manager], MATCH(DC_SW15[[#This Row],[Facility Name]], Table3[Site Name], 0)),"")</f>
        <v/>
      </c>
      <c r="O159" s="15"/>
      <c r="P159" s="15"/>
      <c r="Q159" s="90"/>
      <c r="R159" s="15"/>
      <c r="S159" s="15"/>
      <c r="T159" s="90"/>
      <c r="U159" s="15"/>
      <c r="V159" s="91"/>
      <c r="W159" s="92"/>
      <c r="X159" s="15"/>
      <c r="Y159" s="93"/>
      <c r="Z159" s="94"/>
      <c r="AA159" s="94"/>
      <c r="AB159" s="94"/>
      <c r="AC159" s="24"/>
      <c r="AD159" s="15"/>
      <c r="AE159" s="15"/>
      <c r="AF159" s="15"/>
      <c r="AG159" s="15"/>
      <c r="AH159" s="15"/>
      <c r="AI159" s="15"/>
      <c r="AJ159" s="15"/>
      <c r="AK159" s="15"/>
      <c r="AL159" s="15"/>
      <c r="AM159" s="15"/>
      <c r="AN159" s="95"/>
      <c r="AO159" s="95"/>
      <c r="AP159" s="95"/>
      <c r="AQ159" s="95"/>
      <c r="AR159" s="95" t="str">
        <f>IF(ISBLANK(DC_SW15[[#This Row],[Urban Acres]]), "", DC_SW15[[#This Row],[Urban Acres]]-DC_SW15[[#This Row],[Impervious Acres]]-DC_SW15[[#This Row],[Natural Acres]])</f>
        <v/>
      </c>
      <c r="AS159" s="95"/>
      <c r="AT159" s="95"/>
      <c r="AU159" s="95" t="str">
        <f>IF(ISBLANK(DC_SW15[[#This Row],[Natural Acres]]), "", DC_SW15[[#This Row],[Natural Acres]]*43560)</f>
        <v/>
      </c>
      <c r="AV159" s="95" t="str">
        <f>IFERROR(IF(ISBLANK(DC_SW15[[#This Row],[Compacted Acres]]), "", DC_SW15[[#This Row],[Compacted Acres]]*43560),"")</f>
        <v/>
      </c>
      <c r="AW159" s="95" t="str">
        <f>IF(ISBLANK(DC_SW15[[#This Row],[Impervious Acres]]), "", DC_SW15[[#This Row],[Impervious Acres]]*43560)</f>
        <v/>
      </c>
      <c r="AX159" s="95" t="str">
        <f>IF(ISBLANK(DC_SW15[[#This Row],[Urban Acres]]), "", DC_SW15[[#This Row],[Urban Acres]]*43560)</f>
        <v/>
      </c>
      <c r="AY159" s="68"/>
      <c r="AZ159" s="23"/>
      <c r="BA159" s="24"/>
      <c r="BB159" s="24"/>
      <c r="BC159" s="24"/>
      <c r="BD159" s="24"/>
      <c r="BE159" s="24"/>
      <c r="BF159" s="24"/>
      <c r="BG159" s="24"/>
      <c r="BH159" s="23"/>
      <c r="BI159" s="23"/>
      <c r="BJ159" s="23"/>
      <c r="BK159" s="15"/>
      <c r="BL159" s="23"/>
      <c r="BM159" s="73"/>
      <c r="BN159" s="88"/>
      <c r="BO159" s="89"/>
      <c r="BP159" s="23"/>
      <c r="BQ159" s="15"/>
    </row>
    <row r="160" spans="1:69" x14ac:dyDescent="0.25">
      <c r="A160" s="15"/>
      <c r="B160" s="15"/>
      <c r="C160" s="15"/>
      <c r="D160" s="15"/>
      <c r="E160" s="15"/>
      <c r="F160" s="23"/>
      <c r="G160" s="88"/>
      <c r="H160" s="89"/>
      <c r="I160" s="24" t="str">
        <f>IFERROR(INDEX(Table3[Site ID], MATCH(DC_SW15[[#This Row],[Facility Name]], Table3[Site Name], 0)), "")</f>
        <v/>
      </c>
      <c r="J160" s="15"/>
      <c r="K160" s="24" t="str">
        <f>IFERROR(INDEX(Table3[Site Address], MATCH(DC_SW15[[#This Row],[Facility Name]], Table3[Site Name], 0)), "")</f>
        <v/>
      </c>
      <c r="L160" s="24" t="str">
        <f>IFERROR(INDEX(Table3[Site X Coordinate], MATCH(DC_SW15[[#This Row],[Facility Name]], Table3[Site Name], 0)),"")</f>
        <v/>
      </c>
      <c r="M160" s="24" t="str">
        <f>IFERROR(INDEX(Table3[Site Y Coordinate], MATCH(DC_SW15[[#This Row],[Facility Name]], Table3[Site Name], 0)),"")</f>
        <v/>
      </c>
      <c r="N160" s="24" t="str">
        <f>IFERROR(INDEX(Table3[Owner/Manager], MATCH(DC_SW15[[#This Row],[Facility Name]], Table3[Site Name], 0)),"")</f>
        <v/>
      </c>
      <c r="O160" s="15"/>
      <c r="P160" s="15"/>
      <c r="Q160" s="90"/>
      <c r="R160" s="15"/>
      <c r="S160" s="15"/>
      <c r="T160" s="90"/>
      <c r="U160" s="15"/>
      <c r="V160" s="91"/>
      <c r="W160" s="92"/>
      <c r="X160" s="15"/>
      <c r="Y160" s="93"/>
      <c r="Z160" s="94"/>
      <c r="AA160" s="94"/>
      <c r="AB160" s="94"/>
      <c r="AC160" s="24"/>
      <c r="AD160" s="15"/>
      <c r="AE160" s="15"/>
      <c r="AF160" s="15"/>
      <c r="AG160" s="15"/>
      <c r="AH160" s="15"/>
      <c r="AI160" s="15"/>
      <c r="AJ160" s="15"/>
      <c r="AK160" s="15"/>
      <c r="AL160" s="15"/>
      <c r="AM160" s="15"/>
      <c r="AN160" s="95"/>
      <c r="AO160" s="95"/>
      <c r="AP160" s="95"/>
      <c r="AQ160" s="95"/>
      <c r="AR160" s="95" t="str">
        <f>IF(ISBLANK(DC_SW15[[#This Row],[Urban Acres]]), "", DC_SW15[[#This Row],[Urban Acres]]-DC_SW15[[#This Row],[Impervious Acres]]-DC_SW15[[#This Row],[Natural Acres]])</f>
        <v/>
      </c>
      <c r="AS160" s="95"/>
      <c r="AT160" s="95"/>
      <c r="AU160" s="95" t="str">
        <f>IF(ISBLANK(DC_SW15[[#This Row],[Natural Acres]]), "", DC_SW15[[#This Row],[Natural Acres]]*43560)</f>
        <v/>
      </c>
      <c r="AV160" s="95" t="str">
        <f>IFERROR(IF(ISBLANK(DC_SW15[[#This Row],[Compacted Acres]]), "", DC_SW15[[#This Row],[Compacted Acres]]*43560),"")</f>
        <v/>
      </c>
      <c r="AW160" s="95" t="str">
        <f>IF(ISBLANK(DC_SW15[[#This Row],[Impervious Acres]]), "", DC_SW15[[#This Row],[Impervious Acres]]*43560)</f>
        <v/>
      </c>
      <c r="AX160" s="95" t="str">
        <f>IF(ISBLANK(DC_SW15[[#This Row],[Urban Acres]]), "", DC_SW15[[#This Row],[Urban Acres]]*43560)</f>
        <v/>
      </c>
      <c r="AY160" s="68"/>
      <c r="AZ160" s="23"/>
      <c r="BA160" s="24"/>
      <c r="BB160" s="24"/>
      <c r="BC160" s="24"/>
      <c r="BD160" s="24"/>
      <c r="BE160" s="24"/>
      <c r="BF160" s="24"/>
      <c r="BG160" s="24"/>
      <c r="BH160" s="23"/>
      <c r="BI160" s="23"/>
      <c r="BJ160" s="23"/>
      <c r="BK160" s="15"/>
      <c r="BL160" s="23"/>
      <c r="BM160" s="73"/>
      <c r="BN160" s="88"/>
      <c r="BO160" s="89"/>
      <c r="BP160" s="23"/>
      <c r="BQ160" s="15"/>
    </row>
    <row r="161" spans="1:69" x14ac:dyDescent="0.25">
      <c r="A161" s="15"/>
      <c r="B161" s="15"/>
      <c r="C161" s="15"/>
      <c r="D161" s="15"/>
      <c r="E161" s="15"/>
      <c r="F161" s="23"/>
      <c r="G161" s="88"/>
      <c r="H161" s="89"/>
      <c r="I161" s="24" t="str">
        <f>IFERROR(INDEX(Table3[Site ID], MATCH(DC_SW15[[#This Row],[Facility Name]], Table3[Site Name], 0)), "")</f>
        <v/>
      </c>
      <c r="J161" s="15"/>
      <c r="K161" s="24" t="str">
        <f>IFERROR(INDEX(Table3[Site Address], MATCH(DC_SW15[[#This Row],[Facility Name]], Table3[Site Name], 0)), "")</f>
        <v/>
      </c>
      <c r="L161" s="24" t="str">
        <f>IFERROR(INDEX(Table3[Site X Coordinate], MATCH(DC_SW15[[#This Row],[Facility Name]], Table3[Site Name], 0)),"")</f>
        <v/>
      </c>
      <c r="M161" s="24" t="str">
        <f>IFERROR(INDEX(Table3[Site Y Coordinate], MATCH(DC_SW15[[#This Row],[Facility Name]], Table3[Site Name], 0)),"")</f>
        <v/>
      </c>
      <c r="N161" s="24" t="str">
        <f>IFERROR(INDEX(Table3[Owner/Manager], MATCH(DC_SW15[[#This Row],[Facility Name]], Table3[Site Name], 0)),"")</f>
        <v/>
      </c>
      <c r="O161" s="15"/>
      <c r="P161" s="15"/>
      <c r="Q161" s="90"/>
      <c r="R161" s="15"/>
      <c r="S161" s="15"/>
      <c r="T161" s="90"/>
      <c r="U161" s="15"/>
      <c r="V161" s="91"/>
      <c r="W161" s="92"/>
      <c r="X161" s="15"/>
      <c r="Y161" s="93"/>
      <c r="Z161" s="94"/>
      <c r="AA161" s="94"/>
      <c r="AB161" s="94"/>
      <c r="AC161" s="24"/>
      <c r="AD161" s="15"/>
      <c r="AE161" s="15"/>
      <c r="AF161" s="15"/>
      <c r="AG161" s="15"/>
      <c r="AH161" s="15"/>
      <c r="AI161" s="15"/>
      <c r="AJ161" s="15"/>
      <c r="AK161" s="15"/>
      <c r="AL161" s="15"/>
      <c r="AM161" s="15"/>
      <c r="AN161" s="95"/>
      <c r="AO161" s="95"/>
      <c r="AP161" s="95"/>
      <c r="AQ161" s="95"/>
      <c r="AR161" s="95" t="str">
        <f>IF(ISBLANK(DC_SW15[[#This Row],[Urban Acres]]), "", DC_SW15[[#This Row],[Urban Acres]]-DC_SW15[[#This Row],[Impervious Acres]]-DC_SW15[[#This Row],[Natural Acres]])</f>
        <v/>
      </c>
      <c r="AS161" s="95"/>
      <c r="AT161" s="95"/>
      <c r="AU161" s="95" t="str">
        <f>IF(ISBLANK(DC_SW15[[#This Row],[Natural Acres]]), "", DC_SW15[[#This Row],[Natural Acres]]*43560)</f>
        <v/>
      </c>
      <c r="AV161" s="95" t="str">
        <f>IFERROR(IF(ISBLANK(DC_SW15[[#This Row],[Compacted Acres]]), "", DC_SW15[[#This Row],[Compacted Acres]]*43560),"")</f>
        <v/>
      </c>
      <c r="AW161" s="95" t="str">
        <f>IF(ISBLANK(DC_SW15[[#This Row],[Impervious Acres]]), "", DC_SW15[[#This Row],[Impervious Acres]]*43560)</f>
        <v/>
      </c>
      <c r="AX161" s="95" t="str">
        <f>IF(ISBLANK(DC_SW15[[#This Row],[Urban Acres]]), "", DC_SW15[[#This Row],[Urban Acres]]*43560)</f>
        <v/>
      </c>
      <c r="AY161" s="68"/>
      <c r="AZ161" s="23"/>
      <c r="BA161" s="24"/>
      <c r="BB161" s="24"/>
      <c r="BC161" s="24"/>
      <c r="BD161" s="24"/>
      <c r="BE161" s="24"/>
      <c r="BF161" s="24"/>
      <c r="BG161" s="24"/>
      <c r="BH161" s="23"/>
      <c r="BI161" s="23"/>
      <c r="BJ161" s="23"/>
      <c r="BK161" s="15"/>
      <c r="BL161" s="23"/>
      <c r="BM161" s="73"/>
      <c r="BN161" s="88"/>
      <c r="BO161" s="89"/>
      <c r="BP161" s="23"/>
      <c r="BQ161" s="15"/>
    </row>
    <row r="162" spans="1:69" x14ac:dyDescent="0.25">
      <c r="A162" s="15"/>
      <c r="B162" s="15"/>
      <c r="C162" s="15"/>
      <c r="D162" s="15"/>
      <c r="E162" s="15"/>
      <c r="F162" s="23"/>
      <c r="G162" s="88"/>
      <c r="H162" s="89"/>
      <c r="I162" s="24" t="str">
        <f>IFERROR(INDEX(Table3[Site ID], MATCH(DC_SW15[[#This Row],[Facility Name]], Table3[Site Name], 0)), "")</f>
        <v/>
      </c>
      <c r="J162" s="15"/>
      <c r="K162" s="24" t="str">
        <f>IFERROR(INDEX(Table3[Site Address], MATCH(DC_SW15[[#This Row],[Facility Name]], Table3[Site Name], 0)), "")</f>
        <v/>
      </c>
      <c r="L162" s="24" t="str">
        <f>IFERROR(INDEX(Table3[Site X Coordinate], MATCH(DC_SW15[[#This Row],[Facility Name]], Table3[Site Name], 0)),"")</f>
        <v/>
      </c>
      <c r="M162" s="24" t="str">
        <f>IFERROR(INDEX(Table3[Site Y Coordinate], MATCH(DC_SW15[[#This Row],[Facility Name]], Table3[Site Name], 0)),"")</f>
        <v/>
      </c>
      <c r="N162" s="24" t="str">
        <f>IFERROR(INDEX(Table3[Owner/Manager], MATCH(DC_SW15[[#This Row],[Facility Name]], Table3[Site Name], 0)),"")</f>
        <v/>
      </c>
      <c r="O162" s="15"/>
      <c r="P162" s="15"/>
      <c r="Q162" s="90"/>
      <c r="R162" s="15"/>
      <c r="S162" s="15"/>
      <c r="T162" s="90"/>
      <c r="U162" s="15"/>
      <c r="V162" s="91"/>
      <c r="W162" s="92"/>
      <c r="X162" s="15"/>
      <c r="Y162" s="93"/>
      <c r="Z162" s="94"/>
      <c r="AA162" s="94"/>
      <c r="AB162" s="94"/>
      <c r="AC162" s="24"/>
      <c r="AD162" s="15"/>
      <c r="AE162" s="15"/>
      <c r="AF162" s="15"/>
      <c r="AG162" s="15"/>
      <c r="AH162" s="15"/>
      <c r="AI162" s="15"/>
      <c r="AJ162" s="15"/>
      <c r="AK162" s="15"/>
      <c r="AL162" s="15"/>
      <c r="AM162" s="15"/>
      <c r="AN162" s="95"/>
      <c r="AO162" s="95"/>
      <c r="AP162" s="95"/>
      <c r="AQ162" s="95"/>
      <c r="AR162" s="95" t="str">
        <f>IF(ISBLANK(DC_SW15[[#This Row],[Urban Acres]]), "", DC_SW15[[#This Row],[Urban Acres]]-DC_SW15[[#This Row],[Impervious Acres]]-DC_SW15[[#This Row],[Natural Acres]])</f>
        <v/>
      </c>
      <c r="AS162" s="95"/>
      <c r="AT162" s="95"/>
      <c r="AU162" s="95" t="str">
        <f>IF(ISBLANK(DC_SW15[[#This Row],[Natural Acres]]), "", DC_SW15[[#This Row],[Natural Acres]]*43560)</f>
        <v/>
      </c>
      <c r="AV162" s="95" t="str">
        <f>IFERROR(IF(ISBLANK(DC_SW15[[#This Row],[Compacted Acres]]), "", DC_SW15[[#This Row],[Compacted Acres]]*43560),"")</f>
        <v/>
      </c>
      <c r="AW162" s="95" t="str">
        <f>IF(ISBLANK(DC_SW15[[#This Row],[Impervious Acres]]), "", DC_SW15[[#This Row],[Impervious Acres]]*43560)</f>
        <v/>
      </c>
      <c r="AX162" s="95" t="str">
        <f>IF(ISBLANK(DC_SW15[[#This Row],[Urban Acres]]), "", DC_SW15[[#This Row],[Urban Acres]]*43560)</f>
        <v/>
      </c>
      <c r="AY162" s="68"/>
      <c r="AZ162" s="23"/>
      <c r="BA162" s="24"/>
      <c r="BB162" s="24"/>
      <c r="BC162" s="24"/>
      <c r="BD162" s="24"/>
      <c r="BE162" s="24"/>
      <c r="BF162" s="24"/>
      <c r="BG162" s="24"/>
      <c r="BH162" s="23"/>
      <c r="BI162" s="23"/>
      <c r="BJ162" s="23"/>
      <c r="BK162" s="15"/>
      <c r="BL162" s="23"/>
      <c r="BM162" s="73"/>
      <c r="BN162" s="88"/>
      <c r="BO162" s="89"/>
      <c r="BP162" s="23"/>
      <c r="BQ162" s="15"/>
    </row>
    <row r="163" spans="1:69" x14ac:dyDescent="0.25">
      <c r="A163" s="15"/>
      <c r="B163" s="15"/>
      <c r="C163" s="15"/>
      <c r="D163" s="15"/>
      <c r="E163" s="15"/>
      <c r="F163" s="23"/>
      <c r="G163" s="88"/>
      <c r="H163" s="89"/>
      <c r="I163" s="24" t="str">
        <f>IFERROR(INDEX(Table3[Site ID], MATCH(DC_SW15[[#This Row],[Facility Name]], Table3[Site Name], 0)), "")</f>
        <v/>
      </c>
      <c r="J163" s="15"/>
      <c r="K163" s="24" t="str">
        <f>IFERROR(INDEX(Table3[Site Address], MATCH(DC_SW15[[#This Row],[Facility Name]], Table3[Site Name], 0)), "")</f>
        <v/>
      </c>
      <c r="L163" s="24" t="str">
        <f>IFERROR(INDEX(Table3[Site X Coordinate], MATCH(DC_SW15[[#This Row],[Facility Name]], Table3[Site Name], 0)),"")</f>
        <v/>
      </c>
      <c r="M163" s="24" t="str">
        <f>IFERROR(INDEX(Table3[Site Y Coordinate], MATCH(DC_SW15[[#This Row],[Facility Name]], Table3[Site Name], 0)),"")</f>
        <v/>
      </c>
      <c r="N163" s="24" t="str">
        <f>IFERROR(INDEX(Table3[Owner/Manager], MATCH(DC_SW15[[#This Row],[Facility Name]], Table3[Site Name], 0)),"")</f>
        <v/>
      </c>
      <c r="O163" s="15"/>
      <c r="P163" s="15"/>
      <c r="Q163" s="90"/>
      <c r="R163" s="15"/>
      <c r="S163" s="15"/>
      <c r="T163" s="90"/>
      <c r="U163" s="15"/>
      <c r="V163" s="91"/>
      <c r="W163" s="92"/>
      <c r="X163" s="15"/>
      <c r="Y163" s="93"/>
      <c r="Z163" s="94"/>
      <c r="AA163" s="94"/>
      <c r="AB163" s="94"/>
      <c r="AC163" s="24"/>
      <c r="AD163" s="15"/>
      <c r="AE163" s="15"/>
      <c r="AF163" s="15"/>
      <c r="AG163" s="15"/>
      <c r="AH163" s="15"/>
      <c r="AI163" s="15"/>
      <c r="AJ163" s="15"/>
      <c r="AK163" s="15"/>
      <c r="AL163" s="15"/>
      <c r="AM163" s="15"/>
      <c r="AN163" s="95"/>
      <c r="AO163" s="95"/>
      <c r="AP163" s="95"/>
      <c r="AQ163" s="95"/>
      <c r="AR163" s="95" t="str">
        <f>IF(ISBLANK(DC_SW15[[#This Row],[Urban Acres]]), "", DC_SW15[[#This Row],[Urban Acres]]-DC_SW15[[#This Row],[Impervious Acres]]-DC_SW15[[#This Row],[Natural Acres]])</f>
        <v/>
      </c>
      <c r="AS163" s="95"/>
      <c r="AT163" s="95"/>
      <c r="AU163" s="95" t="str">
        <f>IF(ISBLANK(DC_SW15[[#This Row],[Natural Acres]]), "", DC_SW15[[#This Row],[Natural Acres]]*43560)</f>
        <v/>
      </c>
      <c r="AV163" s="95" t="str">
        <f>IFERROR(IF(ISBLANK(DC_SW15[[#This Row],[Compacted Acres]]), "", DC_SW15[[#This Row],[Compacted Acres]]*43560),"")</f>
        <v/>
      </c>
      <c r="AW163" s="95" t="str">
        <f>IF(ISBLANK(DC_SW15[[#This Row],[Impervious Acres]]), "", DC_SW15[[#This Row],[Impervious Acres]]*43560)</f>
        <v/>
      </c>
      <c r="AX163" s="95" t="str">
        <f>IF(ISBLANK(DC_SW15[[#This Row],[Urban Acres]]), "", DC_SW15[[#This Row],[Urban Acres]]*43560)</f>
        <v/>
      </c>
      <c r="AY163" s="68"/>
      <c r="AZ163" s="23"/>
      <c r="BA163" s="24"/>
      <c r="BB163" s="24"/>
      <c r="BC163" s="24"/>
      <c r="BD163" s="24"/>
      <c r="BE163" s="24"/>
      <c r="BF163" s="24"/>
      <c r="BG163" s="24"/>
      <c r="BH163" s="23"/>
      <c r="BI163" s="23"/>
      <c r="BJ163" s="23"/>
      <c r="BK163" s="15"/>
      <c r="BL163" s="23"/>
      <c r="BM163" s="73"/>
      <c r="BN163" s="88"/>
      <c r="BO163" s="89"/>
      <c r="BP163" s="23"/>
      <c r="BQ163" s="15"/>
    </row>
    <row r="164" spans="1:69" x14ac:dyDescent="0.25">
      <c r="A164" s="15"/>
      <c r="B164" s="15"/>
      <c r="C164" s="15"/>
      <c r="D164" s="15"/>
      <c r="E164" s="15"/>
      <c r="F164" s="23"/>
      <c r="G164" s="88"/>
      <c r="H164" s="89"/>
      <c r="I164" s="24" t="str">
        <f>IFERROR(INDEX(Table3[Site ID], MATCH(DC_SW15[[#This Row],[Facility Name]], Table3[Site Name], 0)), "")</f>
        <v/>
      </c>
      <c r="J164" s="15"/>
      <c r="K164" s="24" t="str">
        <f>IFERROR(INDEX(Table3[Site Address], MATCH(DC_SW15[[#This Row],[Facility Name]], Table3[Site Name], 0)), "")</f>
        <v/>
      </c>
      <c r="L164" s="24" t="str">
        <f>IFERROR(INDEX(Table3[Site X Coordinate], MATCH(DC_SW15[[#This Row],[Facility Name]], Table3[Site Name], 0)),"")</f>
        <v/>
      </c>
      <c r="M164" s="24" t="str">
        <f>IFERROR(INDEX(Table3[Site Y Coordinate], MATCH(DC_SW15[[#This Row],[Facility Name]], Table3[Site Name], 0)),"")</f>
        <v/>
      </c>
      <c r="N164" s="24" t="str">
        <f>IFERROR(INDEX(Table3[Owner/Manager], MATCH(DC_SW15[[#This Row],[Facility Name]], Table3[Site Name], 0)),"")</f>
        <v/>
      </c>
      <c r="O164" s="15"/>
      <c r="P164" s="15"/>
      <c r="Q164" s="90"/>
      <c r="R164" s="15"/>
      <c r="S164" s="15"/>
      <c r="T164" s="90"/>
      <c r="U164" s="15"/>
      <c r="V164" s="91"/>
      <c r="W164" s="92"/>
      <c r="X164" s="15"/>
      <c r="Y164" s="93"/>
      <c r="Z164" s="94"/>
      <c r="AA164" s="94"/>
      <c r="AB164" s="94"/>
      <c r="AC164" s="24"/>
      <c r="AD164" s="15"/>
      <c r="AE164" s="15"/>
      <c r="AF164" s="15"/>
      <c r="AG164" s="15"/>
      <c r="AH164" s="15"/>
      <c r="AI164" s="15"/>
      <c r="AJ164" s="15"/>
      <c r="AK164" s="15"/>
      <c r="AL164" s="15"/>
      <c r="AM164" s="15"/>
      <c r="AN164" s="95"/>
      <c r="AO164" s="95"/>
      <c r="AP164" s="95"/>
      <c r="AQ164" s="95"/>
      <c r="AR164" s="95" t="str">
        <f>IF(ISBLANK(DC_SW15[[#This Row],[Urban Acres]]), "", DC_SW15[[#This Row],[Urban Acres]]-DC_SW15[[#This Row],[Impervious Acres]]-DC_SW15[[#This Row],[Natural Acres]])</f>
        <v/>
      </c>
      <c r="AS164" s="95"/>
      <c r="AT164" s="95"/>
      <c r="AU164" s="95" t="str">
        <f>IF(ISBLANK(DC_SW15[[#This Row],[Natural Acres]]), "", DC_SW15[[#This Row],[Natural Acres]]*43560)</f>
        <v/>
      </c>
      <c r="AV164" s="95" t="str">
        <f>IFERROR(IF(ISBLANK(DC_SW15[[#This Row],[Compacted Acres]]), "", DC_SW15[[#This Row],[Compacted Acres]]*43560),"")</f>
        <v/>
      </c>
      <c r="AW164" s="95" t="str">
        <f>IF(ISBLANK(DC_SW15[[#This Row],[Impervious Acres]]), "", DC_SW15[[#This Row],[Impervious Acres]]*43560)</f>
        <v/>
      </c>
      <c r="AX164" s="95" t="str">
        <f>IF(ISBLANK(DC_SW15[[#This Row],[Urban Acres]]), "", DC_SW15[[#This Row],[Urban Acres]]*43560)</f>
        <v/>
      </c>
      <c r="AY164" s="68"/>
      <c r="AZ164" s="23"/>
      <c r="BA164" s="24"/>
      <c r="BB164" s="24"/>
      <c r="BC164" s="24"/>
      <c r="BD164" s="24"/>
      <c r="BE164" s="24"/>
      <c r="BF164" s="24"/>
      <c r="BG164" s="24"/>
      <c r="BH164" s="23"/>
      <c r="BI164" s="23"/>
      <c r="BJ164" s="23"/>
      <c r="BK164" s="15"/>
      <c r="BL164" s="23"/>
      <c r="BM164" s="73"/>
      <c r="BN164" s="88"/>
      <c r="BO164" s="89"/>
      <c r="BP164" s="23"/>
      <c r="BQ164" s="15"/>
    </row>
    <row r="165" spans="1:69" x14ac:dyDescent="0.25">
      <c r="A165" s="15"/>
      <c r="B165" s="15"/>
      <c r="C165" s="15"/>
      <c r="D165" s="15"/>
      <c r="E165" s="15"/>
      <c r="F165" s="23"/>
      <c r="G165" s="88"/>
      <c r="H165" s="89"/>
      <c r="I165" s="24" t="str">
        <f>IFERROR(INDEX(Table3[Site ID], MATCH(DC_SW15[[#This Row],[Facility Name]], Table3[Site Name], 0)), "")</f>
        <v/>
      </c>
      <c r="J165" s="15"/>
      <c r="K165" s="24" t="str">
        <f>IFERROR(INDEX(Table3[Site Address], MATCH(DC_SW15[[#This Row],[Facility Name]], Table3[Site Name], 0)), "")</f>
        <v/>
      </c>
      <c r="L165" s="24" t="str">
        <f>IFERROR(INDEX(Table3[Site X Coordinate], MATCH(DC_SW15[[#This Row],[Facility Name]], Table3[Site Name], 0)),"")</f>
        <v/>
      </c>
      <c r="M165" s="24" t="str">
        <f>IFERROR(INDEX(Table3[Site Y Coordinate], MATCH(DC_SW15[[#This Row],[Facility Name]], Table3[Site Name], 0)),"")</f>
        <v/>
      </c>
      <c r="N165" s="24" t="str">
        <f>IFERROR(INDEX(Table3[Owner/Manager], MATCH(DC_SW15[[#This Row],[Facility Name]], Table3[Site Name], 0)),"")</f>
        <v/>
      </c>
      <c r="O165" s="15"/>
      <c r="P165" s="15"/>
      <c r="Q165" s="90"/>
      <c r="R165" s="15"/>
      <c r="S165" s="15"/>
      <c r="T165" s="90"/>
      <c r="U165" s="15"/>
      <c r="V165" s="91"/>
      <c r="W165" s="92"/>
      <c r="X165" s="15"/>
      <c r="Y165" s="93"/>
      <c r="Z165" s="94"/>
      <c r="AA165" s="94"/>
      <c r="AB165" s="94"/>
      <c r="AC165" s="24"/>
      <c r="AD165" s="15"/>
      <c r="AE165" s="15"/>
      <c r="AF165" s="15"/>
      <c r="AG165" s="15"/>
      <c r="AH165" s="15"/>
      <c r="AI165" s="15"/>
      <c r="AJ165" s="15"/>
      <c r="AK165" s="15"/>
      <c r="AL165" s="15"/>
      <c r="AM165" s="15"/>
      <c r="AN165" s="95"/>
      <c r="AO165" s="95"/>
      <c r="AP165" s="95"/>
      <c r="AQ165" s="95"/>
      <c r="AR165" s="95" t="str">
        <f>IF(ISBLANK(DC_SW15[[#This Row],[Urban Acres]]), "", DC_SW15[[#This Row],[Urban Acres]]-DC_SW15[[#This Row],[Impervious Acres]]-DC_SW15[[#This Row],[Natural Acres]])</f>
        <v/>
      </c>
      <c r="AS165" s="95"/>
      <c r="AT165" s="95"/>
      <c r="AU165" s="95" t="str">
        <f>IF(ISBLANK(DC_SW15[[#This Row],[Natural Acres]]), "", DC_SW15[[#This Row],[Natural Acres]]*43560)</f>
        <v/>
      </c>
      <c r="AV165" s="95" t="str">
        <f>IFERROR(IF(ISBLANK(DC_SW15[[#This Row],[Compacted Acres]]), "", DC_SW15[[#This Row],[Compacted Acres]]*43560),"")</f>
        <v/>
      </c>
      <c r="AW165" s="95" t="str">
        <f>IF(ISBLANK(DC_SW15[[#This Row],[Impervious Acres]]), "", DC_SW15[[#This Row],[Impervious Acres]]*43560)</f>
        <v/>
      </c>
      <c r="AX165" s="95" t="str">
        <f>IF(ISBLANK(DC_SW15[[#This Row],[Urban Acres]]), "", DC_SW15[[#This Row],[Urban Acres]]*43560)</f>
        <v/>
      </c>
      <c r="AY165" s="68"/>
      <c r="AZ165" s="23"/>
      <c r="BA165" s="24"/>
      <c r="BB165" s="24"/>
      <c r="BC165" s="24"/>
      <c r="BD165" s="24"/>
      <c r="BE165" s="24"/>
      <c r="BF165" s="24"/>
      <c r="BG165" s="24"/>
      <c r="BH165" s="23"/>
      <c r="BI165" s="23"/>
      <c r="BJ165" s="23"/>
      <c r="BK165" s="15"/>
      <c r="BL165" s="23"/>
      <c r="BM165" s="73"/>
      <c r="BN165" s="88"/>
      <c r="BO165" s="89"/>
      <c r="BP165" s="23"/>
      <c r="BQ165" s="15"/>
    </row>
    <row r="166" spans="1:69" x14ac:dyDescent="0.25">
      <c r="A166" s="15"/>
      <c r="B166" s="15"/>
      <c r="C166" s="15"/>
      <c r="D166" s="15"/>
      <c r="E166" s="15"/>
      <c r="F166" s="23"/>
      <c r="G166" s="88"/>
      <c r="H166" s="89"/>
      <c r="I166" s="24" t="str">
        <f>IFERROR(INDEX(Table3[Site ID], MATCH(DC_SW15[[#This Row],[Facility Name]], Table3[Site Name], 0)), "")</f>
        <v/>
      </c>
      <c r="J166" s="15"/>
      <c r="K166" s="24" t="str">
        <f>IFERROR(INDEX(Table3[Site Address], MATCH(DC_SW15[[#This Row],[Facility Name]], Table3[Site Name], 0)), "")</f>
        <v/>
      </c>
      <c r="L166" s="24" t="str">
        <f>IFERROR(INDEX(Table3[Site X Coordinate], MATCH(DC_SW15[[#This Row],[Facility Name]], Table3[Site Name], 0)),"")</f>
        <v/>
      </c>
      <c r="M166" s="24" t="str">
        <f>IFERROR(INDEX(Table3[Site Y Coordinate], MATCH(DC_SW15[[#This Row],[Facility Name]], Table3[Site Name], 0)),"")</f>
        <v/>
      </c>
      <c r="N166" s="24" t="str">
        <f>IFERROR(INDEX(Table3[Owner/Manager], MATCH(DC_SW15[[#This Row],[Facility Name]], Table3[Site Name], 0)),"")</f>
        <v/>
      </c>
      <c r="O166" s="15"/>
      <c r="P166" s="15"/>
      <c r="Q166" s="90"/>
      <c r="R166" s="15"/>
      <c r="S166" s="15"/>
      <c r="T166" s="90"/>
      <c r="U166" s="15"/>
      <c r="V166" s="91"/>
      <c r="W166" s="92"/>
      <c r="X166" s="15"/>
      <c r="Y166" s="93"/>
      <c r="Z166" s="94"/>
      <c r="AA166" s="94"/>
      <c r="AB166" s="94"/>
      <c r="AC166" s="24"/>
      <c r="AD166" s="15"/>
      <c r="AE166" s="15"/>
      <c r="AF166" s="15"/>
      <c r="AG166" s="15"/>
      <c r="AH166" s="15"/>
      <c r="AI166" s="15"/>
      <c r="AJ166" s="15"/>
      <c r="AK166" s="15"/>
      <c r="AL166" s="15"/>
      <c r="AM166" s="15"/>
      <c r="AN166" s="95"/>
      <c r="AO166" s="95"/>
      <c r="AP166" s="95"/>
      <c r="AQ166" s="95"/>
      <c r="AR166" s="95" t="str">
        <f>IF(ISBLANK(DC_SW15[[#This Row],[Urban Acres]]), "", DC_SW15[[#This Row],[Urban Acres]]-DC_SW15[[#This Row],[Impervious Acres]]-DC_SW15[[#This Row],[Natural Acres]])</f>
        <v/>
      </c>
      <c r="AS166" s="95"/>
      <c r="AT166" s="95"/>
      <c r="AU166" s="95" t="str">
        <f>IF(ISBLANK(DC_SW15[[#This Row],[Natural Acres]]), "", DC_SW15[[#This Row],[Natural Acres]]*43560)</f>
        <v/>
      </c>
      <c r="AV166" s="95" t="str">
        <f>IFERROR(IF(ISBLANK(DC_SW15[[#This Row],[Compacted Acres]]), "", DC_SW15[[#This Row],[Compacted Acres]]*43560),"")</f>
        <v/>
      </c>
      <c r="AW166" s="95" t="str">
        <f>IF(ISBLANK(DC_SW15[[#This Row],[Impervious Acres]]), "", DC_SW15[[#This Row],[Impervious Acres]]*43560)</f>
        <v/>
      </c>
      <c r="AX166" s="95" t="str">
        <f>IF(ISBLANK(DC_SW15[[#This Row],[Urban Acres]]), "", DC_SW15[[#This Row],[Urban Acres]]*43560)</f>
        <v/>
      </c>
      <c r="AY166" s="68"/>
      <c r="AZ166" s="23"/>
      <c r="BA166" s="24"/>
      <c r="BB166" s="24"/>
      <c r="BC166" s="24"/>
      <c r="BD166" s="24"/>
      <c r="BE166" s="24"/>
      <c r="BF166" s="24"/>
      <c r="BG166" s="24"/>
      <c r="BH166" s="23"/>
      <c r="BI166" s="23"/>
      <c r="BJ166" s="23"/>
      <c r="BK166" s="15"/>
      <c r="BL166" s="23"/>
      <c r="BM166" s="73"/>
      <c r="BN166" s="88"/>
      <c r="BO166" s="89"/>
      <c r="BP166" s="23"/>
      <c r="BQ166" s="15"/>
    </row>
    <row r="167" spans="1:69" x14ac:dyDescent="0.25">
      <c r="A167" s="15"/>
      <c r="B167" s="15"/>
      <c r="C167" s="15"/>
      <c r="D167" s="15"/>
      <c r="E167" s="15"/>
      <c r="F167" s="23"/>
      <c r="G167" s="88"/>
      <c r="H167" s="89"/>
      <c r="I167" s="24" t="str">
        <f>IFERROR(INDEX(Table3[Site ID], MATCH(DC_SW15[[#This Row],[Facility Name]], Table3[Site Name], 0)), "")</f>
        <v/>
      </c>
      <c r="J167" s="15"/>
      <c r="K167" s="24" t="str">
        <f>IFERROR(INDEX(Table3[Site Address], MATCH(DC_SW15[[#This Row],[Facility Name]], Table3[Site Name], 0)), "")</f>
        <v/>
      </c>
      <c r="L167" s="24" t="str">
        <f>IFERROR(INDEX(Table3[Site X Coordinate], MATCH(DC_SW15[[#This Row],[Facility Name]], Table3[Site Name], 0)),"")</f>
        <v/>
      </c>
      <c r="M167" s="24" t="str">
        <f>IFERROR(INDEX(Table3[Site Y Coordinate], MATCH(DC_SW15[[#This Row],[Facility Name]], Table3[Site Name], 0)),"")</f>
        <v/>
      </c>
      <c r="N167" s="24" t="str">
        <f>IFERROR(INDEX(Table3[Owner/Manager], MATCH(DC_SW15[[#This Row],[Facility Name]], Table3[Site Name], 0)),"")</f>
        <v/>
      </c>
      <c r="O167" s="15"/>
      <c r="P167" s="15"/>
      <c r="Q167" s="90"/>
      <c r="R167" s="15"/>
      <c r="S167" s="15"/>
      <c r="T167" s="90"/>
      <c r="U167" s="15"/>
      <c r="V167" s="91"/>
      <c r="W167" s="92"/>
      <c r="X167" s="15"/>
      <c r="Y167" s="93"/>
      <c r="Z167" s="94"/>
      <c r="AA167" s="94"/>
      <c r="AB167" s="94"/>
      <c r="AC167" s="24"/>
      <c r="AD167" s="15"/>
      <c r="AE167" s="15"/>
      <c r="AF167" s="15"/>
      <c r="AG167" s="15"/>
      <c r="AH167" s="15"/>
      <c r="AI167" s="15"/>
      <c r="AJ167" s="15"/>
      <c r="AK167" s="15"/>
      <c r="AL167" s="15"/>
      <c r="AM167" s="15"/>
      <c r="AN167" s="95"/>
      <c r="AO167" s="95"/>
      <c r="AP167" s="95"/>
      <c r="AQ167" s="95"/>
      <c r="AR167" s="95" t="str">
        <f>IF(ISBLANK(DC_SW15[[#This Row],[Urban Acres]]), "", DC_SW15[[#This Row],[Urban Acres]]-DC_SW15[[#This Row],[Impervious Acres]]-DC_SW15[[#This Row],[Natural Acres]])</f>
        <v/>
      </c>
      <c r="AS167" s="95"/>
      <c r="AT167" s="95"/>
      <c r="AU167" s="95" t="str">
        <f>IF(ISBLANK(DC_SW15[[#This Row],[Natural Acres]]), "", DC_SW15[[#This Row],[Natural Acres]]*43560)</f>
        <v/>
      </c>
      <c r="AV167" s="95" t="str">
        <f>IFERROR(IF(ISBLANK(DC_SW15[[#This Row],[Compacted Acres]]), "", DC_SW15[[#This Row],[Compacted Acres]]*43560),"")</f>
        <v/>
      </c>
      <c r="AW167" s="95" t="str">
        <f>IF(ISBLANK(DC_SW15[[#This Row],[Impervious Acres]]), "", DC_SW15[[#This Row],[Impervious Acres]]*43560)</f>
        <v/>
      </c>
      <c r="AX167" s="95" t="str">
        <f>IF(ISBLANK(DC_SW15[[#This Row],[Urban Acres]]), "", DC_SW15[[#This Row],[Urban Acres]]*43560)</f>
        <v/>
      </c>
      <c r="AY167" s="68"/>
      <c r="AZ167" s="23"/>
      <c r="BA167" s="24"/>
      <c r="BB167" s="24"/>
      <c r="BC167" s="24"/>
      <c r="BD167" s="24"/>
      <c r="BE167" s="24"/>
      <c r="BF167" s="24"/>
      <c r="BG167" s="24"/>
      <c r="BH167" s="23"/>
      <c r="BI167" s="23"/>
      <c r="BJ167" s="23"/>
      <c r="BK167" s="15"/>
      <c r="BL167" s="23"/>
      <c r="BM167" s="73"/>
      <c r="BN167" s="88"/>
      <c r="BO167" s="89"/>
      <c r="BP167" s="23"/>
      <c r="BQ167" s="15"/>
    </row>
    <row r="168" spans="1:69" x14ac:dyDescent="0.25">
      <c r="A168" s="15"/>
      <c r="B168" s="15"/>
      <c r="C168" s="15"/>
      <c r="D168" s="15"/>
      <c r="E168" s="15"/>
      <c r="F168" s="23"/>
      <c r="G168" s="88"/>
      <c r="H168" s="89"/>
      <c r="I168" s="24" t="str">
        <f>IFERROR(INDEX(Table3[Site ID], MATCH(DC_SW15[[#This Row],[Facility Name]], Table3[Site Name], 0)), "")</f>
        <v/>
      </c>
      <c r="J168" s="15"/>
      <c r="K168" s="24" t="str">
        <f>IFERROR(INDEX(Table3[Site Address], MATCH(DC_SW15[[#This Row],[Facility Name]], Table3[Site Name], 0)), "")</f>
        <v/>
      </c>
      <c r="L168" s="24" t="str">
        <f>IFERROR(INDEX(Table3[Site X Coordinate], MATCH(DC_SW15[[#This Row],[Facility Name]], Table3[Site Name], 0)),"")</f>
        <v/>
      </c>
      <c r="M168" s="24" t="str">
        <f>IFERROR(INDEX(Table3[Site Y Coordinate], MATCH(DC_SW15[[#This Row],[Facility Name]], Table3[Site Name], 0)),"")</f>
        <v/>
      </c>
      <c r="N168" s="24" t="str">
        <f>IFERROR(INDEX(Table3[Owner/Manager], MATCH(DC_SW15[[#This Row],[Facility Name]], Table3[Site Name], 0)),"")</f>
        <v/>
      </c>
      <c r="O168" s="15"/>
      <c r="P168" s="15"/>
      <c r="Q168" s="90"/>
      <c r="R168" s="15"/>
      <c r="S168" s="15"/>
      <c r="T168" s="90"/>
      <c r="U168" s="15"/>
      <c r="V168" s="91"/>
      <c r="W168" s="92"/>
      <c r="X168" s="15"/>
      <c r="Y168" s="93"/>
      <c r="Z168" s="94"/>
      <c r="AA168" s="94"/>
      <c r="AB168" s="94"/>
      <c r="AC168" s="24"/>
      <c r="AD168" s="15"/>
      <c r="AE168" s="15"/>
      <c r="AF168" s="15"/>
      <c r="AG168" s="15"/>
      <c r="AH168" s="15"/>
      <c r="AI168" s="15"/>
      <c r="AJ168" s="15"/>
      <c r="AK168" s="15"/>
      <c r="AL168" s="15"/>
      <c r="AM168" s="15"/>
      <c r="AN168" s="95"/>
      <c r="AO168" s="95"/>
      <c r="AP168" s="95"/>
      <c r="AQ168" s="95"/>
      <c r="AR168" s="95" t="str">
        <f>IF(ISBLANK(DC_SW15[[#This Row],[Urban Acres]]), "", DC_SW15[[#This Row],[Urban Acres]]-DC_SW15[[#This Row],[Impervious Acres]]-DC_SW15[[#This Row],[Natural Acres]])</f>
        <v/>
      </c>
      <c r="AS168" s="95"/>
      <c r="AT168" s="95"/>
      <c r="AU168" s="95" t="str">
        <f>IF(ISBLANK(DC_SW15[[#This Row],[Natural Acres]]), "", DC_SW15[[#This Row],[Natural Acres]]*43560)</f>
        <v/>
      </c>
      <c r="AV168" s="95" t="str">
        <f>IFERROR(IF(ISBLANK(DC_SW15[[#This Row],[Compacted Acres]]), "", DC_SW15[[#This Row],[Compacted Acres]]*43560),"")</f>
        <v/>
      </c>
      <c r="AW168" s="95" t="str">
        <f>IF(ISBLANK(DC_SW15[[#This Row],[Impervious Acres]]), "", DC_SW15[[#This Row],[Impervious Acres]]*43560)</f>
        <v/>
      </c>
      <c r="AX168" s="95" t="str">
        <f>IF(ISBLANK(DC_SW15[[#This Row],[Urban Acres]]), "", DC_SW15[[#This Row],[Urban Acres]]*43560)</f>
        <v/>
      </c>
      <c r="AY168" s="68"/>
      <c r="AZ168" s="23"/>
      <c r="BA168" s="24"/>
      <c r="BB168" s="24"/>
      <c r="BC168" s="24"/>
      <c r="BD168" s="24"/>
      <c r="BE168" s="24"/>
      <c r="BF168" s="24"/>
      <c r="BG168" s="24"/>
      <c r="BH168" s="23"/>
      <c r="BI168" s="23"/>
      <c r="BJ168" s="23"/>
      <c r="BK168" s="15"/>
      <c r="BL168" s="23"/>
      <c r="BM168" s="73"/>
      <c r="BN168" s="88"/>
      <c r="BO168" s="89"/>
      <c r="BP168" s="23"/>
      <c r="BQ168" s="15"/>
    </row>
    <row r="169" spans="1:69" x14ac:dyDescent="0.25">
      <c r="A169" s="15"/>
      <c r="B169" s="15"/>
      <c r="C169" s="15"/>
      <c r="D169" s="15"/>
      <c r="E169" s="15"/>
      <c r="F169" s="23"/>
      <c r="G169" s="88"/>
      <c r="H169" s="89"/>
      <c r="I169" s="24" t="str">
        <f>IFERROR(INDEX(Table3[Site ID], MATCH(DC_SW15[[#This Row],[Facility Name]], Table3[Site Name], 0)), "")</f>
        <v/>
      </c>
      <c r="J169" s="15"/>
      <c r="K169" s="24" t="str">
        <f>IFERROR(INDEX(Table3[Site Address], MATCH(DC_SW15[[#This Row],[Facility Name]], Table3[Site Name], 0)), "")</f>
        <v/>
      </c>
      <c r="L169" s="24" t="str">
        <f>IFERROR(INDEX(Table3[Site X Coordinate], MATCH(DC_SW15[[#This Row],[Facility Name]], Table3[Site Name], 0)),"")</f>
        <v/>
      </c>
      <c r="M169" s="24" t="str">
        <f>IFERROR(INDEX(Table3[Site Y Coordinate], MATCH(DC_SW15[[#This Row],[Facility Name]], Table3[Site Name], 0)),"")</f>
        <v/>
      </c>
      <c r="N169" s="24" t="str">
        <f>IFERROR(INDEX(Table3[Owner/Manager], MATCH(DC_SW15[[#This Row],[Facility Name]], Table3[Site Name], 0)),"")</f>
        <v/>
      </c>
      <c r="O169" s="15"/>
      <c r="P169" s="15"/>
      <c r="Q169" s="90"/>
      <c r="R169" s="15"/>
      <c r="S169" s="15"/>
      <c r="T169" s="90"/>
      <c r="U169" s="15"/>
      <c r="V169" s="91"/>
      <c r="W169" s="92"/>
      <c r="X169" s="15"/>
      <c r="Y169" s="93"/>
      <c r="Z169" s="94"/>
      <c r="AA169" s="94"/>
      <c r="AB169" s="94"/>
      <c r="AC169" s="24"/>
      <c r="AD169" s="15"/>
      <c r="AE169" s="15"/>
      <c r="AF169" s="15"/>
      <c r="AG169" s="15"/>
      <c r="AH169" s="15"/>
      <c r="AI169" s="15"/>
      <c r="AJ169" s="15"/>
      <c r="AK169" s="15"/>
      <c r="AL169" s="15"/>
      <c r="AM169" s="15"/>
      <c r="AN169" s="95"/>
      <c r="AO169" s="95"/>
      <c r="AP169" s="95"/>
      <c r="AQ169" s="95"/>
      <c r="AR169" s="95" t="str">
        <f>IF(ISBLANK(DC_SW15[[#This Row],[Urban Acres]]), "", DC_SW15[[#This Row],[Urban Acres]]-DC_SW15[[#This Row],[Impervious Acres]]-DC_SW15[[#This Row],[Natural Acres]])</f>
        <v/>
      </c>
      <c r="AS169" s="95"/>
      <c r="AT169" s="95"/>
      <c r="AU169" s="95" t="str">
        <f>IF(ISBLANK(DC_SW15[[#This Row],[Natural Acres]]), "", DC_SW15[[#This Row],[Natural Acres]]*43560)</f>
        <v/>
      </c>
      <c r="AV169" s="95" t="str">
        <f>IFERROR(IF(ISBLANK(DC_SW15[[#This Row],[Compacted Acres]]), "", DC_SW15[[#This Row],[Compacted Acres]]*43560),"")</f>
        <v/>
      </c>
      <c r="AW169" s="95" t="str">
        <f>IF(ISBLANK(DC_SW15[[#This Row],[Impervious Acres]]), "", DC_SW15[[#This Row],[Impervious Acres]]*43560)</f>
        <v/>
      </c>
      <c r="AX169" s="95" t="str">
        <f>IF(ISBLANK(DC_SW15[[#This Row],[Urban Acres]]), "", DC_SW15[[#This Row],[Urban Acres]]*43560)</f>
        <v/>
      </c>
      <c r="AY169" s="68"/>
      <c r="AZ169" s="23"/>
      <c r="BA169" s="24"/>
      <c r="BB169" s="24"/>
      <c r="BC169" s="24"/>
      <c r="BD169" s="24"/>
      <c r="BE169" s="24"/>
      <c r="BF169" s="24"/>
      <c r="BG169" s="24"/>
      <c r="BH169" s="23"/>
      <c r="BI169" s="23"/>
      <c r="BJ169" s="23"/>
      <c r="BK169" s="15"/>
      <c r="BL169" s="23"/>
      <c r="BM169" s="73"/>
      <c r="BN169" s="88"/>
      <c r="BO169" s="89"/>
      <c r="BP169" s="23"/>
      <c r="BQ169" s="15"/>
    </row>
    <row r="170" spans="1:69" x14ac:dyDescent="0.25">
      <c r="A170" s="15"/>
      <c r="B170" s="15"/>
      <c r="C170" s="15"/>
      <c r="D170" s="15"/>
      <c r="E170" s="15"/>
      <c r="F170" s="23"/>
      <c r="G170" s="88"/>
      <c r="H170" s="89"/>
      <c r="I170" s="24" t="str">
        <f>IFERROR(INDEX(Table3[Site ID], MATCH(DC_SW15[[#This Row],[Facility Name]], Table3[Site Name], 0)), "")</f>
        <v/>
      </c>
      <c r="J170" s="15"/>
      <c r="K170" s="24" t="str">
        <f>IFERROR(INDEX(Table3[Site Address], MATCH(DC_SW15[[#This Row],[Facility Name]], Table3[Site Name], 0)), "")</f>
        <v/>
      </c>
      <c r="L170" s="24" t="str">
        <f>IFERROR(INDEX(Table3[Site X Coordinate], MATCH(DC_SW15[[#This Row],[Facility Name]], Table3[Site Name], 0)),"")</f>
        <v/>
      </c>
      <c r="M170" s="24" t="str">
        <f>IFERROR(INDEX(Table3[Site Y Coordinate], MATCH(DC_SW15[[#This Row],[Facility Name]], Table3[Site Name], 0)),"")</f>
        <v/>
      </c>
      <c r="N170" s="24" t="str">
        <f>IFERROR(INDEX(Table3[Owner/Manager], MATCH(DC_SW15[[#This Row],[Facility Name]], Table3[Site Name], 0)),"")</f>
        <v/>
      </c>
      <c r="O170" s="15"/>
      <c r="P170" s="15"/>
      <c r="Q170" s="90"/>
      <c r="R170" s="15"/>
      <c r="S170" s="15"/>
      <c r="T170" s="90"/>
      <c r="U170" s="15"/>
      <c r="V170" s="91"/>
      <c r="W170" s="92"/>
      <c r="X170" s="15"/>
      <c r="Y170" s="93"/>
      <c r="Z170" s="94"/>
      <c r="AA170" s="94"/>
      <c r="AB170" s="94"/>
      <c r="AC170" s="24"/>
      <c r="AD170" s="15"/>
      <c r="AE170" s="15"/>
      <c r="AF170" s="15"/>
      <c r="AG170" s="15"/>
      <c r="AH170" s="15"/>
      <c r="AI170" s="15"/>
      <c r="AJ170" s="15"/>
      <c r="AK170" s="15"/>
      <c r="AL170" s="15"/>
      <c r="AM170" s="15"/>
      <c r="AN170" s="95"/>
      <c r="AO170" s="95"/>
      <c r="AP170" s="95"/>
      <c r="AQ170" s="95"/>
      <c r="AR170" s="95" t="str">
        <f>IF(ISBLANK(DC_SW15[[#This Row],[Urban Acres]]), "", DC_SW15[[#This Row],[Urban Acres]]-DC_SW15[[#This Row],[Impervious Acres]]-DC_SW15[[#This Row],[Natural Acres]])</f>
        <v/>
      </c>
      <c r="AS170" s="95"/>
      <c r="AT170" s="95"/>
      <c r="AU170" s="95" t="str">
        <f>IF(ISBLANK(DC_SW15[[#This Row],[Natural Acres]]), "", DC_SW15[[#This Row],[Natural Acres]]*43560)</f>
        <v/>
      </c>
      <c r="AV170" s="95" t="str">
        <f>IFERROR(IF(ISBLANK(DC_SW15[[#This Row],[Compacted Acres]]), "", DC_SW15[[#This Row],[Compacted Acres]]*43560),"")</f>
        <v/>
      </c>
      <c r="AW170" s="95" t="str">
        <f>IF(ISBLANK(DC_SW15[[#This Row],[Impervious Acres]]), "", DC_SW15[[#This Row],[Impervious Acres]]*43560)</f>
        <v/>
      </c>
      <c r="AX170" s="95" t="str">
        <f>IF(ISBLANK(DC_SW15[[#This Row],[Urban Acres]]), "", DC_SW15[[#This Row],[Urban Acres]]*43560)</f>
        <v/>
      </c>
      <c r="AY170" s="68"/>
      <c r="AZ170" s="23"/>
      <c r="BA170" s="24"/>
      <c r="BB170" s="24"/>
      <c r="BC170" s="24"/>
      <c r="BD170" s="24"/>
      <c r="BE170" s="24"/>
      <c r="BF170" s="24"/>
      <c r="BG170" s="24"/>
      <c r="BH170" s="23"/>
      <c r="BI170" s="23"/>
      <c r="BJ170" s="23"/>
      <c r="BK170" s="15"/>
      <c r="BL170" s="23"/>
      <c r="BM170" s="73"/>
      <c r="BN170" s="88"/>
      <c r="BO170" s="89"/>
      <c r="BP170" s="23"/>
      <c r="BQ170" s="15"/>
    </row>
    <row r="171" spans="1:69" x14ac:dyDescent="0.25">
      <c r="A171" s="15"/>
      <c r="B171" s="15"/>
      <c r="C171" s="15"/>
      <c r="D171" s="15"/>
      <c r="E171" s="15"/>
      <c r="F171" s="23"/>
      <c r="G171" s="88"/>
      <c r="H171" s="89"/>
      <c r="I171" s="24" t="str">
        <f>IFERROR(INDEX(Table3[Site ID], MATCH(DC_SW15[[#This Row],[Facility Name]], Table3[Site Name], 0)), "")</f>
        <v/>
      </c>
      <c r="J171" s="15"/>
      <c r="K171" s="24" t="str">
        <f>IFERROR(INDEX(Table3[Site Address], MATCH(DC_SW15[[#This Row],[Facility Name]], Table3[Site Name], 0)), "")</f>
        <v/>
      </c>
      <c r="L171" s="24" t="str">
        <f>IFERROR(INDEX(Table3[Site X Coordinate], MATCH(DC_SW15[[#This Row],[Facility Name]], Table3[Site Name], 0)),"")</f>
        <v/>
      </c>
      <c r="M171" s="24" t="str">
        <f>IFERROR(INDEX(Table3[Site Y Coordinate], MATCH(DC_SW15[[#This Row],[Facility Name]], Table3[Site Name], 0)),"")</f>
        <v/>
      </c>
      <c r="N171" s="24" t="str">
        <f>IFERROR(INDEX(Table3[Owner/Manager], MATCH(DC_SW15[[#This Row],[Facility Name]], Table3[Site Name], 0)),"")</f>
        <v/>
      </c>
      <c r="O171" s="15"/>
      <c r="P171" s="15"/>
      <c r="Q171" s="90"/>
      <c r="R171" s="15"/>
      <c r="S171" s="15"/>
      <c r="T171" s="90"/>
      <c r="U171" s="15"/>
      <c r="V171" s="91"/>
      <c r="W171" s="92"/>
      <c r="X171" s="15"/>
      <c r="Y171" s="93"/>
      <c r="Z171" s="94"/>
      <c r="AA171" s="94"/>
      <c r="AB171" s="94"/>
      <c r="AC171" s="24"/>
      <c r="AD171" s="15"/>
      <c r="AE171" s="15"/>
      <c r="AF171" s="15"/>
      <c r="AG171" s="15"/>
      <c r="AH171" s="15"/>
      <c r="AI171" s="15"/>
      <c r="AJ171" s="15"/>
      <c r="AK171" s="15"/>
      <c r="AL171" s="15"/>
      <c r="AM171" s="15"/>
      <c r="AN171" s="95"/>
      <c r="AO171" s="95"/>
      <c r="AP171" s="95"/>
      <c r="AQ171" s="95"/>
      <c r="AR171" s="95" t="str">
        <f>IF(ISBLANK(DC_SW15[[#This Row],[Urban Acres]]), "", DC_SW15[[#This Row],[Urban Acres]]-DC_SW15[[#This Row],[Impervious Acres]]-DC_SW15[[#This Row],[Natural Acres]])</f>
        <v/>
      </c>
      <c r="AS171" s="95"/>
      <c r="AT171" s="95"/>
      <c r="AU171" s="95" t="str">
        <f>IF(ISBLANK(DC_SW15[[#This Row],[Natural Acres]]), "", DC_SW15[[#This Row],[Natural Acres]]*43560)</f>
        <v/>
      </c>
      <c r="AV171" s="95" t="str">
        <f>IFERROR(IF(ISBLANK(DC_SW15[[#This Row],[Compacted Acres]]), "", DC_SW15[[#This Row],[Compacted Acres]]*43560),"")</f>
        <v/>
      </c>
      <c r="AW171" s="95" t="str">
        <f>IF(ISBLANK(DC_SW15[[#This Row],[Impervious Acres]]), "", DC_SW15[[#This Row],[Impervious Acres]]*43560)</f>
        <v/>
      </c>
      <c r="AX171" s="95" t="str">
        <f>IF(ISBLANK(DC_SW15[[#This Row],[Urban Acres]]), "", DC_SW15[[#This Row],[Urban Acres]]*43560)</f>
        <v/>
      </c>
      <c r="AY171" s="68"/>
      <c r="AZ171" s="23"/>
      <c r="BA171" s="24"/>
      <c r="BB171" s="24"/>
      <c r="BC171" s="24"/>
      <c r="BD171" s="24"/>
      <c r="BE171" s="24"/>
      <c r="BF171" s="24"/>
      <c r="BG171" s="24"/>
      <c r="BH171" s="23"/>
      <c r="BI171" s="23"/>
      <c r="BJ171" s="23"/>
      <c r="BK171" s="15"/>
      <c r="BL171" s="23"/>
      <c r="BM171" s="73"/>
      <c r="BN171" s="88"/>
      <c r="BO171" s="89"/>
      <c r="BP171" s="23"/>
      <c r="BQ171" s="15"/>
    </row>
    <row r="172" spans="1:69" x14ac:dyDescent="0.25">
      <c r="A172" s="15"/>
      <c r="B172" s="15"/>
      <c r="C172" s="15"/>
      <c r="D172" s="15"/>
      <c r="E172" s="15"/>
      <c r="F172" s="23"/>
      <c r="G172" s="88"/>
      <c r="H172" s="89"/>
      <c r="I172" s="24" t="str">
        <f>IFERROR(INDEX(Table3[Site ID], MATCH(DC_SW15[[#This Row],[Facility Name]], Table3[Site Name], 0)), "")</f>
        <v/>
      </c>
      <c r="J172" s="15"/>
      <c r="K172" s="24" t="str">
        <f>IFERROR(INDEX(Table3[Site Address], MATCH(DC_SW15[[#This Row],[Facility Name]], Table3[Site Name], 0)), "")</f>
        <v/>
      </c>
      <c r="L172" s="24" t="str">
        <f>IFERROR(INDEX(Table3[Site X Coordinate], MATCH(DC_SW15[[#This Row],[Facility Name]], Table3[Site Name], 0)),"")</f>
        <v/>
      </c>
      <c r="M172" s="24" t="str">
        <f>IFERROR(INDEX(Table3[Site Y Coordinate], MATCH(DC_SW15[[#This Row],[Facility Name]], Table3[Site Name], 0)),"")</f>
        <v/>
      </c>
      <c r="N172" s="24" t="str">
        <f>IFERROR(INDEX(Table3[Owner/Manager], MATCH(DC_SW15[[#This Row],[Facility Name]], Table3[Site Name], 0)),"")</f>
        <v/>
      </c>
      <c r="O172" s="15"/>
      <c r="P172" s="15"/>
      <c r="Q172" s="90"/>
      <c r="R172" s="15"/>
      <c r="S172" s="15"/>
      <c r="T172" s="90"/>
      <c r="U172" s="15"/>
      <c r="V172" s="91"/>
      <c r="W172" s="92"/>
      <c r="X172" s="15"/>
      <c r="Y172" s="93"/>
      <c r="Z172" s="94"/>
      <c r="AA172" s="94"/>
      <c r="AB172" s="94"/>
      <c r="AC172" s="24"/>
      <c r="AD172" s="15"/>
      <c r="AE172" s="15"/>
      <c r="AF172" s="15"/>
      <c r="AG172" s="15"/>
      <c r="AH172" s="15"/>
      <c r="AI172" s="15"/>
      <c r="AJ172" s="15"/>
      <c r="AK172" s="15"/>
      <c r="AL172" s="15"/>
      <c r="AM172" s="15"/>
      <c r="AN172" s="95"/>
      <c r="AO172" s="95"/>
      <c r="AP172" s="95"/>
      <c r="AQ172" s="95"/>
      <c r="AR172" s="95" t="str">
        <f>IF(ISBLANK(DC_SW15[[#This Row],[Urban Acres]]), "", DC_SW15[[#This Row],[Urban Acres]]-DC_SW15[[#This Row],[Impervious Acres]]-DC_SW15[[#This Row],[Natural Acres]])</f>
        <v/>
      </c>
      <c r="AS172" s="95"/>
      <c r="AT172" s="95"/>
      <c r="AU172" s="95" t="str">
        <f>IF(ISBLANK(DC_SW15[[#This Row],[Natural Acres]]), "", DC_SW15[[#This Row],[Natural Acres]]*43560)</f>
        <v/>
      </c>
      <c r="AV172" s="95" t="str">
        <f>IFERROR(IF(ISBLANK(DC_SW15[[#This Row],[Compacted Acres]]), "", DC_SW15[[#This Row],[Compacted Acres]]*43560),"")</f>
        <v/>
      </c>
      <c r="AW172" s="95" t="str">
        <f>IF(ISBLANK(DC_SW15[[#This Row],[Impervious Acres]]), "", DC_SW15[[#This Row],[Impervious Acres]]*43560)</f>
        <v/>
      </c>
      <c r="AX172" s="95" t="str">
        <f>IF(ISBLANK(DC_SW15[[#This Row],[Urban Acres]]), "", DC_SW15[[#This Row],[Urban Acres]]*43560)</f>
        <v/>
      </c>
      <c r="AY172" s="68"/>
      <c r="AZ172" s="23"/>
      <c r="BA172" s="24"/>
      <c r="BB172" s="24"/>
      <c r="BC172" s="24"/>
      <c r="BD172" s="24"/>
      <c r="BE172" s="24"/>
      <c r="BF172" s="24"/>
      <c r="BG172" s="24"/>
      <c r="BH172" s="23"/>
      <c r="BI172" s="23"/>
      <c r="BJ172" s="23"/>
      <c r="BK172" s="15"/>
      <c r="BL172" s="23"/>
      <c r="BM172" s="73"/>
      <c r="BN172" s="88"/>
      <c r="BO172" s="89"/>
      <c r="BP172" s="23"/>
      <c r="BQ172" s="15"/>
    </row>
    <row r="173" spans="1:69" x14ac:dyDescent="0.25">
      <c r="A173" s="15"/>
      <c r="B173" s="15"/>
      <c r="C173" s="15"/>
      <c r="D173" s="15"/>
      <c r="E173" s="15"/>
      <c r="F173" s="23"/>
      <c r="G173" s="88"/>
      <c r="H173" s="89"/>
      <c r="I173" s="24" t="str">
        <f>IFERROR(INDEX(Table3[Site ID], MATCH(DC_SW15[[#This Row],[Facility Name]], Table3[Site Name], 0)), "")</f>
        <v/>
      </c>
      <c r="J173" s="15"/>
      <c r="K173" s="24" t="str">
        <f>IFERROR(INDEX(Table3[Site Address], MATCH(DC_SW15[[#This Row],[Facility Name]], Table3[Site Name], 0)), "")</f>
        <v/>
      </c>
      <c r="L173" s="24" t="str">
        <f>IFERROR(INDEX(Table3[Site X Coordinate], MATCH(DC_SW15[[#This Row],[Facility Name]], Table3[Site Name], 0)),"")</f>
        <v/>
      </c>
      <c r="M173" s="24" t="str">
        <f>IFERROR(INDEX(Table3[Site Y Coordinate], MATCH(DC_SW15[[#This Row],[Facility Name]], Table3[Site Name], 0)),"")</f>
        <v/>
      </c>
      <c r="N173" s="24" t="str">
        <f>IFERROR(INDEX(Table3[Owner/Manager], MATCH(DC_SW15[[#This Row],[Facility Name]], Table3[Site Name], 0)),"")</f>
        <v/>
      </c>
      <c r="O173" s="15"/>
      <c r="P173" s="15"/>
      <c r="Q173" s="90"/>
      <c r="R173" s="15"/>
      <c r="S173" s="15"/>
      <c r="T173" s="90"/>
      <c r="U173" s="15"/>
      <c r="V173" s="91"/>
      <c r="W173" s="92"/>
      <c r="X173" s="15"/>
      <c r="Y173" s="93"/>
      <c r="Z173" s="94"/>
      <c r="AA173" s="94"/>
      <c r="AB173" s="94"/>
      <c r="AC173" s="24"/>
      <c r="AD173" s="15"/>
      <c r="AE173" s="15"/>
      <c r="AF173" s="15"/>
      <c r="AG173" s="15"/>
      <c r="AH173" s="15"/>
      <c r="AI173" s="15"/>
      <c r="AJ173" s="15"/>
      <c r="AK173" s="15"/>
      <c r="AL173" s="15"/>
      <c r="AM173" s="15"/>
      <c r="AN173" s="95"/>
      <c r="AO173" s="95"/>
      <c r="AP173" s="95"/>
      <c r="AQ173" s="95"/>
      <c r="AR173" s="95" t="str">
        <f>IF(ISBLANK(DC_SW15[[#This Row],[Urban Acres]]), "", DC_SW15[[#This Row],[Urban Acres]]-DC_SW15[[#This Row],[Impervious Acres]]-DC_SW15[[#This Row],[Natural Acres]])</f>
        <v/>
      </c>
      <c r="AS173" s="95"/>
      <c r="AT173" s="95"/>
      <c r="AU173" s="95" t="str">
        <f>IF(ISBLANK(DC_SW15[[#This Row],[Natural Acres]]), "", DC_SW15[[#This Row],[Natural Acres]]*43560)</f>
        <v/>
      </c>
      <c r="AV173" s="95" t="str">
        <f>IFERROR(IF(ISBLANK(DC_SW15[[#This Row],[Compacted Acres]]), "", DC_SW15[[#This Row],[Compacted Acres]]*43560),"")</f>
        <v/>
      </c>
      <c r="AW173" s="95" t="str">
        <f>IF(ISBLANK(DC_SW15[[#This Row],[Impervious Acres]]), "", DC_SW15[[#This Row],[Impervious Acres]]*43560)</f>
        <v/>
      </c>
      <c r="AX173" s="95" t="str">
        <f>IF(ISBLANK(DC_SW15[[#This Row],[Urban Acres]]), "", DC_SW15[[#This Row],[Urban Acres]]*43560)</f>
        <v/>
      </c>
      <c r="AY173" s="68"/>
      <c r="AZ173" s="23"/>
      <c r="BA173" s="24"/>
      <c r="BB173" s="24"/>
      <c r="BC173" s="24"/>
      <c r="BD173" s="24"/>
      <c r="BE173" s="24"/>
      <c r="BF173" s="24"/>
      <c r="BG173" s="24"/>
      <c r="BH173" s="23"/>
      <c r="BI173" s="23"/>
      <c r="BJ173" s="23"/>
      <c r="BK173" s="15"/>
      <c r="BL173" s="23"/>
      <c r="BM173" s="73"/>
      <c r="BN173" s="88"/>
      <c r="BO173" s="89"/>
      <c r="BP173" s="23"/>
      <c r="BQ173" s="15"/>
    </row>
  </sheetData>
  <sheetProtection sheet="1" objects="1" scenarios="1"/>
  <protectedRanges>
    <protectedRange sqref="F2:H1048576 J2:J1048576 W2:AB1048576 AE2:AH1048576 AN2:AN1048576 AQ2:AQ1048576 AS2:AS1048576 AT2:AT1048576 AY2:AY1048576 BB2:BJ1048576 BM2:BM1048576 BQ2:BQ1048576 BM1 BB1:BJ1 AY1 AT1 AS1 AQ1 AN1 AE1:AH1 W1:AB1 J1 F1:H1 BQ1" name="Historical"/>
  </protectedRanges>
  <conditionalFormatting sqref="A2:A1873">
    <cfRule type="containsText" dxfId="17" priority="24" operator="containsText" text="RED">
      <formula>NOT(ISERROR(SEARCH("RED",A2)))</formula>
    </cfRule>
    <cfRule type="containsText" dxfId="16" priority="25" operator="containsText" text="YELLOW">
      <formula>NOT(ISERROR(SEARCH("YELLOW",A2)))</formula>
    </cfRule>
    <cfRule type="containsText" dxfId="15" priority="26" operator="containsText" text="GREEN">
      <formula>NOT(ISERROR(SEARCH("GREEN",A2)))</formula>
    </cfRule>
  </conditionalFormatting>
  <conditionalFormatting sqref="B2:B173">
    <cfRule type="expression" dxfId="14" priority="16">
      <formula>$A2="GREEN"</formula>
    </cfRule>
    <cfRule type="expression" dxfId="13" priority="17">
      <formula>$A2="YELLOW"</formula>
    </cfRule>
    <cfRule type="expression" dxfId="12" priority="18">
      <formula>$A2="RED"</formula>
    </cfRule>
  </conditionalFormatting>
  <conditionalFormatting sqref="G2:N173 W2:AB173 AQ2:AT173">
    <cfRule type="expression" dxfId="11" priority="15">
      <formula>AND(NOT(ISBLANK($F2)), ISBLANK(G2))</formula>
    </cfRule>
  </conditionalFormatting>
  <conditionalFormatting sqref="AE2:AH173">
    <cfRule type="expression" dxfId="10" priority="14">
      <formula>AND(NOT(ISBLANK($F2)), AND(OR(ISBLANK($AE2), ISBLANK($AF2)), OR(ISBLANK($AG2), ISBLANK($AH2))))</formula>
    </cfRule>
  </conditionalFormatting>
  <conditionalFormatting sqref="BB2:BB173">
    <cfRule type="expression" dxfId="9" priority="10">
      <formula>AND(NOT(ISBLANK($F2)), AND(ISBLANK($BB2), $Z2 = "Impervious Surface Disconnection"))</formula>
    </cfRule>
  </conditionalFormatting>
  <conditionalFormatting sqref="BC2:BC173">
    <cfRule type="expression" dxfId="8" priority="9">
      <formula>AND(NOT(ISBLANK($F2)), AND(ISBLANK($BC2), $AA2 = "Enhanced"))</formula>
    </cfRule>
  </conditionalFormatting>
  <conditionalFormatting sqref="BD2:BD173">
    <cfRule type="expression" dxfId="7" priority="8">
      <formula>AND(NOT(ISBLANK($F2)), AND(ISBLANK($BD2), $BC2 = "Yes"))</formula>
    </cfRule>
  </conditionalFormatting>
  <conditionalFormatting sqref="BE2:BF173">
    <cfRule type="expression" dxfId="6" priority="7">
      <formula>AND(NOT(ISBLANK($F2)), AND(ISBLANK(BE2), $AA2 = "Proprietary practice"))</formula>
    </cfRule>
  </conditionalFormatting>
  <conditionalFormatting sqref="BG2:BG173">
    <cfRule type="expression" dxfId="5" priority="6">
      <formula>AND(NOT(ISBLANK($F2)), AND(ISBLANK($BG2), $AA2 = "Tree planting"))</formula>
    </cfRule>
  </conditionalFormatting>
  <conditionalFormatting sqref="BJ2:BJ173">
    <cfRule type="expression" dxfId="4" priority="4">
      <formula>AND(NOT(ISBLANK($F2)), AND(ISBLANK($BJ2), $BH2 = "Fail"))</formula>
    </cfRule>
  </conditionalFormatting>
  <conditionalFormatting sqref="W2:W173">
    <cfRule type="expression" dxfId="3" priority="1">
      <formula>OR(AND($F2 = "Historical", $W2&gt;_FYStart), AND($F2 = "Progress", OR($W2 &lt;= _FYStart, $W2 &gt;_FYEnd)))</formula>
    </cfRule>
  </conditionalFormatting>
  <dataValidations xWindow="1297" yWindow="299" count="119">
    <dataValidation allowBlank="1" showInputMessage="1" showErrorMessage="1" prompt="Enter the federal Fiscal Year that the BMP recieved funding, or the federal Fiscal Year for which funding is planned." sqref="G1" xr:uid="{00000000-0002-0000-0200-000021000000}"/>
    <dataValidation allowBlank="1" showInputMessage="1" showErrorMessage="1" prompt="- Historical= Prior to 7/1/17._x000a_- Removed= Cancelled." sqref="F1" xr:uid="{00000000-0002-0000-0200-000022000000}"/>
    <dataValidation allowBlank="1" showInputMessage="1" showErrorMessage="1" prompt="Enter the cost to implement, or funding planned for the practice. Should not be blank or zero. " sqref="H1" xr:uid="{00000000-0002-0000-0200-000023000000}"/>
    <dataValidation allowBlank="1" showInputMessage="1" showErrorMessage="1" prompt="Installation where BMPs are located. " sqref="J1" xr:uid="{00000000-0002-0000-0200-000024000000}"/>
    <dataValidation allowBlank="1" showInputMessage="1" showErrorMessage="1" prompt="Contact person for discussing the practice. " sqref="O1" xr:uid="{00000000-0002-0000-0200-000025000000}"/>
    <dataValidation allowBlank="1" showInputMessage="1" showErrorMessage="1" prompt="Job title for contact person. " sqref="P1" xr:uid="{00000000-0002-0000-0200-000026000000}"/>
    <dataValidation allowBlank="1" showInputMessage="1" showErrorMessage="1" prompt="Address for contact person or installation. " sqref="Q1" xr:uid="{00000000-0002-0000-0200-000027000000}"/>
    <dataValidation allowBlank="1" showInputMessage="1" showErrorMessage="1" prompt="City for Contact person's address." sqref="R1" xr:uid="{00000000-0002-0000-0200-000028000000}"/>
    <dataValidation allowBlank="1" showInputMessage="1" showErrorMessage="1" prompt="Zip for Contact Person's Address." sqref="S1" xr:uid="{00000000-0002-0000-0200-000029000000}"/>
    <dataValidation allowBlank="1" showInputMessage="1" showErrorMessage="1" prompt="Phone number where contact person can be reached. Only provide numbers; no hyphens, parenthesis, spaces, or periods. " sqref="T1" xr:uid="{00000000-0002-0000-0200-00002A000000}"/>
    <dataValidation allowBlank="1" showInputMessage="1" showErrorMessage="1" prompt="A valid email where the contact person can be reached. " sqref="U1" xr:uid="{00000000-0002-0000-0200-00002B000000}"/>
    <dataValidation allowBlank="1" showInputMessage="1" showErrorMessage="1" prompt="Automatically assigned number for BMP Tracking." sqref="V1" xr:uid="{00000000-0002-0000-0200-00002C000000}"/>
    <dataValidation allowBlank="1" showInputMessage="1" showErrorMessage="1" prompt="Installation-specific identifier for the structure. Note, Structure ID can be the same as BMP ID. " sqref="X1" xr:uid="{00000000-0002-0000-0200-00002D000000}"/>
    <dataValidation allowBlank="1" showInputMessage="1" showErrorMessage="1" prompt="Common name for the structure. " sqref="Y1" xr:uid="{00000000-0002-0000-0200-00002E000000}"/>
    <dataValidation allowBlank="1" showInputMessage="1" showErrorMessage="1" prompt="BMP Structure Type (BMP, Non-structural BMP, ESD Practice or Water Quality Improvement Project). Information is provided for reference and cannot be modified. " sqref="AC1" xr:uid="{00000000-0002-0000-0200-00002F000000}"/>
    <dataValidation allowBlank="1" showInputMessage="1" showErrorMessage="1" prompt="Enter the approximate latitude of the BMP to at least 4 decimal places. Either X &amp; Y Coordinates or Latitude &amp; Longitude are required. " sqref="AG1" xr:uid="{00000000-0002-0000-0200-000030000000}"/>
    <dataValidation allowBlank="1" showInputMessage="1" showErrorMessage="1" prompt="Enter the approximate longitude of the BMP to at least 4 decimal places. Either X &amp; Y Coordinates or Latitude &amp; Longitude are required. " sqref="AH1" xr:uid="{00000000-0002-0000-0200-000031000000}"/>
    <dataValidation allowBlank="1" showInputMessage="1" showErrorMessage="1" prompt="Approximate street address where the BMP is located. " sqref="AI1" xr:uid="{00000000-0002-0000-0200-000032000000}"/>
    <dataValidation allowBlank="1" showInputMessage="1" showErrorMessage="1" prompt="City that the BMP is located in. " sqref="AJ1" xr:uid="{00000000-0002-0000-0200-000033000000}"/>
    <dataValidation allowBlank="1" showInputMessage="1" showErrorMessage="1" prompt="5-digit Zip that the BMP is located in. " sqref="AK1" xr:uid="{00000000-0002-0000-0200-000034000000}"/>
    <dataValidation allowBlank="1" showInputMessage="1" showErrorMessage="1" prompt="Indicate whether the BMP is located on- or off-site. " sqref="AL1" xr:uid="{00000000-0002-0000-0200-000035000000}"/>
    <dataValidation allowBlank="1" showInputMessage="1" showErrorMessage="1" prompt="New development (NEWD), redevelopment (REDE), New restoration project (NRP) or restoration of existing facility (REF). See Reference Sheet , cell A83. " sqref="AM1" xr:uid="{00000000-0002-0000-0200-000036000000}"/>
    <dataValidation allowBlank="1" showInputMessage="1" showErrorMessage="1" prompt="Indicate if new BMP is a conversion retrofit of previous BMP" sqref="AN1" xr:uid="{00000000-0002-0000-0200-000037000000}"/>
    <dataValidation allowBlank="1" showInputMessage="1" showErrorMessage="1" prompt="Pounds of trash collected, if applicable.  " sqref="AP1" xr:uid="{00000000-0002-0000-0200-000038000000}"/>
    <dataValidation allowBlank="1" showInputMessage="1" showErrorMessage="1" prompt="Linear feet for stream restoration and shoreline projects. " sqref="AO1" xr:uid="{00000000-0002-0000-0200-00003A000000}"/>
    <dataValidation allowBlank="1" showInputMessage="1" showErrorMessage="1" prompt="Impervious acres treated by the practice. " sqref="AS1" xr:uid="{00000000-0002-0000-0200-00003B000000}"/>
    <dataValidation allowBlank="1" showInputMessage="1" showErrorMessage="1" prompt="Total Urban Acres treated by the practice (includes pervious and impervious acres). " sqref="AT1" xr:uid="{00000000-0002-0000-0200-00003C000000}"/>
    <dataValidation allowBlank="1" showInputMessage="1" showErrorMessage="1" prompt="The amount of rainfall in inches this practice is designed to capture (needed for water quality performance standards only)." sqref="AY1" xr:uid="{00000000-0002-0000-0200-00003D000000}"/>
    <dataValidation allowBlank="1" showInputMessage="1" showErrorMessage="1" prompt="Construction completion date. " sqref="W1" xr:uid="{00000000-0002-0000-0200-00003E000000}"/>
    <dataValidation allowBlank="1" showInputMessage="1" showErrorMessage="1" prompt="Date BMP Initially entered into database. For New BMPs, use 08/01/2017. " sqref="AZ1" xr:uid="{00000000-0002-0000-0200-00003F000000}"/>
    <dataValidation allowBlank="1" showInputMessage="1" showErrorMessage="1" prompt="Status of the most recent inspection of the BMP. " sqref="BH1" xr:uid="{00000000-0002-0000-0200-000040000000}"/>
    <dataValidation allowBlank="1" showInputMessage="1" showErrorMessage="1" prompt="Date the BMP was last inspected." sqref="BI1" xr:uid="{00000000-0002-0000-0200-000041000000}"/>
    <dataValidation allowBlank="1" showInputMessage="1" showErrorMessage="1" prompt="Date the BMP was last maintained." sqref="BJ1" xr:uid="{00000000-0002-0000-0200-000042000000}"/>
    <dataValidation allowBlank="1" showInputMessage="1" showErrorMessage="1" prompt="Status of re-inspection, if required." sqref="BK1" xr:uid="{00000000-0002-0000-0200-000043000000}"/>
    <dataValidation allowBlank="1" showInputMessage="1" showErrorMessage="1" prompt="Date the BMP was re-inspected, if necessary. " sqref="BL1" xr:uid="{00000000-0002-0000-0200-000044000000}"/>
    <dataValidation allowBlank="1" showInputMessage="1" showErrorMessage="1" prompt="Type of BMP structure (Use MDE BMP Names). See Reference Sheet, cell A22 for more information. " sqref="AD1" xr:uid="{00000000-0002-0000-0200-000045000000}"/>
    <dataValidation allowBlank="1" showInputMessage="1" showErrorMessage="1" prompt="Enter any comments or questions about the practice for review. " sqref="BQ1" xr:uid="{00000000-0002-0000-0200-000046000000}"/>
    <dataValidation allowBlank="1" showInputMessage="1" showErrorMessage="1" prompt="Enter the Stormwater Plan Number if the BMP is associated with one for Regulatory or Non-Regulatory purposes. " sqref="BM1" xr:uid="{00000000-0002-0000-0200-000048000000}"/>
    <dataValidation allowBlank="1" showInputMessage="1" showErrorMessage="1" prompt="Indicates if the BMP received credit by the state and/or Bay Model. Field is locked and cannot be changed. _x000a_- Green: Full Credit_x000a_- Yellow: Partial Credit_x000a_- Red: No Credit" sqref="A1" xr:uid="{00000000-0002-0000-0200-00004A000000}"/>
    <dataValidation allowBlank="1" showInputMessage="1" showErrorMessage="1" prompt="Provides a brief explanation of the FY17 Crediting Status applicable to Historical BMPs only. Field is locked and cannot be changed. " sqref="B1" xr:uid="{00000000-0002-0000-0200-00004C000000}"/>
    <dataValidation type="whole" allowBlank="1" showInputMessage="1" showErrorMessage="1" promptTitle="Year Funded" prompt="Enter the federal Fiscal Year that the BMP recieved funding, or the federal Fiscal Year for which funding is planned." sqref="F174:F374 G2:G173" xr:uid="{00000000-0002-0000-0200-000050000000}">
      <formula1>Val_YearMin</formula1>
      <formula2>Val_YearMax</formula2>
    </dataValidation>
    <dataValidation type="decimal" operator="greaterThan" allowBlank="1" showInputMessage="1" showErrorMessage="1" errorTitle="Invalid Entry" error="Enter an estimated cost greater than $0.00. " promptTitle="BMP Cost" prompt="Enter the cost to implement, or funding planned for the practice. Should not be blank or zero. " sqref="G174:G374 H2:H173" xr:uid="{00000000-0002-0000-0200-000051000000}">
      <formula1>0</formula1>
    </dataValidation>
    <dataValidation allowBlank="1" showInputMessage="1" showErrorMessage="1" prompt="Automatically populated for the selected facility." sqref="I1 K1:N1" xr:uid="{00000000-0002-0000-0200-000053000000}"/>
    <dataValidation allowBlank="1" showInputMessage="1" showErrorMessage="1" promptTitle="BMP Number" prompt="Automatically assigned number for BMP Tracking." sqref="W2:W173" xr:uid="{00000000-0002-0000-0200-000058000000}"/>
    <dataValidation allowBlank="1" showInputMessage="1" showErrorMessage="1" prompt="Select the group for the BMP." sqref="Z1" xr:uid="{00000000-0002-0000-0200-000059000000}"/>
    <dataValidation allowBlank="1" showInputMessage="1" showErrorMessage="1" prompt="Select the Type for the BMP. Note, the Group must be selected prior to selecting the Type." sqref="AA1" xr:uid="{00000000-0002-0000-0200-00005D000000}"/>
    <dataValidation allowBlank="1" showInputMessage="1" showErrorMessage="1" prompt="Select the NEIEN Type for the BMP. Note, the Group must be selected prior to selected the NEIEN Type. " sqref="AB1" xr:uid="{00000000-0002-0000-0200-00005E000000}"/>
    <dataValidation allowBlank="1" showInputMessage="1" showErrorMessage="1" prompt="Enter the approximate X Coordinate of the BMP (in Maryland State Plane meters). Either X &amp; Y Coordinates or Latitude &amp; Longitude are required. " sqref="AE1" xr:uid="{00000000-0002-0000-0200-000060000000}"/>
    <dataValidation allowBlank="1" showInputMessage="1" showErrorMessage="1" prompt="Enter the approximate Y Coordinate of the BMP (in Maryland State Plane meters). Either X &amp; Y Coordinates or Latitude &amp; Longitude are required. " sqref="AF1" xr:uid="{00000000-0002-0000-0200-000062000000}"/>
    <dataValidation allowBlank="1" showInputMessage="1" showErrorMessage="1" prompt="Converts the Natural Acres to square feet. " sqref="AU1" xr:uid="{00000000-0002-0000-0200-000068000000}"/>
    <dataValidation allowBlank="1" showInputMessage="1" showErrorMessage="1" prompt="Converts the Compacted Acres to square feet. " sqref="AV1" xr:uid="{00000000-0002-0000-0200-00006A000000}"/>
    <dataValidation allowBlank="1" showInputMessage="1" showErrorMessage="1" prompt="Converts the Impervious Acres to square feet. " sqref="AW1" xr:uid="{00000000-0002-0000-0200-00006C000000}"/>
    <dataValidation allowBlank="1" showInputMessage="1" showErrorMessage="1" prompt="Converts the Urban Acres to square feet. " sqref="AX1" xr:uid="{00000000-0002-0000-0200-00006E000000}"/>
    <dataValidation allowBlank="1" showInputMessage="1" showErrorMessage="1" prompt="Required if the BMP Type is Impervious Surface Disconnection; enter receiving area (in acres) of the surface that was disconnected." sqref="BB1" xr:uid="{00000000-0002-0000-0200-000071000000}"/>
    <dataValidation allowBlank="1" showInputMessage="1" showErrorMessage="1" prompt="Required if the Enhanced BMP does have an underdrain; enter the portion of the BMP volume that is below the underdrain. " sqref="BD1" xr:uid="{00000000-0002-0000-0200-000074000000}"/>
    <dataValidation allowBlank="1" showInputMessage="1" showErrorMessage="1" prompt="Required if BMP is a Proprietary Practice; enter the name of proprietary practice." sqref="BE1" xr:uid="{00000000-0002-0000-0200-000076000000}"/>
    <dataValidation allowBlank="1" showInputMessage="1" showErrorMessage="1" prompt="Enter a brief description of the proprietary practice. Required if BMP is a Proprietary Practice; enter a brief description of the proprietary practice." sqref="BF1" xr:uid="{00000000-0002-0000-0200-000078000000}"/>
    <dataValidation allowBlank="1" showInputMessage="1" showErrorMessage="1" prompt="Required if BMP Type is Tree Planting; enter the number of tree planted." sqref="BG1" xr:uid="{00000000-0002-0000-0200-00007A000000}"/>
    <dataValidation allowBlank="1" showInputMessage="1" showErrorMessage="1" prompt="Required if the BMP is an Enhanced Bioretention or Permeable Pavement; indicate if it has an underdrain. Leave blank for all other practices. " sqref="BC1" xr:uid="{00000000-0002-0000-0200-00007B000000}"/>
    <dataValidation allowBlank="1" showInputMessage="1" showErrorMessage="1" prompt="Enter the amount of undisturbed area such as forest, meadow, or pasture that is treated by the BMP, in acres." sqref="AQ1" xr:uid="{EECDD639-E230-4584-A01F-CC79F02D7F03}"/>
    <dataValidation type="decimal" operator="greaterThanOrEqual" allowBlank="1" showInputMessage="1" showErrorMessage="1" errorTitle="Invalid Entry" error="Enter a numerical value greater than or equal to zero." promptTitle="Natural Acres" prompt="Enter the amount of undisturbed area such as forest, meadow, or pasture that is treated by the BMP, in acres." sqref="AQ2:AQ173" xr:uid="{00000000-0002-0000-0200-000065000000}">
      <formula1>0</formula1>
    </dataValidation>
    <dataValidation type="list" allowBlank="1" showInputMessage="1" showErrorMessage="1" errorTitle="Invalid Facility" error="Please select from the list of facility names provided. " promptTitle="Facility Name" prompt="Installation where BMPs are located. " sqref="J2:J173" xr:uid="{00000000-0002-0000-0200-000004000000}">
      <formula1>DC_FacName</formula1>
    </dataValidation>
    <dataValidation type="whole" allowBlank="1" showInputMessage="1" showErrorMessage="1" errorTitle="Invalid Zip" error="Please enter a 5-digit zip code. " promptTitle="BMP Zip" prompt="5-digit Zip that the BMP is located in. " sqref="AK2:AK173" xr:uid="{00000000-0002-0000-0200-000005000000}">
      <formula1>Val_ZipMin</formula1>
      <formula2>Val_ZipMax</formula2>
    </dataValidation>
    <dataValidation type="whole" allowBlank="1" showInputMessage="1" showErrorMessage="1" errorTitle="Invalid Number" error="Please enter a valid 10-digit phone number with no formatting. " promptTitle="Phone " prompt="Phone number where contact person can be reached. Only provide numbers; no hyphens, parenthesis, spaces, or periods. " sqref="T2:T173" xr:uid="{00000000-0002-0000-0200-000006000000}">
      <formula1>Val_PhoneMin</formula1>
      <formula2>Val_PhoneMax</formula2>
    </dataValidation>
    <dataValidation type="list" allowBlank="1" showInputMessage="1" showErrorMessage="1" errorTitle="Invalid Entry" error="Please select from the list of values provided. " promptTitle="On/Off Site" prompt="Indicate whether the BMP is located on- or off-site. " sqref="AL2:AL173" xr:uid="{00000000-0002-0000-0200-000008000000}">
      <formula1>DC_OnOff</formula1>
    </dataValidation>
    <dataValidation type="list" allowBlank="1" showInputMessage="1" showErrorMessage="1" errorTitle="Invalid Entry" error="Please select from the list of values provided. " promptTitle="Construction Purpose" prompt="New development (NEWD), redevelopment (REDE), New restoration project (NRP) or restoration of existing facility (REF). See Reference Sheet , cell A98. " sqref="AM2:AM173" xr:uid="{00000000-0002-0000-0200-000009000000}">
      <formula1>DC_ConPurp</formula1>
    </dataValidation>
    <dataValidation type="list" allowBlank="1" showInputMessage="1" showErrorMessage="1" errorTitle="Invalid Entry" error="Please select from the list of values provided. " promptTitle="Prior BMP" prompt="Indicate if new BMP is a conversion retrofit of previous BMP" sqref="AN2:AN173" xr:uid="{00000000-0002-0000-0200-00000A000000}">
      <formula1>DC_PriorBMP</formula1>
    </dataValidation>
    <dataValidation type="date" allowBlank="1" showInputMessage="1" showErrorMessage="1" errorTitle="Invalid Date" error="Please enter a valid date in MM/DD/YYYY format. If only the year is known, use 01/01/YYYY. " promptTitle="Re-Inspection Date" prompt="Date the BMP was re-inspected, if necessary. " sqref="BL2:BL173" xr:uid="{00000000-0002-0000-0200-00000B000000}">
      <formula1>Val_DateMin</formula1>
      <formula2>Val_DateMax</formula2>
    </dataValidation>
    <dataValidation allowBlank="1" showInputMessage="1" showErrorMessage="1" promptTitle="Contact Name" prompt="Contact person for discussing the practice. " sqref="O2:O173" xr:uid="{00000000-0002-0000-0200-00000C000000}"/>
    <dataValidation allowBlank="1" showInputMessage="1" showErrorMessage="1" promptTitle="Contact Title" prompt="Job title for contact person. " sqref="P2:P173" xr:uid="{00000000-0002-0000-0200-00000D000000}"/>
    <dataValidation allowBlank="1" showInputMessage="1" showErrorMessage="1" promptTitle="Contact Address" prompt="Address for contact person or installation. " sqref="Q2:Q173" xr:uid="{00000000-0002-0000-0200-00000E000000}"/>
    <dataValidation allowBlank="1" showInputMessage="1" showErrorMessage="1" promptTitle="City" prompt="City for contact person's address." sqref="R2:R173" xr:uid="{00000000-0002-0000-0200-00000F000000}"/>
    <dataValidation type="whole" allowBlank="1" showInputMessage="1" showErrorMessage="1" errorTitle="Invalid Zip" error="Please enter a 5-digit zip code. " promptTitle="Zip" prompt="Zip for contact person's Address." sqref="S2:S173" xr:uid="{00000000-0002-0000-0200-000010000000}">
      <formula1>Val_ZipMin</formula1>
      <formula2>Val_ZipMax</formula2>
    </dataValidation>
    <dataValidation allowBlank="1" showInputMessage="1" showErrorMessage="1" promptTitle="Contact Email" prompt="A valid email where the contact person can be reached. " sqref="U2:U173" xr:uid="{00000000-0002-0000-0200-000011000000}"/>
    <dataValidation allowBlank="1" showInputMessage="1" showErrorMessage="1" promptTitle="Structure ID" prompt="Installation-specific identifier for the structure. Note, Structure ID can be the same as BMP ID. " sqref="X2:X173" xr:uid="{00000000-0002-0000-0200-000012000000}"/>
    <dataValidation type="decimal" allowBlank="1" showInputMessage="1" showErrorMessage="1" errorTitle="Invalid Entry" error="Enter a valid decimal value within the Chesapeake Bay Watershed." promptTitle="Longitude" prompt="Enter the approximate longitude of the BMP to at least 4 decimal places. Either X &amp; Y Coordinates or Latitude &amp; Longitude are required. " sqref="AH2:AH173" xr:uid="{00000000-0002-0000-0200-000013000000}">
      <formula1>Val_LongMin</formula1>
      <formula2>Val_LongMax</formula2>
    </dataValidation>
    <dataValidation allowBlank="1" showInputMessage="1" showErrorMessage="1" promptTitle="BMP Address" prompt="Approximate street address where the BMP is located. " sqref="AI2:AI173" xr:uid="{00000000-0002-0000-0200-000014000000}"/>
    <dataValidation allowBlank="1" showInputMessage="1" showErrorMessage="1" promptTitle="City" prompt="City that the BMP is located in. " sqref="AJ2:AJ173" xr:uid="{00000000-0002-0000-0200-000015000000}"/>
    <dataValidation type="decimal" operator="greaterThanOrEqual" allowBlank="1" showInputMessage="1" showErrorMessage="1" errorTitle="Invalid Entry" error="Enter a number greater than or equal to zero. " promptTitle="Pounds Collected" prompt="Pounds of trash collected, if applicable.  " sqref="AP2:AP173" xr:uid="{00000000-0002-0000-0200-000016000000}">
      <formula1>0</formula1>
    </dataValidation>
    <dataValidation type="decimal" operator="greaterThanOrEqual" allowBlank="1" showInputMessage="1" showErrorMessage="1" errorTitle="Invalid Entry" error="Enter a value greater than or equal to zero. " promptTitle="Impervious Acres" prompt="Impervious acres treated by the practice. " sqref="AS2:AS173" xr:uid="{00000000-0002-0000-0200-000017000000}">
      <formula1>0</formula1>
    </dataValidation>
    <dataValidation type="decimal" operator="greaterThanOrEqual" allowBlank="1" showInputMessage="1" showErrorMessage="1" errorTitle="Invalid Entry" error="Enter a value greater than or equal to zero. " promptTitle="Urban Acres" prompt="Total Urban Acres treated by the practice (includes pervious and impervious acres). " sqref="AT2:AT173" xr:uid="{00000000-0002-0000-0200-000018000000}">
      <formula1>0</formula1>
    </dataValidation>
    <dataValidation type="decimal" operator="greaterThanOrEqual" allowBlank="1" showInputMessage="1" showErrorMessage="1" promptTitle="Design Rainfall" prompt="The amount of rainfall in inches this practice is designed to capture (needed for water quality performance standards only)." sqref="AY2:AY173" xr:uid="{00000000-0002-0000-0200-000019000000}">
      <formula1>0</formula1>
    </dataValidation>
    <dataValidation type="date" allowBlank="1" showInputMessage="1" showErrorMessage="1" errorTitle="Invalid Date" error="Please enter a valid date in MM/DD/YYYY format. If only the year is known, use 01/01/YYYY. " promptTitle="Built Date" prompt="Construction completion date. " sqref="W2:W173" xr:uid="{00000000-0002-0000-0200-00001A000000}">
      <formula1>Val_DateMin</formula1>
      <formula2>Val_DateMax</formula2>
    </dataValidation>
    <dataValidation type="date" allowBlank="1" showInputMessage="1" showErrorMessage="1" errorTitle="Invalid Date" error="Please enter a valid date in MM/DD/YYYY format. If only the year is known, use 01/01/YYYY. " promptTitle="Reporting Date" prompt="Date BMP Initially entered into database. For New BMPs, use 08/01/2018. " sqref="AZ2:AZ173" xr:uid="{00000000-0002-0000-0200-00001B000000}">
      <formula1>Val_DateMin</formula1>
      <formula2>Val_DateMax</formula2>
    </dataValidation>
    <dataValidation type="list" allowBlank="1" showInputMessage="1" showErrorMessage="1" promptTitle=" BMP Inspection Status" prompt="Status of the most recent inspection of the BMP. " sqref="BH2:BH173" xr:uid="{00000000-0002-0000-0200-00001C000000}">
      <formula1>DC_InspStatus</formula1>
    </dataValidation>
    <dataValidation type="date" allowBlank="1" showInputMessage="1" showErrorMessage="1" errorTitle="Invalid Date" error="Please enter a valid date in MM/DD/YYYY format. If only the year is known, use 01/01/YYYY. " promptTitle="Inspection Date" prompt="Date the BMP was last inspected." sqref="BI2:BI173" xr:uid="{00000000-0002-0000-0200-00001D000000}">
      <formula1>Val_DateMin</formula1>
      <formula2>Val_DateMax</formula2>
    </dataValidation>
    <dataValidation type="date" allowBlank="1" showInputMessage="1" showErrorMessage="1" errorTitle="Invalid Date" error="Please enter a valid date in MM/DD/YYYY format. If only the year is known, use 01/01/YYYY. " promptTitle="Maintenance Date" prompt="Date the BMP was last maintained." sqref="BJ2:BJ173" xr:uid="{00000000-0002-0000-0200-00001E000000}">
      <formula1>Val_DateMin</formula1>
      <formula2>Val_DateMax</formula2>
    </dataValidation>
    <dataValidation type="list" allowBlank="1" showInputMessage="1" showErrorMessage="1" promptTitle="Re-inspection Status" prompt="Status of re-inspection, if required." sqref="BK2:BK173" xr:uid="{00000000-0002-0000-0200-00001F000000}">
      <formula1>DC_ReInsStatus</formula1>
    </dataValidation>
    <dataValidation allowBlank="1" showInputMessage="1" showErrorMessage="1" promptTitle="Comments" prompt="Enter any comments or questions about the practice for review. " sqref="BQ2:BQ173" xr:uid="{00000000-0002-0000-0200-000020000000}"/>
    <dataValidation type="decimal" operator="greaterThanOrEqual" allowBlank="1" showInputMessage="1" showErrorMessage="1" errorTitle="Invalid Entry" error="Enter a number greater than or equal to zero. " promptTitle="Linear Feet" prompt="Linear feet for stream restoration and shoreline projects. " sqref="AO2:AO173" xr:uid="{00000000-0002-0000-0200-000039000000}">
      <formula1>0</formula1>
    </dataValidation>
    <dataValidation allowBlank="1" showInputMessage="1" showErrorMessage="1" promptTitle="Stormwater Plan No" prompt="Enter the Stormwater Plan Number if the BMP is associated with one for Regulatory or Non-Regulatory purposes. " sqref="BM2:BM173" xr:uid="{00000000-0002-0000-0200-000047000000}"/>
    <dataValidation type="decimal" allowBlank="1" showInputMessage="1" showErrorMessage="1" errorTitle="Invalid Entry" error="Enter a valid decimal value within the Chesapeake Bay Watershed." promptTitle="Latitude" prompt="Enter the approximate latitude of the BMP to at least 4 decimal places. Either X &amp; Y Coordinates or Latitude &amp; Longitude are required. " sqref="AG2:AG173" xr:uid="{00000000-0002-0000-0200-000049000000}">
      <formula1>Val_LatMin</formula1>
      <formula2>Val_LatMax</formula2>
    </dataValidation>
    <dataValidation allowBlank="1" showInputMessage="1" showErrorMessage="1" errorTitle="Invalid Selection" error="Field is locked and cannot be changed." promptTitle="Crediting Status" prompt="Indicates if the BMP received credit by the state and/or Bay Model. Field is locked and cannot be changed. _x000a_- Green: Full Credit_x000a_- Yellow: Partial Credit_x000a_- Red: No Credit" sqref="A2:A173" xr:uid="{00000000-0002-0000-0200-00004B000000}"/>
    <dataValidation allowBlank="1" showInputMessage="1" showErrorMessage="1" errorTitle="Invalid Selection" error="Field is locked and cannot be changed." promptTitle="Explanation" prompt="Provides a brief explanation of the FY17 Crediting Status applicable to Historical BMPs only.  Field is locked and cannot be changed. " sqref="B2:B173" xr:uid="{00000000-0002-0000-0200-00004D000000}"/>
    <dataValidation type="list" allowBlank="1" showInputMessage="1" showErrorMessage="1" errorTitle="Invalid Entry" error="Please select the status from the list provided. " promptTitle="BMP Status" prompt="- Historical= Prior to 7/1/17._x000a_- Removed= Cancelled." sqref="F2:F173" xr:uid="{00000000-0002-0000-0200-00004E000000}">
      <formula1>DC_HistBMPStatus</formula1>
    </dataValidation>
    <dataValidation allowBlank="1" showInputMessage="1" showErrorMessage="1" promptTitle="Structure Name" prompt="Common name for the structure. " sqref="Y2:Y173" xr:uid="{00000000-0002-0000-0200-00004F000000}"/>
    <dataValidation allowBlank="1" showInputMessage="1" showErrorMessage="1" promptTitle="SiteID" prompt="Automatically populated for the selected facility." sqref="I2:I173" xr:uid="{00000000-0002-0000-0200-000052000000}"/>
    <dataValidation allowBlank="1" showInputMessage="1" showErrorMessage="1" promptTitle="Site Address" prompt="Automatically populated for the selected facility." sqref="K2:K173" xr:uid="{00000000-0002-0000-0200-000054000000}"/>
    <dataValidation allowBlank="1" showInputMessage="1" showErrorMessage="1" promptTitle="Site X Coordinate" prompt="Automatically populated for the selected facility." sqref="L2:L173" xr:uid="{00000000-0002-0000-0200-000055000000}"/>
    <dataValidation allowBlank="1" showInputMessage="1" showErrorMessage="1" promptTitle="Site Y Coordinate" prompt="Automatically populated for the selected facility." sqref="M2:M173" xr:uid="{00000000-0002-0000-0200-000056000000}"/>
    <dataValidation allowBlank="1" showInputMessage="1" showErrorMessage="1" promptTitle="Owner/Manager" prompt="Automatically populated for the selected facility." sqref="N2:N173" xr:uid="{00000000-0002-0000-0200-000057000000}"/>
    <dataValidation type="list" allowBlank="1" showInputMessage="1" showErrorMessage="1" errorTitle="Invalid Selection" error="Select from the list of values provided." promptTitle="NEIEN BMP Type" prompt="Select the NEIEN Type for the BMP. Note, the Group must be selected prior to selected the NEIEN Type. " sqref="AB2:AB173" xr:uid="{00000000-0002-0000-0200-00005A000000}">
      <formula1>DC_NEIENBMPType</formula1>
    </dataValidation>
    <dataValidation type="list" allowBlank="1" showInputMessage="1" showErrorMessage="1" errorTitle="Invalid Selection" error="Select from the list of values provided." promptTitle="BMP Group" prompt="Select the group for the BMP." sqref="Z2:Z173" xr:uid="{00000000-0002-0000-0200-00005B000000}">
      <formula1>DC_BMPGroup</formula1>
    </dataValidation>
    <dataValidation type="list" allowBlank="1" showInputMessage="1" showErrorMessage="1" errorTitle="Invalid Selection" error="Select from the list of values provided." promptTitle="BMP Type" prompt="Select the Type for the BMP. Note, the Group must be selected prior to selecting the Type." sqref="AA2:AA173" xr:uid="{00000000-0002-0000-0200-00005C000000}">
      <formula1>DC_BMPType</formula1>
    </dataValidation>
    <dataValidation type="decimal" operator="greaterThan" allowBlank="1" showInputMessage="1" showErrorMessage="1" errorTitle="Invalid Entry" error="Enter a decimal value greater than 0." promptTitle="BMP X Coordinate" prompt="Enter the approximate X Coordinate of the BMP (in Maryland State Plane meters). Either X &amp; Y Coordinates or Latitude &amp; Longitude are required. " sqref="AE2:AE173" xr:uid="{00000000-0002-0000-0200-00005F000000}">
      <formula1>0</formula1>
    </dataValidation>
    <dataValidation type="decimal" operator="greaterThan" allowBlank="1" showInputMessage="1" showErrorMessage="1" errorTitle="Invalid Entry" error="Enter a decimal value greater than 0." promptTitle="BMP Y Coordinate" prompt="Enter the approximate Y Coordinate of the BMP (in Maryland State Plane meters). Either X &amp; Y Coordinates or Latitude &amp; Longitude are required. " sqref="AF2:AF173" xr:uid="{00000000-0002-0000-0200-000061000000}">
      <formula1>0</formula1>
    </dataValidation>
    <dataValidation allowBlank="1" showInputMessage="1" showErrorMessage="1" errorTitle="Invalid Type" error="Please select from the provided list of BMP Codes. The list of codes and their definitions can be found in the instructions sheet. " promptTitle="BMP Type" prompt="Type of BMP structure (Use MDE BMP Names) prior to conversion to Phase 6 templates. Information is provided for reference and cannot be modified. " sqref="AD2:AD173" xr:uid="{00000000-0002-0000-0200-000064000000}"/>
    <dataValidation allowBlank="1" showInputMessage="1" showErrorMessage="1" promptTitle="Compacted Acres" prompt="Calculated as the the difference between Urban acres and the combination of Impervious and Natural Acres. " sqref="AR2:AR173" xr:uid="{00000000-0002-0000-0200-000066000000}"/>
    <dataValidation allowBlank="1" showInputMessage="1" showErrorMessage="1" promptTitle="Natural Area" prompt="Converts the Natural Acres to square feet. " sqref="AU2:AU173" xr:uid="{00000000-0002-0000-0200-000067000000}"/>
    <dataValidation allowBlank="1" showInputMessage="1" showErrorMessage="1" promptTitle="Compacted Area" prompt="Converts the Compacted Acres to square feet. " sqref="AV2:AV173" xr:uid="{00000000-0002-0000-0200-000069000000}"/>
    <dataValidation allowBlank="1" showInputMessage="1" showErrorMessage="1" promptTitle="Impervious Area" prompt="Converts the Impervious Acres to square feet. " sqref="AW2:AW173" xr:uid="{00000000-0002-0000-0200-00006B000000}"/>
    <dataValidation allowBlank="1" showInputMessage="1" showErrorMessage="1" promptTitle="Urban Area" prompt="Converts the Urban Acres to square feet. " sqref="AX2:AX173" xr:uid="{00000000-0002-0000-0200-00006D000000}"/>
    <dataValidation operator="lessThan" allowBlank="1" showInputMessage="1" errorTitle="Invalid Year" error="Please enter a valid numerical year. " promptTitle="Reporting Year" prompt="Automatically calculated based on Reporting Date." sqref="BA2:BA173" xr:uid="{00000000-0002-0000-0200-00006F000000}"/>
    <dataValidation type="decimal" operator="greaterThanOrEqual" allowBlank="1" showInputMessage="1" showErrorMessage="1" errorTitle="Invalid Entry" error="Enter a numerical value greater than or equal to zero." prompt="Required if the BMP Type is Impervious Surface Disconnection; enter receiving area (in acres) of the surface that was disconnected." sqref="BB2:BB173" xr:uid="{00000000-0002-0000-0200-000070000000}">
      <formula1>0</formula1>
    </dataValidation>
    <dataValidation type="list" operator="lessThan" allowBlank="1" showInputMessage="1" errorTitle="Invalid Year" error="Please enter a valid numerical year. " promptTitle="Underdrain" prompt="Required if the BMP is an Enhanced Bioretention or Permeable Pavement; indicate if it has an underdrain. Leave blank for all other practices. " sqref="BC2:BC173" xr:uid="{00000000-0002-0000-0200-000072000000}">
      <formula1>DC_Underdrain</formula1>
    </dataValidation>
    <dataValidation type="decimal" operator="greaterThanOrEqual" allowBlank="1" showInputMessage="1" showErrorMessage="1" errorTitle="Invalid Entry" error="Enter a numerical value greater than or equal to zero." promptTitle="Infiltration Sump Storage Volume" prompt="Required if the Enhanced BMP does have an underdrain; enter the portion of the BMP volume that is below the underdrain. " sqref="BD2:BD173" xr:uid="{00000000-0002-0000-0200-000073000000}">
      <formula1>0</formula1>
    </dataValidation>
    <dataValidation operator="lessThan" allowBlank="1" showInputMessage="1" errorTitle="Invalid Year" error="Please enter a valid numerical year. " promptTitle="Name of Proprietary Practice" prompt="Required if BMP is a Proprietary Practice; enter the name of proprietary practice." sqref="BE2:BE173" xr:uid="{00000000-0002-0000-0200-000075000000}"/>
    <dataValidation operator="lessThan" allowBlank="1" showInputMessage="1" errorTitle="Invalid Year" error="Please enter a valid numerical year. " promptTitle="Describe Proprietary Practice" prompt="Required if BMP is a Proprietary Practice; enter a brief description of the proprietary practice." sqref="BF2:BF173" xr:uid="{00000000-0002-0000-0200-000077000000}"/>
    <dataValidation type="decimal" operator="greaterThanOrEqual" allowBlank="1" showInputMessage="1" showErrorMessage="1" errorTitle="Invalid Entry" error="Enter a numerical value greater than or equal to zero." promptTitle="Number of Trees" prompt="Required if BMP Type is Tree Planting; enter the number of tree planted." sqref="BG2:BG173" xr:uid="{00000000-0002-0000-0200-000079000000}">
      <formula1>0</formula1>
    </dataValidation>
  </dataValidations>
  <pageMargins left="0.25" right="0.25" top="0.75" bottom="0.75" header="0.3" footer="0.3"/>
  <pageSetup paperSize="3" scale="26" fitToHeight="0"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5" id="{00000000-000E-0000-0200-000004000000}">
            <xm:f>AND(NOT(ISBLANK($F2)), AND(ISBLANK($BI2), $W2&lt;INDEX(Reference!$D$29:$D$48, MATCH($AA2, Reference!$B$29:$B$48, 0))))</xm:f>
            <x14:dxf>
              <border>
                <left style="thin">
                  <color rgb="FFFF0000"/>
                </left>
                <right style="thin">
                  <color rgb="FFFF0000"/>
                </right>
                <top style="thin">
                  <color rgb="FFFF0000"/>
                </top>
                <bottom style="thin">
                  <color rgb="FFFF0000"/>
                </bottom>
                <vertical/>
                <horizontal/>
              </border>
            </x14:dxf>
          </x14:cfRule>
          <xm:sqref>BH2:BI173</xm:sqref>
        </x14:conditionalFormatting>
        <x14:conditionalFormatting xmlns:xm="http://schemas.microsoft.com/office/excel/2006/main">
          <x14:cfRule type="expression" priority="3" id="{00000000-000E-0000-0200-000002000000}">
            <xm:f>AND(NOT(ISBLANK($F2)), AND(ISBLANK(BK2), AND($W2&lt;INDEX(Reference!$D$29:$D$48, MATCH($AA2, Reference!$B$29:$B$48, 0)), $BI2&lt;INDEX(Reference!$D$29:$D$48, MATCH($AA2, Reference!$B$29:$B$48, 0)))))</xm:f>
            <x14:dxf>
              <border>
                <left style="thin">
                  <color rgb="FFFF0000"/>
                </left>
                <right style="thin">
                  <color rgb="FFFF0000"/>
                </right>
                <top style="thin">
                  <color rgb="FFFF0000"/>
                </top>
                <bottom style="thin">
                  <color rgb="FFFF0000"/>
                </bottom>
              </border>
            </x14:dxf>
          </x14:cfRule>
          <xm:sqref>BK2:BL173</xm:sqref>
        </x14:conditionalFormatting>
        <x14:conditionalFormatting xmlns:xm="http://schemas.microsoft.com/office/excel/2006/main">
          <x14:cfRule type="expression" priority="2" id="{47B9F55A-3581-4854-96A0-0602E4D3CE6B}">
            <xm:f>A2&lt;&gt;INDEX('Historical Comparison'!A:A, MATCH($C2, 'Historical Comparison'!$C:$C, 0))</xm:f>
            <x14:dxf>
              <fill>
                <patternFill>
                  <bgColor theme="4" tint="0.79998168889431442"/>
                </patternFill>
              </fill>
            </x14:dxf>
          </x14:cfRule>
          <xm:sqref>A2:BQ173</xm:sqref>
        </x14:conditionalFormatting>
      </x14:conditionalFormattings>
    </ext>
    <ext xmlns:x14="http://schemas.microsoft.com/office/spreadsheetml/2009/9/main" uri="{CCE6A557-97BC-4b89-ADB6-D9C93CAAB3DF}">
      <x14:dataValidations xmlns:xm="http://schemas.microsoft.com/office/excel/2006/main" xWindow="1297" yWindow="299" count="1">
        <x14:dataValidation type="list" allowBlank="1" showInputMessage="1" showErrorMessage="1" errorTitle="Invalid Entry" error="Please select the status from the list provided. " promptTitle="BMP Status" prompt="- Historical= Prior to 7/1/16._x000a_- Progress= 7/1/16-6/30/17._x000a_- Planned 2018= 7/1/17 - 6/30/18. _x000a_- Planned 2019= 7/1/18 - 6/30/19._x000a_- Delayed= Delayed past SY19._x000a_- Removed= Cancelled." xr:uid="{00000000-0002-0000-0200-00007C000000}">
          <x14:formula1>
            <xm:f>Reference!$A$126:$A$130</xm:f>
          </x14:formula1>
          <xm:sqref>H174:H374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D149"/>
  <sheetViews>
    <sheetView zoomScaleNormal="100" workbookViewId="0">
      <selection activeCell="B127" sqref="B127"/>
    </sheetView>
  </sheetViews>
  <sheetFormatPr defaultColWidth="9.140625" defaultRowHeight="15" x14ac:dyDescent="0.25"/>
  <cols>
    <col min="1" max="1" width="50.28515625" style="2" customWidth="1"/>
    <col min="2" max="2" width="62.42578125" style="2" bestFit="1" customWidth="1"/>
    <col min="3" max="3" width="18.7109375" style="2" customWidth="1"/>
    <col min="4" max="4" width="22.7109375" style="2" customWidth="1"/>
    <col min="5" max="16384" width="9.140625" style="2"/>
  </cols>
  <sheetData>
    <row r="1" spans="1:4" ht="23.25" x14ac:dyDescent="0.35">
      <c r="A1" s="104" t="s">
        <v>382</v>
      </c>
      <c r="B1" s="104"/>
      <c r="C1" s="104"/>
      <c r="D1" s="104"/>
    </row>
    <row r="2" spans="1:4" ht="21" x14ac:dyDescent="0.35">
      <c r="A2" s="6"/>
      <c r="B2" s="6"/>
      <c r="C2" s="6"/>
      <c r="D2" s="6"/>
    </row>
    <row r="3" spans="1:4" ht="18.75" x14ac:dyDescent="0.3">
      <c r="A3" s="7" t="s">
        <v>92</v>
      </c>
    </row>
    <row r="4" spans="1:4" x14ac:dyDescent="0.25">
      <c r="A4" s="10" t="s">
        <v>35</v>
      </c>
      <c r="B4" s="10" t="s">
        <v>366</v>
      </c>
    </row>
    <row r="5" spans="1:4" x14ac:dyDescent="0.25">
      <c r="A5" s="1" t="s">
        <v>370</v>
      </c>
      <c r="B5" s="1" t="s">
        <v>369</v>
      </c>
    </row>
    <row r="6" spans="1:4" x14ac:dyDescent="0.25">
      <c r="A6" s="1" t="s">
        <v>371</v>
      </c>
      <c r="B6" s="1" t="s">
        <v>369</v>
      </c>
    </row>
    <row r="7" spans="1:4" x14ac:dyDescent="0.25">
      <c r="A7" s="1" t="s">
        <v>372</v>
      </c>
      <c r="B7" s="1" t="s">
        <v>367</v>
      </c>
    </row>
    <row r="8" spans="1:4" x14ac:dyDescent="0.25">
      <c r="A8" s="1" t="s">
        <v>4</v>
      </c>
      <c r="B8" s="1" t="s">
        <v>369</v>
      </c>
    </row>
    <row r="9" spans="1:4" x14ac:dyDescent="0.25">
      <c r="A9" s="1" t="s">
        <v>5</v>
      </c>
      <c r="B9" s="1" t="s">
        <v>368</v>
      </c>
    </row>
    <row r="10" spans="1:4" x14ac:dyDescent="0.25">
      <c r="A10" s="1" t="s">
        <v>6</v>
      </c>
      <c r="B10" s="1" t="s">
        <v>367</v>
      </c>
    </row>
    <row r="11" spans="1:4" x14ac:dyDescent="0.25">
      <c r="A11" s="1" t="s">
        <v>7</v>
      </c>
      <c r="B11" s="1" t="s">
        <v>367</v>
      </c>
    </row>
    <row r="12" spans="1:4" ht="18.75" x14ac:dyDescent="0.3">
      <c r="A12" s="7"/>
    </row>
    <row r="13" spans="1:4" hidden="1" x14ac:dyDescent="0.25">
      <c r="A13" s="10" t="s">
        <v>759</v>
      </c>
    </row>
    <row r="14" spans="1:4" hidden="1" x14ac:dyDescent="0.25">
      <c r="A14" s="9" t="s">
        <v>775</v>
      </c>
    </row>
    <row r="15" spans="1:4" hidden="1" x14ac:dyDescent="0.25">
      <c r="A15" s="9" t="s">
        <v>31</v>
      </c>
    </row>
    <row r="16" spans="1:4" hidden="1" x14ac:dyDescent="0.25">
      <c r="A16" s="9" t="s">
        <v>805</v>
      </c>
    </row>
    <row r="17" spans="1:4" hidden="1" x14ac:dyDescent="0.25">
      <c r="A17" s="9" t="s">
        <v>774</v>
      </c>
    </row>
    <row r="18" spans="1:4" hidden="1" x14ac:dyDescent="0.25">
      <c r="A18" s="9" t="s">
        <v>10</v>
      </c>
    </row>
    <row r="19" spans="1:4" hidden="1" x14ac:dyDescent="0.25">
      <c r="A19" s="9" t="s">
        <v>777</v>
      </c>
    </row>
    <row r="20" spans="1:4" hidden="1" x14ac:dyDescent="0.25">
      <c r="A20" s="9" t="s">
        <v>766</v>
      </c>
    </row>
    <row r="21" spans="1:4" hidden="1" x14ac:dyDescent="0.25">
      <c r="A21" s="9" t="s">
        <v>761</v>
      </c>
    </row>
    <row r="22" spans="1:4" hidden="1" x14ac:dyDescent="0.25">
      <c r="A22" s="9" t="s">
        <v>772</v>
      </c>
    </row>
    <row r="23" spans="1:4" hidden="1" x14ac:dyDescent="0.25">
      <c r="A23" s="9" t="s">
        <v>806</v>
      </c>
    </row>
    <row r="24" spans="1:4" hidden="1" x14ac:dyDescent="0.25">
      <c r="A24" s="9" t="s">
        <v>769</v>
      </c>
    </row>
    <row r="25" spans="1:4" hidden="1" x14ac:dyDescent="0.25">
      <c r="A25" s="9" t="s">
        <v>763</v>
      </c>
    </row>
    <row r="26" spans="1:4" hidden="1" x14ac:dyDescent="0.25">
      <c r="A26" s="9" t="s">
        <v>807</v>
      </c>
    </row>
    <row r="27" spans="1:4" ht="18" hidden="1" customHeight="1" x14ac:dyDescent="0.3">
      <c r="A27" s="7"/>
    </row>
    <row r="28" spans="1:4" x14ac:dyDescent="0.25">
      <c r="A28" s="156" t="s">
        <v>804</v>
      </c>
      <c r="B28" s="156"/>
      <c r="C28" s="156"/>
      <c r="D28" s="156"/>
    </row>
    <row r="29" spans="1:4" x14ac:dyDescent="0.25">
      <c r="A29" s="8" t="s">
        <v>759</v>
      </c>
      <c r="B29" s="8" t="s">
        <v>534</v>
      </c>
      <c r="C29" s="8" t="s">
        <v>956</v>
      </c>
      <c r="D29" s="8" t="s">
        <v>962</v>
      </c>
    </row>
    <row r="30" spans="1:4" x14ac:dyDescent="0.25">
      <c r="A30" s="9" t="s">
        <v>775</v>
      </c>
      <c r="B30" s="9" t="s">
        <v>776</v>
      </c>
      <c r="C30" s="9">
        <v>10</v>
      </c>
      <c r="D30" s="123">
        <f>DATE(2019-C30, 7, 1)</f>
        <v>39995</v>
      </c>
    </row>
    <row r="31" spans="1:4" x14ac:dyDescent="0.25">
      <c r="A31" s="9" t="s">
        <v>31</v>
      </c>
      <c r="B31" s="9" t="s">
        <v>780</v>
      </c>
      <c r="C31" s="9">
        <v>10</v>
      </c>
      <c r="D31" s="123">
        <f t="shared" ref="D31:D48" si="0">DATE(2019-C31, 7, 1)</f>
        <v>39995</v>
      </c>
    </row>
    <row r="32" spans="1:4" x14ac:dyDescent="0.25">
      <c r="A32" s="9" t="s">
        <v>805</v>
      </c>
      <c r="B32" s="9" t="s">
        <v>808</v>
      </c>
      <c r="C32" s="9">
        <v>5</v>
      </c>
      <c r="D32" s="123">
        <f t="shared" si="0"/>
        <v>41821</v>
      </c>
    </row>
    <row r="33" spans="1:4" x14ac:dyDescent="0.25">
      <c r="A33" s="9" t="s">
        <v>774</v>
      </c>
      <c r="B33" s="9" t="s">
        <v>809</v>
      </c>
      <c r="C33" s="9">
        <v>10</v>
      </c>
      <c r="D33" s="123">
        <f t="shared" si="0"/>
        <v>39995</v>
      </c>
    </row>
    <row r="34" spans="1:4" x14ac:dyDescent="0.25">
      <c r="A34" s="9" t="s">
        <v>774</v>
      </c>
      <c r="B34" s="9" t="s">
        <v>770</v>
      </c>
      <c r="C34" s="9">
        <v>10</v>
      </c>
      <c r="D34" s="123">
        <f t="shared" si="0"/>
        <v>39995</v>
      </c>
    </row>
    <row r="35" spans="1:4" x14ac:dyDescent="0.25">
      <c r="A35" s="9" t="s">
        <v>10</v>
      </c>
      <c r="B35" s="9" t="s">
        <v>809</v>
      </c>
      <c r="C35" s="9">
        <v>10</v>
      </c>
      <c r="D35" s="123">
        <f t="shared" si="0"/>
        <v>39995</v>
      </c>
    </row>
    <row r="36" spans="1:4" x14ac:dyDescent="0.25">
      <c r="A36" s="9" t="s">
        <v>10</v>
      </c>
      <c r="B36" s="9" t="s">
        <v>770</v>
      </c>
      <c r="C36" s="9">
        <v>10</v>
      </c>
      <c r="D36" s="123">
        <f t="shared" si="0"/>
        <v>39995</v>
      </c>
    </row>
    <row r="37" spans="1:4" x14ac:dyDescent="0.25">
      <c r="A37" s="9" t="s">
        <v>777</v>
      </c>
      <c r="B37" s="9" t="s">
        <v>778</v>
      </c>
      <c r="C37" s="9">
        <v>10</v>
      </c>
      <c r="D37" s="123">
        <f t="shared" si="0"/>
        <v>39995</v>
      </c>
    </row>
    <row r="38" spans="1:4" x14ac:dyDescent="0.25">
      <c r="A38" s="9" t="s">
        <v>766</v>
      </c>
      <c r="B38" s="9" t="s">
        <v>766</v>
      </c>
      <c r="C38" s="9">
        <v>10</v>
      </c>
      <c r="D38" s="123">
        <f t="shared" si="0"/>
        <v>39995</v>
      </c>
    </row>
    <row r="39" spans="1:4" x14ac:dyDescent="0.25">
      <c r="A39" s="9" t="s">
        <v>761</v>
      </c>
      <c r="B39" s="9" t="s">
        <v>762</v>
      </c>
      <c r="C39" s="9">
        <v>10</v>
      </c>
      <c r="D39" s="123">
        <f t="shared" si="0"/>
        <v>39995</v>
      </c>
    </row>
    <row r="40" spans="1:4" x14ac:dyDescent="0.25">
      <c r="A40" s="9" t="s">
        <v>761</v>
      </c>
      <c r="B40" s="9" t="s">
        <v>810</v>
      </c>
      <c r="C40" s="9">
        <v>10</v>
      </c>
      <c r="D40" s="123">
        <f t="shared" si="0"/>
        <v>39995</v>
      </c>
    </row>
    <row r="41" spans="1:4" ht="15.75" customHeight="1" x14ac:dyDescent="0.25">
      <c r="A41" s="9" t="s">
        <v>761</v>
      </c>
      <c r="B41" s="9" t="s">
        <v>811</v>
      </c>
      <c r="C41" s="9">
        <v>10</v>
      </c>
      <c r="D41" s="123">
        <f t="shared" si="0"/>
        <v>39995</v>
      </c>
    </row>
    <row r="42" spans="1:4" x14ac:dyDescent="0.25">
      <c r="A42" s="9" t="s">
        <v>761</v>
      </c>
      <c r="B42" s="9" t="s">
        <v>32</v>
      </c>
      <c r="C42" s="9">
        <v>10</v>
      </c>
      <c r="D42" s="123">
        <f t="shared" si="0"/>
        <v>39995</v>
      </c>
    </row>
    <row r="43" spans="1:4" x14ac:dyDescent="0.25">
      <c r="A43" s="9" t="s">
        <v>772</v>
      </c>
      <c r="B43" s="9" t="s">
        <v>772</v>
      </c>
      <c r="C43" s="9">
        <v>10</v>
      </c>
      <c r="D43" s="123">
        <f t="shared" si="0"/>
        <v>39995</v>
      </c>
    </row>
    <row r="44" spans="1:4" x14ac:dyDescent="0.25">
      <c r="A44" s="9" t="s">
        <v>806</v>
      </c>
      <c r="B44" s="9" t="s">
        <v>806</v>
      </c>
      <c r="C44" s="9">
        <v>10</v>
      </c>
      <c r="D44" s="123">
        <f t="shared" si="0"/>
        <v>39995</v>
      </c>
    </row>
    <row r="45" spans="1:4" x14ac:dyDescent="0.25">
      <c r="A45" s="9" t="s">
        <v>769</v>
      </c>
      <c r="B45" s="9" t="s">
        <v>769</v>
      </c>
      <c r="C45" s="9">
        <v>10</v>
      </c>
      <c r="D45" s="123">
        <f t="shared" si="0"/>
        <v>39995</v>
      </c>
    </row>
    <row r="46" spans="1:4" x14ac:dyDescent="0.25">
      <c r="A46" s="9" t="s">
        <v>763</v>
      </c>
      <c r="B46" s="9" t="s">
        <v>764</v>
      </c>
      <c r="C46" s="9">
        <v>5</v>
      </c>
      <c r="D46" s="123">
        <f t="shared" si="0"/>
        <v>41821</v>
      </c>
    </row>
    <row r="47" spans="1:4" x14ac:dyDescent="0.25">
      <c r="A47" s="9" t="s">
        <v>807</v>
      </c>
      <c r="B47" s="9" t="s">
        <v>812</v>
      </c>
      <c r="C47" s="9">
        <v>10</v>
      </c>
      <c r="D47" s="123">
        <f t="shared" si="0"/>
        <v>39995</v>
      </c>
    </row>
    <row r="48" spans="1:4" x14ac:dyDescent="0.25">
      <c r="A48" s="9" t="s">
        <v>807</v>
      </c>
      <c r="B48" s="9" t="s">
        <v>813</v>
      </c>
      <c r="C48" s="9">
        <v>10</v>
      </c>
      <c r="D48" s="123">
        <f t="shared" si="0"/>
        <v>39995</v>
      </c>
    </row>
    <row r="50" spans="1:1" x14ac:dyDescent="0.25">
      <c r="A50" s="10" t="s">
        <v>760</v>
      </c>
    </row>
    <row r="51" spans="1:1" x14ac:dyDescent="0.25">
      <c r="A51" s="9" t="s">
        <v>814</v>
      </c>
    </row>
    <row r="52" spans="1:1" x14ac:dyDescent="0.25">
      <c r="A52" s="9" t="s">
        <v>10</v>
      </c>
    </row>
    <row r="53" spans="1:1" x14ac:dyDescent="0.25">
      <c r="A53" s="9" t="s">
        <v>771</v>
      </c>
    </row>
    <row r="54" spans="1:1" x14ac:dyDescent="0.25">
      <c r="A54" s="9" t="s">
        <v>781</v>
      </c>
    </row>
    <row r="55" spans="1:1" x14ac:dyDescent="0.25">
      <c r="A55" s="9" t="s">
        <v>815</v>
      </c>
    </row>
    <row r="56" spans="1:1" x14ac:dyDescent="0.25">
      <c r="A56" s="9" t="s">
        <v>25</v>
      </c>
    </row>
    <row r="57" spans="1:1" x14ac:dyDescent="0.25">
      <c r="A57" s="9" t="s">
        <v>27</v>
      </c>
    </row>
    <row r="58" spans="1:1" x14ac:dyDescent="0.25">
      <c r="A58" s="9" t="s">
        <v>816</v>
      </c>
    </row>
    <row r="59" spans="1:1" x14ac:dyDescent="0.25">
      <c r="A59" s="9" t="s">
        <v>817</v>
      </c>
    </row>
    <row r="60" spans="1:1" x14ac:dyDescent="0.25">
      <c r="A60" s="9" t="s">
        <v>818</v>
      </c>
    </row>
    <row r="61" spans="1:1" x14ac:dyDescent="0.25">
      <c r="A61" s="9" t="s">
        <v>15</v>
      </c>
    </row>
    <row r="62" spans="1:1" x14ac:dyDescent="0.25">
      <c r="A62" s="9" t="s">
        <v>768</v>
      </c>
    </row>
    <row r="63" spans="1:1" x14ac:dyDescent="0.25">
      <c r="A63" s="9" t="s">
        <v>819</v>
      </c>
    </row>
    <row r="64" spans="1:1" x14ac:dyDescent="0.25">
      <c r="A64" s="9" t="s">
        <v>17</v>
      </c>
    </row>
    <row r="65" spans="1:1" x14ac:dyDescent="0.25">
      <c r="A65" s="9" t="s">
        <v>24</v>
      </c>
    </row>
    <row r="66" spans="1:1" x14ac:dyDescent="0.25">
      <c r="A66" s="9" t="s">
        <v>820</v>
      </c>
    </row>
    <row r="67" spans="1:1" x14ac:dyDescent="0.25">
      <c r="A67" s="9" t="s">
        <v>821</v>
      </c>
    </row>
    <row r="68" spans="1:1" x14ac:dyDescent="0.25">
      <c r="A68" s="9" t="s">
        <v>822</v>
      </c>
    </row>
    <row r="69" spans="1:1" x14ac:dyDescent="0.25">
      <c r="A69" s="9" t="s">
        <v>79</v>
      </c>
    </row>
    <row r="70" spans="1:1" x14ac:dyDescent="0.25">
      <c r="A70" s="9" t="s">
        <v>823</v>
      </c>
    </row>
    <row r="71" spans="1:1" x14ac:dyDescent="0.25">
      <c r="A71" s="9" t="s">
        <v>824</v>
      </c>
    </row>
    <row r="72" spans="1:1" x14ac:dyDescent="0.25">
      <c r="A72" s="9" t="s">
        <v>774</v>
      </c>
    </row>
    <row r="73" spans="1:1" x14ac:dyDescent="0.25">
      <c r="A73" s="9" t="s">
        <v>80</v>
      </c>
    </row>
    <row r="74" spans="1:1" x14ac:dyDescent="0.25">
      <c r="A74" s="9" t="s">
        <v>81</v>
      </c>
    </row>
    <row r="75" spans="1:1" x14ac:dyDescent="0.25">
      <c r="A75" s="9" t="s">
        <v>825</v>
      </c>
    </row>
    <row r="76" spans="1:1" x14ac:dyDescent="0.25">
      <c r="A76" s="9" t="s">
        <v>826</v>
      </c>
    </row>
    <row r="77" spans="1:1" x14ac:dyDescent="0.25">
      <c r="A77" s="9" t="s">
        <v>31</v>
      </c>
    </row>
    <row r="78" spans="1:1" x14ac:dyDescent="0.25">
      <c r="A78" s="9" t="s">
        <v>827</v>
      </c>
    </row>
    <row r="79" spans="1:1" x14ac:dyDescent="0.25">
      <c r="A79" s="9" t="s">
        <v>828</v>
      </c>
    </row>
    <row r="80" spans="1:1" x14ac:dyDescent="0.25">
      <c r="A80" s="9" t="s">
        <v>829</v>
      </c>
    </row>
    <row r="81" spans="1:2" x14ac:dyDescent="0.25">
      <c r="A81" s="9" t="s">
        <v>779</v>
      </c>
    </row>
    <row r="82" spans="1:2" x14ac:dyDescent="0.25">
      <c r="A82" s="9" t="s">
        <v>830</v>
      </c>
    </row>
    <row r="83" spans="1:2" x14ac:dyDescent="0.25">
      <c r="A83" s="9" t="s">
        <v>765</v>
      </c>
    </row>
    <row r="84" spans="1:2" x14ac:dyDescent="0.25">
      <c r="A84" s="9" t="s">
        <v>831</v>
      </c>
    </row>
    <row r="85" spans="1:2" x14ac:dyDescent="0.25">
      <c r="A85" s="9" t="s">
        <v>832</v>
      </c>
    </row>
    <row r="86" spans="1:2" x14ac:dyDescent="0.25">
      <c r="A86" s="9" t="s">
        <v>767</v>
      </c>
    </row>
    <row r="87" spans="1:2" x14ac:dyDescent="0.25">
      <c r="A87" s="9" t="s">
        <v>833</v>
      </c>
    </row>
    <row r="88" spans="1:2" x14ac:dyDescent="0.25">
      <c r="A88" s="9" t="s">
        <v>773</v>
      </c>
    </row>
    <row r="89" spans="1:2" x14ac:dyDescent="0.25">
      <c r="A89" s="9" t="s">
        <v>32</v>
      </c>
    </row>
    <row r="91" spans="1:2" x14ac:dyDescent="0.25">
      <c r="A91" s="10" t="s">
        <v>96</v>
      </c>
    </row>
    <row r="92" spans="1:2" x14ac:dyDescent="0.25">
      <c r="A92" s="9" t="s">
        <v>11</v>
      </c>
    </row>
    <row r="93" spans="1:2" x14ac:dyDescent="0.25">
      <c r="A93" s="9" t="s">
        <v>47</v>
      </c>
    </row>
    <row r="94" spans="1:2" x14ac:dyDescent="0.25">
      <c r="A94" s="9" t="s">
        <v>8</v>
      </c>
    </row>
    <row r="96" spans="1:2" x14ac:dyDescent="0.25">
      <c r="A96" s="154" t="s">
        <v>63</v>
      </c>
      <c r="B96" s="155"/>
    </row>
    <row r="97" spans="1:2" x14ac:dyDescent="0.25">
      <c r="A97" s="8" t="s">
        <v>55</v>
      </c>
      <c r="B97" s="75" t="s">
        <v>88</v>
      </c>
    </row>
    <row r="98" spans="1:2" x14ac:dyDescent="0.25">
      <c r="A98" s="9" t="s">
        <v>20</v>
      </c>
      <c r="B98" s="4"/>
    </row>
    <row r="99" spans="1:2" x14ac:dyDescent="0.25">
      <c r="A99" s="9" t="s">
        <v>12</v>
      </c>
      <c r="B99" s="4" t="s">
        <v>97</v>
      </c>
    </row>
    <row r="100" spans="1:2" x14ac:dyDescent="0.25">
      <c r="A100" s="9" t="s">
        <v>22</v>
      </c>
      <c r="B100" s="4" t="s">
        <v>98</v>
      </c>
    </row>
    <row r="101" spans="1:2" x14ac:dyDescent="0.25">
      <c r="A101" s="9" t="s">
        <v>18</v>
      </c>
      <c r="B101" s="4" t="s">
        <v>99</v>
      </c>
    </row>
    <row r="102" spans="1:2" x14ac:dyDescent="0.25">
      <c r="A102" s="9" t="s">
        <v>21</v>
      </c>
      <c r="B102" s="4" t="s">
        <v>100</v>
      </c>
    </row>
    <row r="104" spans="1:2" x14ac:dyDescent="0.25">
      <c r="A104" s="10" t="s">
        <v>1003</v>
      </c>
    </row>
    <row r="105" spans="1:2" x14ac:dyDescent="0.25">
      <c r="A105" s="9" t="s">
        <v>16</v>
      </c>
    </row>
    <row r="106" spans="1:2" x14ac:dyDescent="0.25">
      <c r="A106" s="9" t="s">
        <v>13</v>
      </c>
    </row>
    <row r="107" spans="1:2" x14ac:dyDescent="0.25">
      <c r="A107" s="9" t="s">
        <v>8</v>
      </c>
    </row>
    <row r="109" spans="1:2" x14ac:dyDescent="0.25">
      <c r="A109" s="10" t="s">
        <v>66</v>
      </c>
    </row>
    <row r="110" spans="1:2" x14ac:dyDescent="0.25">
      <c r="A110" s="9" t="s">
        <v>9</v>
      </c>
    </row>
    <row r="111" spans="1:2" x14ac:dyDescent="0.25">
      <c r="A111" s="9" t="s">
        <v>48</v>
      </c>
    </row>
    <row r="112" spans="1:2" x14ac:dyDescent="0.25">
      <c r="A112" s="9" t="s">
        <v>8</v>
      </c>
    </row>
    <row r="114" spans="1:2" x14ac:dyDescent="0.25">
      <c r="A114" s="10" t="s">
        <v>90</v>
      </c>
    </row>
    <row r="115" spans="1:2" x14ac:dyDescent="0.25">
      <c r="A115" s="9" t="s">
        <v>9</v>
      </c>
    </row>
    <row r="116" spans="1:2" x14ac:dyDescent="0.25">
      <c r="A116" s="9" t="s">
        <v>48</v>
      </c>
    </row>
    <row r="117" spans="1:2" x14ac:dyDescent="0.25">
      <c r="A117" s="9" t="s">
        <v>8</v>
      </c>
    </row>
    <row r="119" spans="1:2" x14ac:dyDescent="0.25">
      <c r="A119" s="10" t="s">
        <v>101</v>
      </c>
    </row>
    <row r="120" spans="1:2" x14ac:dyDescent="0.25">
      <c r="A120" s="9" t="s">
        <v>16</v>
      </c>
    </row>
    <row r="121" spans="1:2" x14ac:dyDescent="0.25">
      <c r="A121" s="9" t="s">
        <v>13</v>
      </c>
    </row>
    <row r="122" spans="1:2" x14ac:dyDescent="0.25">
      <c r="A122" s="9" t="s">
        <v>8</v>
      </c>
    </row>
    <row r="124" spans="1:2" x14ac:dyDescent="0.25">
      <c r="A124" s="156" t="s">
        <v>43</v>
      </c>
      <c r="B124" s="156"/>
    </row>
    <row r="125" spans="1:2" x14ac:dyDescent="0.25">
      <c r="A125" s="8" t="s">
        <v>55</v>
      </c>
      <c r="B125" s="75" t="s">
        <v>88</v>
      </c>
    </row>
    <row r="126" spans="1:2" x14ac:dyDescent="0.25">
      <c r="A126" s="9" t="s">
        <v>49</v>
      </c>
      <c r="B126" s="4" t="s">
        <v>1014</v>
      </c>
    </row>
    <row r="127" spans="1:2" x14ac:dyDescent="0.25">
      <c r="A127" s="9" t="s">
        <v>50</v>
      </c>
      <c r="B127" s="4" t="s">
        <v>1004</v>
      </c>
    </row>
    <row r="128" spans="1:2" x14ac:dyDescent="0.25">
      <c r="A128" s="9" t="s">
        <v>362</v>
      </c>
      <c r="B128" s="4" t="s">
        <v>363</v>
      </c>
    </row>
    <row r="129" spans="1:2" x14ac:dyDescent="0.25">
      <c r="A129" s="9" t="s">
        <v>925</v>
      </c>
      <c r="B129" s="4" t="s">
        <v>926</v>
      </c>
    </row>
    <row r="130" spans="1:2" x14ac:dyDescent="0.25">
      <c r="A130" s="9" t="s">
        <v>52</v>
      </c>
      <c r="B130" s="4" t="s">
        <v>365</v>
      </c>
    </row>
    <row r="131" spans="1:2" hidden="1" x14ac:dyDescent="0.25">
      <c r="A131" s="156" t="s">
        <v>72</v>
      </c>
      <c r="B131" s="156"/>
    </row>
    <row r="132" spans="1:2" ht="15" hidden="1" customHeight="1" x14ac:dyDescent="0.25">
      <c r="A132" s="8" t="s">
        <v>55</v>
      </c>
      <c r="B132" s="75" t="s">
        <v>88</v>
      </c>
    </row>
    <row r="133" spans="1:2" ht="15" hidden="1" customHeight="1" x14ac:dyDescent="0.25">
      <c r="A133" s="4" t="s">
        <v>8</v>
      </c>
      <c r="B133" s="74" t="s">
        <v>102</v>
      </c>
    </row>
    <row r="134" spans="1:2" ht="15" hidden="1" customHeight="1" x14ac:dyDescent="0.25">
      <c r="A134" s="4">
        <v>2015</v>
      </c>
      <c r="B134" s="74" t="s">
        <v>103</v>
      </c>
    </row>
    <row r="135" spans="1:2" ht="15" hidden="1" customHeight="1" x14ac:dyDescent="0.25">
      <c r="A135" s="4">
        <v>2016</v>
      </c>
      <c r="B135" s="74" t="s">
        <v>104</v>
      </c>
    </row>
    <row r="136" spans="1:2" ht="15" hidden="1" customHeight="1" x14ac:dyDescent="0.25">
      <c r="A136" s="4">
        <v>2017</v>
      </c>
      <c r="B136" s="74" t="s">
        <v>105</v>
      </c>
    </row>
    <row r="137" spans="1:2" ht="15" hidden="1" customHeight="1" x14ac:dyDescent="0.25">
      <c r="A137" s="4">
        <v>2018</v>
      </c>
      <c r="B137" s="74" t="s">
        <v>106</v>
      </c>
    </row>
    <row r="138" spans="1:2" ht="15" hidden="1" customHeight="1" x14ac:dyDescent="0.25">
      <c r="A138" s="4">
        <v>2019</v>
      </c>
      <c r="B138" s="74" t="s">
        <v>107</v>
      </c>
    </row>
    <row r="139" spans="1:2" ht="15" hidden="1" customHeight="1" x14ac:dyDescent="0.25">
      <c r="A139" s="4">
        <v>2020</v>
      </c>
      <c r="B139" s="74" t="s">
        <v>108</v>
      </c>
    </row>
    <row r="141" spans="1:2" x14ac:dyDescent="0.25">
      <c r="A141" s="156" t="s">
        <v>793</v>
      </c>
      <c r="B141" s="156"/>
    </row>
    <row r="142" spans="1:2" x14ac:dyDescent="0.25">
      <c r="A142" s="8" t="s">
        <v>55</v>
      </c>
      <c r="B142" s="75" t="s">
        <v>88</v>
      </c>
    </row>
    <row r="143" spans="1:2" x14ac:dyDescent="0.25">
      <c r="A143" s="9" t="s">
        <v>49</v>
      </c>
      <c r="B143" s="74" t="s">
        <v>794</v>
      </c>
    </row>
    <row r="144" spans="1:2" x14ac:dyDescent="0.25">
      <c r="A144" s="9" t="s">
        <v>795</v>
      </c>
      <c r="B144" s="74" t="s">
        <v>796</v>
      </c>
    </row>
    <row r="146" spans="1:1" x14ac:dyDescent="0.25">
      <c r="A146" s="10" t="s">
        <v>792</v>
      </c>
    </row>
    <row r="147" spans="1:1" x14ac:dyDescent="0.25">
      <c r="A147" s="9" t="s">
        <v>16</v>
      </c>
    </row>
    <row r="148" spans="1:1" x14ac:dyDescent="0.25">
      <c r="A148" s="9" t="s">
        <v>13</v>
      </c>
    </row>
    <row r="149" spans="1:1" x14ac:dyDescent="0.25">
      <c r="A149" s="9"/>
    </row>
  </sheetData>
  <sheetProtection sheet="1" objects="1" scenarios="1"/>
  <sortState ref="A30:B48">
    <sortCondition ref="A29"/>
  </sortState>
  <mergeCells count="5">
    <mergeCell ref="A96:B96"/>
    <mergeCell ref="A124:B124"/>
    <mergeCell ref="A131:B131"/>
    <mergeCell ref="A141:B141"/>
    <mergeCell ref="A28:D2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8"/>
  <sheetViews>
    <sheetView workbookViewId="0">
      <selection activeCell="C17" sqref="C17"/>
    </sheetView>
  </sheetViews>
  <sheetFormatPr defaultRowHeight="15" x14ac:dyDescent="0.25"/>
  <cols>
    <col min="2" max="2" width="42.140625" bestFit="1" customWidth="1"/>
    <col min="3" max="3" width="24.42578125" bestFit="1" customWidth="1"/>
    <col min="4" max="4" width="18.42578125" customWidth="1"/>
    <col min="5" max="5" width="18.7109375" bestFit="1" customWidth="1"/>
    <col min="6" max="6" width="22.28515625" bestFit="1" customWidth="1"/>
  </cols>
  <sheetData>
    <row r="1" spans="1:6" x14ac:dyDescent="0.25">
      <c r="A1" t="s">
        <v>741</v>
      </c>
      <c r="B1" t="s">
        <v>742</v>
      </c>
      <c r="C1" t="s">
        <v>743</v>
      </c>
      <c r="D1" t="s">
        <v>744</v>
      </c>
      <c r="E1" t="s">
        <v>745</v>
      </c>
      <c r="F1" t="s">
        <v>746</v>
      </c>
    </row>
    <row r="2" spans="1:6" x14ac:dyDescent="0.25">
      <c r="A2">
        <v>1</v>
      </c>
      <c r="B2" t="s">
        <v>372</v>
      </c>
      <c r="C2" t="s">
        <v>529</v>
      </c>
      <c r="D2" t="s">
        <v>747</v>
      </c>
      <c r="E2" t="s">
        <v>748</v>
      </c>
      <c r="F2" t="s">
        <v>533</v>
      </c>
    </row>
    <row r="3" spans="1:6" x14ac:dyDescent="0.25">
      <c r="A3">
        <v>2</v>
      </c>
      <c r="B3" t="s">
        <v>7</v>
      </c>
      <c r="C3" t="s">
        <v>531</v>
      </c>
      <c r="D3" t="s">
        <v>751</v>
      </c>
      <c r="E3" t="s">
        <v>752</v>
      </c>
      <c r="F3" t="s">
        <v>533</v>
      </c>
    </row>
    <row r="4" spans="1:6" x14ac:dyDescent="0.25">
      <c r="A4">
        <v>3</v>
      </c>
      <c r="B4" t="s">
        <v>4</v>
      </c>
      <c r="C4" t="s">
        <v>530</v>
      </c>
      <c r="D4" t="s">
        <v>749</v>
      </c>
      <c r="E4" t="s">
        <v>750</v>
      </c>
      <c r="F4" t="s">
        <v>533</v>
      </c>
    </row>
    <row r="5" spans="1:6" x14ac:dyDescent="0.25">
      <c r="A5">
        <v>4</v>
      </c>
      <c r="B5" t="s">
        <v>370</v>
      </c>
      <c r="C5" t="s">
        <v>532</v>
      </c>
      <c r="D5" t="s">
        <v>753</v>
      </c>
      <c r="E5" t="s">
        <v>754</v>
      </c>
      <c r="F5" t="s">
        <v>533</v>
      </c>
    </row>
    <row r="6" spans="1:6" x14ac:dyDescent="0.25">
      <c r="A6">
        <v>5</v>
      </c>
      <c r="B6" t="s">
        <v>6</v>
      </c>
      <c r="C6" t="s">
        <v>531</v>
      </c>
      <c r="D6" t="s">
        <v>751</v>
      </c>
      <c r="E6" t="s">
        <v>752</v>
      </c>
      <c r="F6" t="s">
        <v>533</v>
      </c>
    </row>
    <row r="7" spans="1:6" x14ac:dyDescent="0.25">
      <c r="A7">
        <v>6</v>
      </c>
      <c r="B7" t="s">
        <v>371</v>
      </c>
      <c r="C7" t="s">
        <v>984</v>
      </c>
      <c r="D7" s="70">
        <v>395122.37</v>
      </c>
      <c r="E7" s="70">
        <v>133765.51</v>
      </c>
      <c r="F7" s="5" t="s">
        <v>533</v>
      </c>
    </row>
    <row r="8" spans="1:6" x14ac:dyDescent="0.25">
      <c r="A8">
        <v>7</v>
      </c>
      <c r="B8" t="s">
        <v>5</v>
      </c>
      <c r="C8" t="s">
        <v>985</v>
      </c>
      <c r="D8" s="70">
        <v>400474.97</v>
      </c>
      <c r="E8" s="70">
        <v>134629.54</v>
      </c>
      <c r="F8" s="5" t="s">
        <v>533</v>
      </c>
    </row>
  </sheetData>
  <pageMargins left="0.7" right="0.7" top="0.75" bottom="0.75" header="0.3" footer="0.3"/>
  <ignoredErrors>
    <ignoredError sqref="D2:E8" numberStoredAsText="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E9764EC7FDA84FBBAC69F6A5EC6B5F" ma:contentTypeVersion="0" ma:contentTypeDescription="Create a new document." ma:contentTypeScope="" ma:versionID="0a77e97b08076d57766fb81b371da5d8">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DB70A6-2513-4F48-B763-56F743741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983816B-CBB8-4E98-94EC-54C7A5146CCA}">
  <ds:schemaRefs>
    <ds:schemaRef ds:uri="http://schemas.microsoft.com/sharepoint/v3/contenttype/forms"/>
  </ds:schemaRefs>
</ds:datastoreItem>
</file>

<file path=customXml/itemProps3.xml><?xml version="1.0" encoding="utf-8"?>
<ds:datastoreItem xmlns:ds="http://schemas.openxmlformats.org/officeDocument/2006/customXml" ds:itemID="{C03B045B-0769-42F5-9511-3508D4B8EA50}">
  <ds:schemaRefs>
    <ds:schemaRef ds:uri="http://schemas.microsoft.com/office/2006/documentManagement/types"/>
    <ds:schemaRef ds:uri="http://purl.org/dc/dcmitype/"/>
    <ds:schemaRef ds:uri="http://www.w3.org/XML/1998/namespac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37</vt:i4>
      </vt:variant>
    </vt:vector>
  </HeadingPairs>
  <TitlesOfParts>
    <vt:vector size="44" baseType="lpstr">
      <vt:lpstr>CBP Instructions</vt:lpstr>
      <vt:lpstr>Planned and Progress BMPs</vt:lpstr>
      <vt:lpstr>Historical Comparison</vt:lpstr>
      <vt:lpstr>(H) Value Validation</vt:lpstr>
      <vt:lpstr>Historical BMP Records</vt:lpstr>
      <vt:lpstr>Reference</vt:lpstr>
      <vt:lpstr>Sites</vt:lpstr>
      <vt:lpstr>_FYEnd</vt:lpstr>
      <vt:lpstr>_FYStart</vt:lpstr>
      <vt:lpstr>All_BMPStatus</vt:lpstr>
      <vt:lpstr>DC_BMPGroup</vt:lpstr>
      <vt:lpstr>DC_BMPName</vt:lpstr>
      <vt:lpstr>DC_ConPurp</vt:lpstr>
      <vt:lpstr>DC_FacName</vt:lpstr>
      <vt:lpstr>DC_HistBMPStatus</vt:lpstr>
      <vt:lpstr>DC_InspStatus</vt:lpstr>
      <vt:lpstr>DC_NEIENBMPType</vt:lpstr>
      <vt:lpstr>DC_OnOff</vt:lpstr>
      <vt:lpstr>DC_PrevSub</vt:lpstr>
      <vt:lpstr>DC_PriorBMP</vt:lpstr>
      <vt:lpstr>DC_ReInsStatus</vt:lpstr>
      <vt:lpstr>DC_Underdrain</vt:lpstr>
      <vt:lpstr>Val_DateMax</vt:lpstr>
      <vt:lpstr>Val_DateMin</vt:lpstr>
      <vt:lpstr>Val_FIPSMax</vt:lpstr>
      <vt:lpstr>Val_FIPSMin</vt:lpstr>
      <vt:lpstr>Val_HUC10Max</vt:lpstr>
      <vt:lpstr>Val_HUC10Min</vt:lpstr>
      <vt:lpstr>Val_HUC12Max</vt:lpstr>
      <vt:lpstr>Val_HUC12Min</vt:lpstr>
      <vt:lpstr>Val_HUC8Max</vt:lpstr>
      <vt:lpstr>Val_HUC8Min</vt:lpstr>
      <vt:lpstr>Val_InspExp</vt:lpstr>
      <vt:lpstr>Val_InspInit</vt:lpstr>
      <vt:lpstr>Val_LatMax</vt:lpstr>
      <vt:lpstr>Val_LatMin</vt:lpstr>
      <vt:lpstr>Val_LongMax</vt:lpstr>
      <vt:lpstr>Val_LongMin</vt:lpstr>
      <vt:lpstr>Val_PhoneMax</vt:lpstr>
      <vt:lpstr>Val_PhoneMin</vt:lpstr>
      <vt:lpstr>Val_YearMax</vt:lpstr>
      <vt:lpstr>Val_YearMin</vt:lpstr>
      <vt:lpstr>Val_ZipMax</vt:lpstr>
      <vt:lpstr>Val_ZipMin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 Scrutchfield</dc:creator>
  <cp:lastModifiedBy>Katherine Moore</cp:lastModifiedBy>
  <cp:lastPrinted>2016-07-09T14:19:42Z</cp:lastPrinted>
  <dcterms:created xsi:type="dcterms:W3CDTF">2016-07-06T19:18:42Z</dcterms:created>
  <dcterms:modified xsi:type="dcterms:W3CDTF">2018-07-31T22:28:10Z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0x010100D6E9764EC7FDA84FBBAC69F6A5EC6B5F</vt:lpwstr>
  </property>
</Properties>
</file>