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\FRESH-G\DIWG (AMQAW)\AGENDASandMINUTES\2018\June20\"/>
    </mc:Choice>
  </mc:AlternateContent>
  <xr:revisionPtr revIDLastSave="0" documentId="13_ncr:1_{A06E1A6B-EC97-4F39-8B83-71EDB591BB1A}" xr6:coauthVersionLast="33" xr6:coauthVersionMax="33" xr10:uidLastSave="{00000000-0000-0000-0000-000000000000}"/>
  <bookViews>
    <workbookView xWindow="120" yWindow="90" windowWidth="15180" windowHeight="7590" activeTab="7" xr2:uid="{00000000-000D-0000-FFFF-FFFF00000000}"/>
  </bookViews>
  <sheets>
    <sheet name="Sheet1" sheetId="8" r:id="rId1"/>
    <sheet name="TN" sheetId="1" r:id="rId2"/>
    <sheet name="TP" sheetId="2" r:id="rId3"/>
    <sheet name="TKN" sheetId="3" r:id="rId4"/>
    <sheet name="NH3" sheetId="4" r:id="rId5"/>
    <sheet name="NO3" sheetId="5" r:id="rId6"/>
    <sheet name="PO4" sheetId="7" r:id="rId7"/>
    <sheet name="NO2+NO3" sheetId="6" r:id="rId8"/>
  </sheets>
  <calcPr calcId="179017"/>
  <fileRecoveryPr repairLoad="1"/>
</workbook>
</file>

<file path=xl/calcChain.xml><?xml version="1.0" encoding="utf-8"?>
<calcChain xmlns="http://schemas.openxmlformats.org/spreadsheetml/2006/main">
  <c r="H40" i="6" l="1"/>
  <c r="F40" i="6"/>
  <c r="E40" i="6"/>
  <c r="H4" i="6"/>
  <c r="F4" i="6"/>
  <c r="E4" i="6"/>
  <c r="H45" i="7"/>
  <c r="F45" i="7"/>
  <c r="E45" i="7"/>
  <c r="H39" i="7"/>
  <c r="F39" i="7"/>
  <c r="E39" i="7"/>
  <c r="H4" i="7"/>
  <c r="F4" i="7"/>
  <c r="E4" i="7"/>
  <c r="H33" i="5"/>
  <c r="F33" i="5"/>
  <c r="E33" i="5"/>
  <c r="H4" i="5"/>
  <c r="F4" i="5"/>
  <c r="E4" i="5"/>
  <c r="E45" i="4" l="1"/>
  <c r="F45" i="4"/>
  <c r="H45" i="4"/>
  <c r="H39" i="4"/>
  <c r="F39" i="4"/>
  <c r="E39" i="4"/>
  <c r="H4" i="4"/>
  <c r="F4" i="4"/>
  <c r="E4" i="4"/>
  <c r="H5" i="3"/>
  <c r="F5" i="3"/>
  <c r="E5" i="3"/>
  <c r="H29" i="3"/>
  <c r="F29" i="3"/>
  <c r="E29" i="3"/>
  <c r="H4" i="3"/>
  <c r="F4" i="3"/>
  <c r="E4" i="3"/>
  <c r="H43" i="1"/>
  <c r="F43" i="1"/>
  <c r="E43" i="1"/>
  <c r="H43" i="2"/>
  <c r="F43" i="2"/>
  <c r="E43" i="2"/>
  <c r="H44" i="2"/>
  <c r="F44" i="2"/>
  <c r="E44" i="2"/>
  <c r="H42" i="2"/>
  <c r="F42" i="2"/>
  <c r="E42" i="2"/>
  <c r="H41" i="2"/>
  <c r="F41" i="2"/>
  <c r="E41" i="2"/>
  <c r="H40" i="2"/>
  <c r="F40" i="2"/>
  <c r="E40" i="2"/>
  <c r="H39" i="2"/>
  <c r="F39" i="2"/>
  <c r="E39" i="2"/>
  <c r="H38" i="2"/>
  <c r="F38" i="2"/>
  <c r="E38" i="2"/>
  <c r="H6" i="2"/>
  <c r="F6" i="2"/>
  <c r="E6" i="2"/>
  <c r="H5" i="2"/>
  <c r="F5" i="2"/>
  <c r="E5" i="2"/>
  <c r="H4" i="2"/>
  <c r="F4" i="2"/>
  <c r="E4" i="2"/>
  <c r="H38" i="1"/>
  <c r="F38" i="1"/>
  <c r="E38" i="1"/>
  <c r="H6" i="1"/>
  <c r="H4" i="1"/>
  <c r="F6" i="1"/>
  <c r="F4" i="1"/>
  <c r="E6" i="1"/>
  <c r="E4" i="1"/>
  <c r="H41" i="6" l="1"/>
  <c r="F41" i="6"/>
  <c r="E41" i="6"/>
  <c r="H6" i="7"/>
  <c r="H40" i="7"/>
  <c r="F40" i="7"/>
  <c r="E40" i="7"/>
  <c r="E40" i="4"/>
  <c r="F40" i="4"/>
  <c r="H40" i="4"/>
  <c r="H3" i="7" l="1"/>
  <c r="H34" i="5"/>
  <c r="F34" i="5"/>
  <c r="E34" i="5"/>
  <c r="H8" i="2" l="1"/>
  <c r="F8" i="2"/>
  <c r="E8" i="2"/>
  <c r="H41" i="1"/>
  <c r="F41" i="1"/>
  <c r="E41" i="1"/>
  <c r="H40" i="1"/>
  <c r="F40" i="1"/>
  <c r="E40" i="1"/>
  <c r="H8" i="1"/>
  <c r="F8" i="1"/>
  <c r="E8" i="1"/>
  <c r="H46" i="6" l="1"/>
  <c r="F46" i="6"/>
  <c r="E46" i="6"/>
  <c r="H30" i="3"/>
  <c r="F30" i="3"/>
  <c r="E30" i="3"/>
  <c r="H42" i="1"/>
  <c r="F42" i="1"/>
  <c r="E42" i="1"/>
  <c r="H5" i="1" l="1"/>
  <c r="H3" i="1"/>
  <c r="F3" i="1"/>
  <c r="E6" i="6"/>
  <c r="F6" i="6"/>
  <c r="H6" i="6"/>
  <c r="E6" i="7"/>
  <c r="F6" i="7"/>
  <c r="E6" i="5"/>
  <c r="F6" i="5"/>
  <c r="H6" i="5"/>
  <c r="E6" i="4"/>
  <c r="F6" i="4"/>
  <c r="H6" i="4"/>
  <c r="H5" i="4"/>
  <c r="E3" i="1"/>
  <c r="H37" i="2"/>
  <c r="H38" i="4"/>
  <c r="H7" i="5"/>
  <c r="H8" i="5"/>
  <c r="H3" i="3"/>
  <c r="H3" i="2"/>
  <c r="H39" i="1"/>
  <c r="H7" i="1"/>
  <c r="H41" i="7"/>
  <c r="H42" i="7"/>
  <c r="H43" i="7"/>
  <c r="H44" i="7"/>
  <c r="H38" i="7"/>
  <c r="F38" i="7"/>
  <c r="E38" i="7"/>
  <c r="E8" i="7"/>
  <c r="F7" i="7"/>
  <c r="H5" i="7"/>
  <c r="H7" i="7"/>
  <c r="H8" i="7"/>
  <c r="H9" i="7"/>
  <c r="H10" i="7"/>
  <c r="H11" i="7"/>
  <c r="H12" i="7"/>
  <c r="F3" i="7"/>
  <c r="E3" i="7"/>
  <c r="H42" i="6"/>
  <c r="H43" i="6"/>
  <c r="H44" i="6"/>
  <c r="H45" i="6"/>
  <c r="H39" i="6"/>
  <c r="F39" i="6"/>
  <c r="E39" i="6"/>
  <c r="H7" i="6"/>
  <c r="E7" i="6"/>
  <c r="F7" i="6"/>
  <c r="F3" i="6"/>
  <c r="H5" i="6"/>
  <c r="H8" i="6"/>
  <c r="H9" i="6"/>
  <c r="H10" i="6"/>
  <c r="H11" i="6"/>
  <c r="H12" i="6"/>
  <c r="H3" i="6"/>
  <c r="E3" i="6"/>
  <c r="H35" i="5"/>
  <c r="H32" i="5"/>
  <c r="F32" i="5"/>
  <c r="E32" i="5"/>
  <c r="E8" i="5"/>
  <c r="F8" i="5"/>
  <c r="F3" i="5"/>
  <c r="H5" i="5"/>
  <c r="H3" i="5"/>
  <c r="E3" i="5"/>
  <c r="H41" i="4"/>
  <c r="H42" i="4"/>
  <c r="H43" i="4"/>
  <c r="H44" i="4"/>
  <c r="F38" i="4"/>
  <c r="E38" i="4"/>
  <c r="H9" i="4"/>
  <c r="H7" i="4"/>
  <c r="H8" i="4"/>
  <c r="H10" i="4"/>
  <c r="H11" i="4"/>
  <c r="H12" i="4"/>
  <c r="H3" i="4"/>
  <c r="F11" i="4"/>
  <c r="F3" i="4"/>
  <c r="E3" i="4"/>
  <c r="E10" i="4"/>
  <c r="E28" i="3"/>
  <c r="H28" i="3"/>
  <c r="F28" i="3"/>
  <c r="H6" i="3"/>
  <c r="F6" i="3"/>
  <c r="E6" i="3"/>
  <c r="F3" i="3"/>
  <c r="E3" i="3"/>
  <c r="F37" i="2"/>
  <c r="E37" i="2"/>
  <c r="F3" i="2"/>
  <c r="E3" i="2"/>
  <c r="H7" i="2"/>
  <c r="H9" i="2"/>
  <c r="H10" i="2"/>
  <c r="H11" i="2"/>
  <c r="H12" i="2"/>
  <c r="H37" i="1"/>
  <c r="H36" i="1"/>
  <c r="F37" i="1"/>
  <c r="F39" i="1"/>
  <c r="F36" i="1"/>
  <c r="E37" i="1"/>
  <c r="E39" i="1"/>
  <c r="E36" i="1"/>
  <c r="H9" i="1"/>
  <c r="H10" i="1"/>
  <c r="H11" i="1"/>
  <c r="H12" i="1"/>
  <c r="F5" i="1"/>
  <c r="F7" i="1"/>
  <c r="F9" i="1"/>
  <c r="F10" i="1"/>
  <c r="F11" i="1"/>
  <c r="F12" i="1"/>
  <c r="E5" i="1"/>
  <c r="E7" i="1"/>
  <c r="E9" i="1"/>
  <c r="E10" i="1"/>
  <c r="E11" i="1"/>
  <c r="E12" i="1"/>
  <c r="F44" i="7"/>
  <c r="E44" i="7"/>
  <c r="F43" i="7"/>
  <c r="E43" i="7"/>
  <c r="F42" i="7"/>
  <c r="E42" i="7"/>
  <c r="F41" i="7"/>
  <c r="E41" i="7"/>
  <c r="F12" i="7"/>
  <c r="E12" i="7"/>
  <c r="F11" i="7"/>
  <c r="E11" i="7"/>
  <c r="F10" i="7"/>
  <c r="E10" i="7"/>
  <c r="F9" i="7"/>
  <c r="E9" i="7"/>
  <c r="F8" i="7"/>
  <c r="E7" i="7"/>
  <c r="F5" i="7"/>
  <c r="E5" i="7"/>
  <c r="F45" i="6"/>
  <c r="E45" i="6"/>
  <c r="F44" i="6"/>
  <c r="E44" i="6"/>
  <c r="F43" i="6"/>
  <c r="E43" i="6"/>
  <c r="F42" i="6"/>
  <c r="E42" i="6"/>
  <c r="F12" i="6"/>
  <c r="E12" i="6"/>
  <c r="F11" i="6"/>
  <c r="E11" i="6"/>
  <c r="F10" i="6"/>
  <c r="E10" i="6"/>
  <c r="F9" i="6"/>
  <c r="E9" i="6"/>
  <c r="F8" i="6"/>
  <c r="E8" i="6"/>
  <c r="F5" i="6"/>
  <c r="E5" i="6"/>
  <c r="F35" i="5"/>
  <c r="E35" i="5"/>
  <c r="F7" i="5"/>
  <c r="E7" i="5"/>
  <c r="F5" i="5"/>
  <c r="E5" i="5"/>
  <c r="F44" i="4"/>
  <c r="E44" i="4"/>
  <c r="F43" i="4"/>
  <c r="E43" i="4"/>
  <c r="F42" i="4"/>
  <c r="E42" i="4"/>
  <c r="F41" i="4"/>
  <c r="E41" i="4"/>
  <c r="F12" i="4"/>
  <c r="E12" i="4"/>
  <c r="E11" i="4"/>
  <c r="F10" i="4"/>
  <c r="F9" i="4"/>
  <c r="E9" i="4"/>
  <c r="F8" i="4"/>
  <c r="E8" i="4"/>
  <c r="F7" i="4"/>
  <c r="E7" i="4"/>
  <c r="F5" i="4"/>
  <c r="E5" i="4"/>
  <c r="F12" i="2"/>
  <c r="E12" i="2"/>
  <c r="F11" i="2"/>
  <c r="E11" i="2"/>
  <c r="F10" i="2"/>
  <c r="E10" i="2"/>
  <c r="F9" i="2"/>
  <c r="E9" i="2"/>
  <c r="F7" i="2"/>
  <c r="E7" i="2"/>
</calcChain>
</file>

<file path=xl/sharedStrings.xml><?xml version="1.0" encoding="utf-8"?>
<sst xmlns="http://schemas.openxmlformats.org/spreadsheetml/2006/main" count="374" uniqueCount="65">
  <si>
    <t>Lab ID</t>
  </si>
  <si>
    <t>Lab</t>
  </si>
  <si>
    <t>% Recovery</t>
  </si>
  <si>
    <t>Method</t>
  </si>
  <si>
    <t>NWML</t>
  </si>
  <si>
    <t>Colorimetric</t>
  </si>
  <si>
    <t>DCLS</t>
  </si>
  <si>
    <t>PADEP</t>
  </si>
  <si>
    <t>DHMH</t>
  </si>
  <si>
    <t>DNREC</t>
  </si>
  <si>
    <t>ODU</t>
  </si>
  <si>
    <t>CBL</t>
  </si>
  <si>
    <t>FairfaxDPW</t>
  </si>
  <si>
    <t>Horn Point</t>
  </si>
  <si>
    <t xml:space="preserve">Absolute Z Value </t>
  </si>
  <si>
    <t xml:space="preserve">Horn Point </t>
  </si>
  <si>
    <t>F-ps=</t>
  </si>
  <si>
    <t>0.51-1.0</t>
  </si>
  <si>
    <t>1.01-1.50</t>
  </si>
  <si>
    <t>1.51-2.0</t>
  </si>
  <si>
    <t>&gt;2.0</t>
  </si>
  <si>
    <t>&lt;0.5</t>
  </si>
  <si>
    <t>Rating</t>
  </si>
  <si>
    <t>Excellent</t>
  </si>
  <si>
    <t xml:space="preserve">Good </t>
  </si>
  <si>
    <t>Satisfactory</t>
  </si>
  <si>
    <t>Marginal</t>
  </si>
  <si>
    <t>Unsatisfactory</t>
  </si>
  <si>
    <t>Absolute Z Value Equation</t>
  </si>
  <si>
    <t>(Uh-Lh)/1.349</t>
  </si>
  <si>
    <t>Uh=</t>
  </si>
  <si>
    <t>Lh=</t>
  </si>
  <si>
    <t>Median of the upper half of reported Values</t>
  </si>
  <si>
    <t>Median of the lower half of reported values</t>
  </si>
  <si>
    <t>OWML</t>
  </si>
  <si>
    <t>&lt; 1.00</t>
  </si>
  <si>
    <t>Reported Value (mg/L)</t>
  </si>
  <si>
    <t>Diff. From MPV (mg/L)</t>
  </si>
  <si>
    <t xml:space="preserve">N-136 (High Conc.)   Fall 2017    Total Nitrogen (mg/L)  </t>
  </si>
  <si>
    <t>N-136 (High Conc.)   Fall 2017 Nitrate (mg/L)</t>
  </si>
  <si>
    <t>MPV (mg/L) (0.63)</t>
  </si>
  <si>
    <t>MPV (mg/L) (0.430)</t>
  </si>
  <si>
    <t>MPV (mg/L) (1.06)</t>
  </si>
  <si>
    <t xml:space="preserve">MPV (mg/L) (0.616) </t>
  </si>
  <si>
    <t>MPV (mg/L) (0.388)</t>
  </si>
  <si>
    <t>MPV (mg/L) (0.163)</t>
  </si>
  <si>
    <t>MPV (mg/L) (0.409)</t>
  </si>
  <si>
    <t>MPV (mg/L) (0.180)</t>
  </si>
  <si>
    <t>MPV (mg/L) (0.154)</t>
  </si>
  <si>
    <t>MPV (mg/L) (0.370)</t>
  </si>
  <si>
    <t>MPV (mg/L) (0.150)</t>
  </si>
  <si>
    <t>MPV (mg/L) (0.436)</t>
  </si>
  <si>
    <t>MPV (mg/L)  0.639</t>
  </si>
  <si>
    <t xml:space="preserve">N-137 (Low Conc.) Spring 2018  Total Nitrogen (mg/L)  </t>
  </si>
  <si>
    <t xml:space="preserve">N-137 (Low Conc.) Spring 2018 Total Phosphorus (mg/L)  </t>
  </si>
  <si>
    <t xml:space="preserve">N-138 (High Conc.)  Spring 2018   Total Phosphorus (mg/L)  </t>
  </si>
  <si>
    <t>N-13 (Low Conc.)  Spring 2018 Ammonia + Organic Nitrogen (mg/L)</t>
  </si>
  <si>
    <t>N-138 (High Conc.)  Spring 2018 Ammonia + Organic Nitrogen (mg/L)</t>
  </si>
  <si>
    <t>N-137 (Low Conc.)  Spring 2018 Ammonia  (mg/L)</t>
  </si>
  <si>
    <t>N-138 (High Conc.)  Spring 2018 Ammonia  (mg/L)</t>
  </si>
  <si>
    <t>N-137 (Low Conc.)  Spring 2018  Nitrate (mg/L)</t>
  </si>
  <si>
    <t>N-137 (Low Conc.) Spring 2018  Orthophosphate (mg/L)</t>
  </si>
  <si>
    <t>N-138 (High Conc.) Spring 2018  Orthophosphate (mg/L)</t>
  </si>
  <si>
    <t>N-137 (Low Conc.) Spring 2018 Nitrite + Nitrate (mg/L)</t>
  </si>
  <si>
    <t>N-138 (High Conc.) Spring 2018 Nitrite + Nitrate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</si>
</sst>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Verdana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Verdana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6" fillId="6" borderId="0" applyNumberFormat="0" applyBorder="0" applyAlignment="0" applyProtection="0"/>
    <xf numFmtId="0" fontId="17" fillId="7" borderId="10" applyNumberFormat="0" applyAlignment="0" applyProtection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1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8" xfId="0" applyFill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3" borderId="0" xfId="0" applyNumberFormat="1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/>
    <xf numFmtId="0" fontId="0" fillId="0" borderId="4" xfId="0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Font="1" applyBorder="1" applyAlignment="1">
      <alignment horizontal="center"/>
    </xf>
    <xf numFmtId="0" fontId="0" fillId="0" borderId="3" xfId="0" applyFill="1" applyBorder="1" applyAlignment="1"/>
    <xf numFmtId="0" fontId="7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164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9" fillId="4" borderId="0" xfId="0" applyFont="1" applyFill="1"/>
    <xf numFmtId="0" fontId="7" fillId="2" borderId="4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0" fontId="16" fillId="0" borderId="0" xfId="1" applyFill="1"/>
    <xf numFmtId="0" fontId="4" fillId="0" borderId="0" xfId="0" applyFont="1" applyFill="1" applyBorder="1" applyAlignment="1">
      <alignment horizontal="center"/>
    </xf>
    <xf numFmtId="0" fontId="17" fillId="7" borderId="10" xfId="2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</cellXfs>
  <cellStyles count="3">
    <cellStyle name="Check Cell" xfId="2" builtinId="23"/>
    <cellStyle name="Good" xfId="1" builtinId="26"/>
    <cellStyle name="Normal" xfId="0" builtinId="0"/>
  </cellStyles>
  <dxfs count="96"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colors>
    <mruColors>
      <color rgb="FFFFCC00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Low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979746712723251"/>
          <c:y val="0.15163084344186706"/>
          <c:w val="0.86550157750983248"/>
          <c:h val="0.4866238206710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8-42AD-9BD8-5F7781DE2A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C8-42AD-9BD8-5F7781DE2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TN!$B$3:$B$12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TN!$C$3:$C$12</c:f>
              <c:numCache>
                <c:formatCode>0.00</c:formatCode>
                <c:ptCount val="10"/>
                <c:pt idx="0" formatCode="0.000">
                  <c:v>0.433</c:v>
                </c:pt>
                <c:pt idx="1">
                  <c:v>0.45</c:v>
                </c:pt>
                <c:pt idx="2" formatCode="General">
                  <c:v>0.43</c:v>
                </c:pt>
                <c:pt idx="3">
                  <c:v>0.47199999999999998</c:v>
                </c:pt>
                <c:pt idx="4" formatCode="0.000">
                  <c:v>0.46300000000000002</c:v>
                </c:pt>
                <c:pt idx="5" formatCode="0.000">
                  <c:v>0.42699999999999999</c:v>
                </c:pt>
                <c:pt idx="6" formatCode="0.000">
                  <c:v>0.44</c:v>
                </c:pt>
                <c:pt idx="7" formatCode="0.000">
                  <c:v>0.45800000000000002</c:v>
                </c:pt>
                <c:pt idx="8" formatCode="0.000">
                  <c:v>0.44700000000000001</c:v>
                </c:pt>
                <c:pt idx="9" formatCode="0.000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C8-42AD-9BD8-5F7781DE2A10}"/>
            </c:ext>
          </c:extLst>
        </c:ser>
        <c:ser>
          <c:idx val="2"/>
          <c:order val="2"/>
          <c:tx>
            <c:strRef>
              <c:f>TN!$H$2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29729729729729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C8-42AD-9BD8-5F7781DE2A10}"/>
                </c:ext>
              </c:extLst>
            </c:dLbl>
            <c:dLbl>
              <c:idx val="1"/>
              <c:layout>
                <c:manualLayout>
                  <c:x val="-3.7254327590106187E-17"/>
                  <c:y val="-5.405405405405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8-42AD-9BD8-5F7781DE2A10}"/>
                </c:ext>
              </c:extLst>
            </c:dLbl>
            <c:dLbl>
              <c:idx val="2"/>
              <c:layout>
                <c:manualLayout>
                  <c:x val="2.0321391450000025E-3"/>
                  <c:y val="-0.147747747747747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C8-42AD-9BD8-5F7781DE2A10}"/>
                </c:ext>
              </c:extLst>
            </c:dLbl>
            <c:dLbl>
              <c:idx val="3"/>
              <c:layout>
                <c:manualLayout>
                  <c:x val="-6.964148736010936E-17"/>
                  <c:y val="-0.157466978789813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C8-42AD-9BD8-5F7781DE2A10}"/>
                </c:ext>
              </c:extLst>
            </c:dLbl>
            <c:dLbl>
              <c:idx val="4"/>
              <c:layout>
                <c:manualLayout>
                  <c:x val="0"/>
                  <c:y val="-0.1117117117117117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9C655D80-794D-4705-ADBF-1B4CF65E332C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BC8-42AD-9BD8-5F7781DE2A10}"/>
                </c:ext>
              </c:extLst>
            </c:dLbl>
            <c:dLbl>
              <c:idx val="5"/>
              <c:layout>
                <c:manualLayout>
                  <c:x val="2.0321391449999678E-3"/>
                  <c:y val="-0.165765765765765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C8-42AD-9BD8-5F7781DE2A10}"/>
                </c:ext>
              </c:extLst>
            </c:dLbl>
            <c:dLbl>
              <c:idx val="6"/>
              <c:layout>
                <c:manualLayout>
                  <c:x val="1.3280391233147138E-4"/>
                  <c:y val="-8.6486486486486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C8-42AD-9BD8-5F7781DE2A10}"/>
                </c:ext>
              </c:extLst>
            </c:dLbl>
            <c:dLbl>
              <c:idx val="7"/>
              <c:layout>
                <c:manualLayout>
                  <c:x val="0"/>
                  <c:y val="-6.8468468468468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C8-42AD-9BD8-5F7781DE2A10}"/>
                </c:ext>
              </c:extLst>
            </c:dLbl>
            <c:dLbl>
              <c:idx val="8"/>
              <c:layout>
                <c:manualLayout>
                  <c:x val="-1.3928297472021872E-16"/>
                  <c:y val="-4.324324324324324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C8-42AD-9BD8-5F7781DE2A10}"/>
                </c:ext>
              </c:extLst>
            </c:dLbl>
            <c:dLbl>
              <c:idx val="9"/>
              <c:layout>
                <c:manualLayout>
                  <c:x val="-1.3928297472021872E-16"/>
                  <c:y val="-3.2432432432432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C8-42AD-9BD8-5F7781DE2A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TN!$H$3:$H$12</c:f>
              <c:numCache>
                <c:formatCode>0.00</c:formatCode>
                <c:ptCount val="10"/>
                <c:pt idx="0">
                  <c:v>0.58620689655172464</c:v>
                </c:pt>
                <c:pt idx="1">
                  <c:v>0</c:v>
                </c:pt>
                <c:pt idx="2">
                  <c:v>0.6896551724137937</c:v>
                </c:pt>
                <c:pt idx="3">
                  <c:v>0.75862068965517115</c:v>
                </c:pt>
                <c:pt idx="4">
                  <c:v>0.44827586206896591</c:v>
                </c:pt>
                <c:pt idx="5">
                  <c:v>0.79310344827586277</c:v>
                </c:pt>
                <c:pt idx="6">
                  <c:v>0.34482758620689685</c:v>
                </c:pt>
                <c:pt idx="7">
                  <c:v>0.27586206896551746</c:v>
                </c:pt>
                <c:pt idx="8">
                  <c:v>0.10344827586206905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BC8-42AD-9BD8-5F7781DE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628856"/>
        <c:axId val="303952032"/>
      </c:barChart>
      <c:lineChart>
        <c:grouping val="standard"/>
        <c:varyColors val="0"/>
        <c:ser>
          <c:idx val="1"/>
          <c:order val="1"/>
          <c:tx>
            <c:strRef>
              <c:f>TN!$D$2</c:f>
              <c:strCache>
                <c:ptCount val="1"/>
                <c:pt idx="0">
                  <c:v>MPV (mg/L) (0.616) 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TN!$D$3:$D$12</c:f>
              <c:numCache>
                <c:formatCode>0.000</c:formatCode>
                <c:ptCount val="10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C8-42AD-9BD8-5F7781DE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628856"/>
        <c:axId val="303952032"/>
      </c:lineChart>
      <c:catAx>
        <c:axId val="303628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952032"/>
        <c:crosses val="autoZero"/>
        <c:auto val="1"/>
        <c:lblAlgn val="ctr"/>
        <c:lblOffset val="100"/>
        <c:noMultiLvlLbl val="0"/>
      </c:catAx>
      <c:valAx>
        <c:axId val="30395203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Total Nitrogen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03628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'NO3'!$C$31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'NO3'!$C$32:$C$35</c:f>
              <c:numCache>
                <c:formatCode>0.00</c:formatCode>
                <c:ptCount val="4"/>
                <c:pt idx="0">
                  <c:v>0.80300000000000005</c:v>
                </c:pt>
                <c:pt idx="1">
                  <c:v>0.76700000000000002</c:v>
                </c:pt>
                <c:pt idx="2">
                  <c:v>0.81</c:v>
                </c:pt>
                <c:pt idx="3" formatCode="0.000">
                  <c:v>0.80500000000000005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4-4D71-9743-153B7D91B8C7}"/>
            </c:ext>
          </c:extLst>
        </c:ser>
        <c:ser>
          <c:idx val="2"/>
          <c:order val="2"/>
          <c:tx>
            <c:strRef>
              <c:f>'NO3'!$H$31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438805989728598E-17"/>
                  <c:y val="-8.4925690021231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64-4D71-9743-153B7D91B8C7}"/>
                </c:ext>
              </c:extLst>
            </c:dLbl>
            <c:dLbl>
              <c:idx val="1"/>
              <c:layout>
                <c:manualLayout>
                  <c:x val="3.5176942846557751E-4"/>
                  <c:y val="-8.43967434007055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64-4D71-9743-153B7D91B8C7}"/>
                </c:ext>
              </c:extLst>
            </c:dLbl>
            <c:dLbl>
              <c:idx val="2"/>
              <c:layout>
                <c:manualLayout>
                  <c:x val="-2.2415814056762841E-3"/>
                  <c:y val="-0.152289817276025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64-4D71-9743-153B7D91B8C7}"/>
                </c:ext>
              </c:extLst>
            </c:dLbl>
            <c:dLbl>
              <c:idx val="3"/>
              <c:layout>
                <c:manualLayout>
                  <c:x val="0"/>
                  <c:y val="-0.1231422505307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64-4D71-9743-153B7D91B8C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'NO3'!$H$32:$H$35</c:f>
              <c:numCache>
                <c:formatCode>0.00</c:formatCode>
                <c:ptCount val="4"/>
                <c:pt idx="0">
                  <c:v>0.80645161290322653</c:v>
                </c:pt>
                <c:pt idx="1">
                  <c:v>0.35483870967741965</c:v>
                </c:pt>
                <c:pt idx="2">
                  <c:v>1.0322580645161299</c:v>
                </c:pt>
                <c:pt idx="3">
                  <c:v>0.87096774193548465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4-4D71-9743-153B7D91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0136"/>
        <c:axId val="303809744"/>
      </c:barChart>
      <c:lineChart>
        <c:grouping val="standard"/>
        <c:varyColors val="0"/>
        <c:ser>
          <c:idx val="1"/>
          <c:order val="1"/>
          <c:tx>
            <c:strRef>
              <c:f>'NO3'!$D$31</c:f>
              <c:strCache>
                <c:ptCount val="1"/>
                <c:pt idx="0">
                  <c:v>MPV (mg/L) (0.63)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'NO3'!$B$32:$B$35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DNREC</c:v>
                </c:pt>
              </c:strCache>
            </c:strRef>
          </c:cat>
          <c:val>
            <c:numRef>
              <c:f>'NO3'!$D$32:$D$35</c:f>
              <c:numCache>
                <c:formatCode>0.00</c:formatCode>
                <c:ptCount val="4"/>
                <c:pt idx="0">
                  <c:v>0.77800000000000002</c:v>
                </c:pt>
                <c:pt idx="1">
                  <c:v>0.77800000000000002</c:v>
                </c:pt>
                <c:pt idx="2">
                  <c:v>0.77800000000000002</c:v>
                </c:pt>
                <c:pt idx="3">
                  <c:v>0.77800000000000002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64-4D71-9743-153B7D91B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0136"/>
        <c:axId val="303809744"/>
      </c:lineChart>
      <c:catAx>
        <c:axId val="303810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809744"/>
        <c:crosses val="autoZero"/>
        <c:auto val="1"/>
        <c:lblAlgn val="ctr"/>
        <c:lblOffset val="100"/>
        <c:noMultiLvlLbl val="0"/>
      </c:catAx>
      <c:valAx>
        <c:axId val="303809744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3810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Low Concentration</a:t>
            </a:r>
          </a:p>
        </c:rich>
      </c:tx>
      <c:layout>
        <c:manualLayout>
          <c:xMode val="edge"/>
          <c:yMode val="edge"/>
          <c:x val="0.22467991130177969"/>
          <c:y val="4.3551077289049632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'PO4'!$C$2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'PO4'!$C$3:$C$12</c:f>
              <c:numCache>
                <c:formatCode>0.000</c:formatCode>
                <c:ptCount val="10"/>
                <c:pt idx="0">
                  <c:v>0.112</c:v>
                </c:pt>
                <c:pt idx="1">
                  <c:v>0.11799999999999999</c:v>
                </c:pt>
                <c:pt idx="2">
                  <c:v>0.112</c:v>
                </c:pt>
                <c:pt idx="3" formatCode="0.00">
                  <c:v>0.12</c:v>
                </c:pt>
                <c:pt idx="4">
                  <c:v>0.109</c:v>
                </c:pt>
                <c:pt idx="5">
                  <c:v>0.112</c:v>
                </c:pt>
                <c:pt idx="6">
                  <c:v>0.1145</c:v>
                </c:pt>
                <c:pt idx="7" formatCode="0.0000">
                  <c:v>0.11459999999999999</c:v>
                </c:pt>
                <c:pt idx="8">
                  <c:v>0.105</c:v>
                </c:pt>
                <c:pt idx="9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B-4A40-828C-07CFC775F3AE}"/>
            </c:ext>
          </c:extLst>
        </c:ser>
        <c:ser>
          <c:idx val="2"/>
          <c:order val="2"/>
          <c:tx>
            <c:strRef>
              <c:f>'PO4'!$H$2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085361203590756E-3"/>
                  <c:y val="-5.5733772343667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B-4A40-828C-07CFC775F3AE}"/>
                </c:ext>
              </c:extLst>
            </c:dLbl>
            <c:dLbl>
              <c:idx val="1"/>
              <c:layout>
                <c:manualLayout>
                  <c:x val="6.6866856038407115E-4"/>
                  <c:y val="5.2540378390541084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B-4A40-828C-07CFC775F3AE}"/>
                </c:ext>
              </c:extLst>
            </c:dLbl>
            <c:dLbl>
              <c:idx val="2"/>
              <c:layout>
                <c:manualLayout>
                  <c:x val="0"/>
                  <c:y val="-0.11259575763442999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B-4A40-828C-07CFC775F3AE}"/>
                </c:ext>
              </c:extLst>
            </c:dLbl>
            <c:dLbl>
              <c:idx val="3"/>
              <c:layout>
                <c:manualLayout>
                  <c:x val="-2.6648687896102698E-4"/>
                  <c:y val="-0.16415406055103327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B-4A40-828C-07CFC775F3AE}"/>
                </c:ext>
              </c:extLst>
            </c:dLbl>
            <c:dLbl>
              <c:idx val="4"/>
              <c:layout>
                <c:manualLayout>
                  <c:x val="0"/>
                  <c:y val="-9.9512760782188958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B-4A40-828C-07CFC775F3AE}"/>
                </c:ext>
              </c:extLst>
            </c:dLbl>
            <c:dLbl>
              <c:idx val="5"/>
              <c:layout>
                <c:manualLayout>
                  <c:x val="-7.3645473654370041E-17"/>
                  <c:y val="-5.5733772343667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B-4A40-828C-07CFC775F3AE}"/>
                </c:ext>
              </c:extLst>
            </c:dLbl>
            <c:dLbl>
              <c:idx val="6"/>
              <c:layout>
                <c:manualLayout>
                  <c:x val="0"/>
                  <c:y val="-6.78167562703923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0.66</a:t>
                    </a:r>
                  </a:p>
                </c:rich>
              </c:tx>
              <c:spPr>
                <a:noFill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B-4A40-828C-07CFC775F3AE}"/>
                </c:ext>
              </c:extLst>
            </c:dLbl>
            <c:dLbl>
              <c:idx val="7"/>
              <c:layout>
                <c:manualLayout>
                  <c:x val="-1.4729094730874008E-16"/>
                  <c:y val="-6.4586168483844825E-2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B-4A40-828C-07CFC775F3AE}"/>
                </c:ext>
              </c:extLst>
            </c:dLbl>
            <c:dLbl>
              <c:idx val="8"/>
              <c:layout>
                <c:manualLayout>
                  <c:x val="2.6764139184910739E-3"/>
                  <c:y val="-0.1255698108469353"/>
                </c:manualLayout>
              </c:layout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B-4A40-828C-07CFC775F3AE}"/>
                </c:ext>
              </c:extLst>
            </c:dLbl>
            <c:dLbl>
              <c:idx val="9"/>
              <c:layout>
                <c:manualLayout>
                  <c:x val="0"/>
                  <c:y val="-4.5683523738502617E-2"/>
                </c:manualLayout>
              </c:layout>
              <c:spPr>
                <a:solidFill>
                  <a:srgbClr val="FFC000"/>
                </a:solidFill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B-4A40-828C-07CFC775F3AE}"/>
                </c:ext>
              </c:extLst>
            </c:dLbl>
            <c:spPr>
              <a:noFill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'PO4'!$H$3:$H$12</c:f>
              <c:numCache>
                <c:formatCode>0.00</c:formatCode>
                <c:ptCount val="10"/>
                <c:pt idx="0">
                  <c:v>0</c:v>
                </c:pt>
                <c:pt idx="1">
                  <c:v>0.59999999999999909</c:v>
                </c:pt>
                <c:pt idx="2">
                  <c:v>0</c:v>
                </c:pt>
                <c:pt idx="3">
                  <c:v>0.79999999999999927</c:v>
                </c:pt>
                <c:pt idx="4">
                  <c:v>0.30000000000000027</c:v>
                </c:pt>
                <c:pt idx="5">
                  <c:v>0</c:v>
                </c:pt>
                <c:pt idx="6">
                  <c:v>0.25000000000000022</c:v>
                </c:pt>
                <c:pt idx="7">
                  <c:v>0.25999999999999912</c:v>
                </c:pt>
                <c:pt idx="8">
                  <c:v>0.70000000000000062</c:v>
                </c:pt>
                <c:pt idx="9">
                  <c:v>1.1999999999999997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4B-4A40-828C-07CFC77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3208"/>
        <c:axId val="428033600"/>
      </c:barChart>
      <c:lineChart>
        <c:grouping val="standard"/>
        <c:varyColors val="0"/>
        <c:ser>
          <c:idx val="1"/>
          <c:order val="1"/>
          <c:tx>
            <c:strRef>
              <c:f>'PO4'!$D$2</c:f>
              <c:strCache>
                <c:ptCount val="1"/>
                <c:pt idx="0">
                  <c:v>MPV (mg/L) (0.150)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'PO4'!$D$3:$D$12</c:f>
              <c:numCache>
                <c:formatCode>0.000</c:formatCode>
                <c:ptCount val="10"/>
                <c:pt idx="0">
                  <c:v>0.112</c:v>
                </c:pt>
                <c:pt idx="1">
                  <c:v>0.112</c:v>
                </c:pt>
                <c:pt idx="2">
                  <c:v>0.112</c:v>
                </c:pt>
                <c:pt idx="3">
                  <c:v>0.112</c:v>
                </c:pt>
                <c:pt idx="4">
                  <c:v>0.112</c:v>
                </c:pt>
                <c:pt idx="5">
                  <c:v>0.112</c:v>
                </c:pt>
                <c:pt idx="6">
                  <c:v>0.112</c:v>
                </c:pt>
                <c:pt idx="7">
                  <c:v>0.112</c:v>
                </c:pt>
                <c:pt idx="8">
                  <c:v>0.112</c:v>
                </c:pt>
                <c:pt idx="9">
                  <c:v>0.112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4B-4A40-828C-07CFC775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3208"/>
        <c:axId val="428033600"/>
      </c:lineChart>
      <c:catAx>
        <c:axId val="428033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8033600"/>
        <c:crosses val="autoZero"/>
        <c:auto val="1"/>
        <c:lblAlgn val="ctr"/>
        <c:lblOffset val="100"/>
        <c:noMultiLvlLbl val="0"/>
      </c:catAx>
      <c:valAx>
        <c:axId val="428033600"/>
        <c:scaling>
          <c:orientation val="minMax"/>
          <c:max val="1.3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Orthophosphate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32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Orthophosphate High Concentration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227738999873935E-2"/>
          <c:y val="2.5457059803008494E-2"/>
          <c:w val="0.88460459909760203"/>
          <c:h val="0.78409646374848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'PO4'!$C$37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'PO4'!$C$38:$C$45</c:f>
              <c:numCache>
                <c:formatCode>0.000</c:formatCode>
                <c:ptCount val="8"/>
                <c:pt idx="0">
                  <c:v>0.61899999999999999</c:v>
                </c:pt>
                <c:pt idx="1">
                  <c:v>0.61899999999999999</c:v>
                </c:pt>
                <c:pt idx="2">
                  <c:v>0.65</c:v>
                </c:pt>
                <c:pt idx="3">
                  <c:v>0.60699999999999998</c:v>
                </c:pt>
                <c:pt idx="4">
                  <c:v>0.59099999999999997</c:v>
                </c:pt>
                <c:pt idx="5" formatCode="0.0000">
                  <c:v>0.61599999999999999</c:v>
                </c:pt>
                <c:pt idx="6">
                  <c:v>0.5</c:v>
                </c:pt>
                <c:pt idx="7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6-4B12-97FA-4823E3EA5A79}"/>
            </c:ext>
          </c:extLst>
        </c:ser>
        <c:ser>
          <c:idx val="2"/>
          <c:order val="2"/>
          <c:tx>
            <c:strRef>
              <c:f>'PO4'!$H$37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262826315959312E-17"/>
                  <c:y val="-5.19480519480520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46-4B12-97FA-4823E3EA5A79}"/>
                </c:ext>
              </c:extLst>
            </c:dLbl>
            <c:dLbl>
              <c:idx val="1"/>
              <c:layout>
                <c:manualLayout>
                  <c:x val="0"/>
                  <c:y val="-6.14159593687154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46-4B12-97FA-4823E3EA5A79}"/>
                </c:ext>
              </c:extLst>
            </c:dLbl>
            <c:dLbl>
              <c:idx val="2"/>
              <c:layout>
                <c:manualLayout>
                  <c:x val="-1.9359744292838845E-3"/>
                  <c:y val="-0.1648745519713262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46-4B12-97FA-4823E3EA5A79}"/>
                </c:ext>
              </c:extLst>
            </c:dLbl>
            <c:dLbl>
              <c:idx val="3"/>
              <c:layout>
                <c:manualLayout>
                  <c:x val="0"/>
                  <c:y val="-0.10660531069979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46-4B12-97FA-4823E3EA5A79}"/>
                </c:ext>
              </c:extLst>
            </c:dLbl>
            <c:dLbl>
              <c:idx val="4"/>
              <c:layout>
                <c:manualLayout>
                  <c:x val="6.9051305263837248E-17"/>
                  <c:y val="-0.227333128813443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46-4B12-97FA-4823E3EA5A79}"/>
                </c:ext>
              </c:extLst>
            </c:dLbl>
            <c:dLbl>
              <c:idx val="5"/>
              <c:layout>
                <c:manualLayout>
                  <c:x val="1.8832391713747645E-3"/>
                  <c:y val="-0.174612537069229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46-4B12-97FA-4823E3EA5A79}"/>
                </c:ext>
              </c:extLst>
            </c:dLbl>
            <c:dLbl>
              <c:idx val="6"/>
              <c:layout>
                <c:manualLayout>
                  <c:x val="-1.4196981810003142E-16"/>
                  <c:y val="-3.584229390681010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46-4B12-97FA-4823E3EA5A79}"/>
                </c:ext>
              </c:extLst>
            </c:dLbl>
            <c:dLbl>
              <c:idx val="7"/>
              <c:layout>
                <c:manualLayout>
                  <c:x val="0"/>
                  <c:y val="-0.25789685380236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46-4B12-97FA-4823E3EA5A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'PO4'!$H$38:$H$45</c:f>
              <c:numCache>
                <c:formatCode>0.00</c:formatCode>
                <c:ptCount val="8"/>
                <c:pt idx="0">
                  <c:v>0.36363636363636392</c:v>
                </c:pt>
                <c:pt idx="1">
                  <c:v>0.36363636363636392</c:v>
                </c:pt>
                <c:pt idx="2">
                  <c:v>1.3030303030303041</c:v>
                </c:pt>
                <c:pt idx="3">
                  <c:v>0</c:v>
                </c:pt>
                <c:pt idx="4">
                  <c:v>0.48484848484848525</c:v>
                </c:pt>
                <c:pt idx="5">
                  <c:v>0.27272727272727293</c:v>
                </c:pt>
                <c:pt idx="6">
                  <c:v>3.2424242424242418</c:v>
                </c:pt>
                <c:pt idx="7">
                  <c:v>0.54545454545454586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46-4B12-97FA-4823E3EA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4384"/>
        <c:axId val="428034776"/>
      </c:barChart>
      <c:lineChart>
        <c:grouping val="standard"/>
        <c:varyColors val="0"/>
        <c:ser>
          <c:idx val="1"/>
          <c:order val="1"/>
          <c:tx>
            <c:strRef>
              <c:f>'PO4'!$D$37</c:f>
              <c:strCache>
                <c:ptCount val="1"/>
                <c:pt idx="0">
                  <c:v>MPV (mg/L) (0.388)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'PO4'!$B$38:$B$45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'PO4'!$D$38:$D$45</c:f>
              <c:numCache>
                <c:formatCode>0.000</c:formatCode>
                <c:ptCount val="8"/>
                <c:pt idx="0">
                  <c:v>0.60699999999999998</c:v>
                </c:pt>
                <c:pt idx="1">
                  <c:v>0.60699999999999998</c:v>
                </c:pt>
                <c:pt idx="2">
                  <c:v>0.60699999999999998</c:v>
                </c:pt>
                <c:pt idx="3">
                  <c:v>0.60699999999999998</c:v>
                </c:pt>
                <c:pt idx="4">
                  <c:v>0.60699999999999998</c:v>
                </c:pt>
                <c:pt idx="5">
                  <c:v>0.60699999999999998</c:v>
                </c:pt>
                <c:pt idx="6">
                  <c:v>0.60699999999999998</c:v>
                </c:pt>
                <c:pt idx="7">
                  <c:v>0.60699999999999998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46-4B12-97FA-4823E3EA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4384"/>
        <c:axId val="428034776"/>
      </c:lineChart>
      <c:catAx>
        <c:axId val="42803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47864846588499582"/>
              <c:y val="0.8720700821488223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8034776"/>
        <c:crosses val="autoZero"/>
        <c:auto val="1"/>
        <c:lblAlgn val="ctr"/>
        <c:lblOffset val="100"/>
        <c:noMultiLvlLbl val="0"/>
      </c:catAx>
      <c:valAx>
        <c:axId val="4280347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Orthophosphate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43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Low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dLbl>
              <c:idx val="5"/>
              <c:layout>
                <c:manualLayout>
                  <c:x val="-7.0141067613768679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5F-41F3-AA66-BE4D012D86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'NO2+NO3'!$C$3:$C$12</c:f>
              <c:numCache>
                <c:formatCode>0.00</c:formatCode>
                <c:ptCount val="10"/>
                <c:pt idx="0" formatCode="0.000">
                  <c:v>0.32600000000000001</c:v>
                </c:pt>
                <c:pt idx="1">
                  <c:v>0.32200000000000001</c:v>
                </c:pt>
                <c:pt idx="2">
                  <c:v>0.34</c:v>
                </c:pt>
                <c:pt idx="3">
                  <c:v>0.33</c:v>
                </c:pt>
                <c:pt idx="4" formatCode="0.000">
                  <c:v>0.34300000000000003</c:v>
                </c:pt>
                <c:pt idx="5" formatCode="0.000">
                  <c:v>0.34799999999999998</c:v>
                </c:pt>
                <c:pt idx="6" formatCode="0.0000">
                  <c:v>0.32450000000000001</c:v>
                </c:pt>
                <c:pt idx="7" formatCode="0.000">
                  <c:v>0.33900000000000002</c:v>
                </c:pt>
                <c:pt idx="8" formatCode="0.000">
                  <c:v>0.314</c:v>
                </c:pt>
                <c:pt idx="9" formatCode="0.000">
                  <c:v>0.32100000000000001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F-41F3-AA66-BE4D012D863E}"/>
            </c:ext>
          </c:extLst>
        </c:ser>
        <c:ser>
          <c:idx val="2"/>
          <c:order val="2"/>
          <c:tx>
            <c:strRef>
              <c:f>'NO2+NO3'!$H$2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129603060736491E-3"/>
                  <c:y val="-4.5307431820342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F-41F3-AA66-BE4D012D863E}"/>
                </c:ext>
              </c:extLst>
            </c:dLbl>
            <c:dLbl>
              <c:idx val="1"/>
              <c:layout>
                <c:manualLayout>
                  <c:x val="0"/>
                  <c:y val="-2.912620617021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F-41F3-AA66-BE4D012D863E}"/>
                </c:ext>
              </c:extLst>
            </c:dLbl>
            <c:dLbl>
              <c:idx val="2"/>
              <c:layout>
                <c:manualLayout>
                  <c:x val="-1.7261830793388639E-3"/>
                  <c:y val="-5.8252412340439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F-41F3-AA66-BE4D012D863E}"/>
                </c:ext>
              </c:extLst>
            </c:dLbl>
            <c:dLbl>
              <c:idx val="3"/>
              <c:layout>
                <c:manualLayout>
                  <c:x val="0"/>
                  <c:y val="-0.1294498052009771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1.3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F-41F3-AA66-BE4D012D863E}"/>
                </c:ext>
              </c:extLst>
            </c:dLbl>
            <c:dLbl>
              <c:idx val="4"/>
              <c:layout>
                <c:manualLayout>
                  <c:x val="0"/>
                  <c:y val="-0.1423947857210749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F-41F3-AA66-BE4D012D863E}"/>
                </c:ext>
              </c:extLst>
            </c:dLbl>
            <c:dLbl>
              <c:idx val="5"/>
              <c:layout>
                <c:manualLayout>
                  <c:x val="0"/>
                  <c:y val="-0.1618122565012215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5F-41F3-AA66-BE4D012D863E}"/>
                </c:ext>
              </c:extLst>
            </c:dLbl>
            <c:dLbl>
              <c:idx val="6"/>
              <c:layout>
                <c:manualLayout>
                  <c:x val="0"/>
                  <c:y val="-3.55986964302687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5F-41F3-AA66-BE4D012D863E}"/>
                </c:ext>
              </c:extLst>
            </c:dLbl>
            <c:dLbl>
              <c:idx val="7"/>
              <c:layout>
                <c:manualLayout>
                  <c:x val="-1.4354733635340059E-4"/>
                  <c:y val="-0.197410952931490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5F-41F3-AA66-BE4D012D863E}"/>
                </c:ext>
              </c:extLst>
            </c:dLbl>
            <c:dLbl>
              <c:idx val="8"/>
              <c:layout>
                <c:manualLayout>
                  <c:x val="0"/>
                  <c:y val="-9.70873539007329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5F-41F3-AA66-BE4D012D863E}"/>
                </c:ext>
              </c:extLst>
            </c:dLbl>
            <c:dLbl>
              <c:idx val="9"/>
              <c:layout>
                <c:manualLayout>
                  <c:x val="0"/>
                  <c:y val="-5.8252412340439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5F-41F3-AA66-BE4D012D86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'NO2+NO3'!$H$3:$H$12</c:f>
              <c:numCache>
                <c:formatCode>0.00</c:formatCode>
                <c:ptCount val="10"/>
                <c:pt idx="0">
                  <c:v>0</c:v>
                </c:pt>
                <c:pt idx="1">
                  <c:v>0.28571428571428598</c:v>
                </c:pt>
                <c:pt idx="2">
                  <c:v>1.0000000000000009</c:v>
                </c:pt>
                <c:pt idx="3">
                  <c:v>0.28571428571428598</c:v>
                </c:pt>
                <c:pt idx="4">
                  <c:v>1.2142857142857153</c:v>
                </c:pt>
                <c:pt idx="5">
                  <c:v>1.5714285714285687</c:v>
                </c:pt>
                <c:pt idx="6">
                  <c:v>0.10714285714285723</c:v>
                </c:pt>
                <c:pt idx="7">
                  <c:v>0.92857142857142938</c:v>
                </c:pt>
                <c:pt idx="8">
                  <c:v>0.85714285714285787</c:v>
                </c:pt>
                <c:pt idx="9">
                  <c:v>0.35714285714285743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5F-41F3-AA66-BE4D012D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035560"/>
        <c:axId val="428035952"/>
      </c:barChart>
      <c:lineChart>
        <c:grouping val="standard"/>
        <c:varyColors val="0"/>
        <c:ser>
          <c:idx val="1"/>
          <c:order val="1"/>
          <c:tx>
            <c:strRef>
              <c:f>'NO2+NO3'!$D$2</c:f>
              <c:strCache>
                <c:ptCount val="1"/>
                <c:pt idx="0">
                  <c:v>MPV (mg/L) (0.436)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'NO2+NO3'!$D$3:$D$12</c:f>
              <c:numCache>
                <c:formatCode>0.000</c:formatCode>
                <c:ptCount val="10"/>
                <c:pt idx="0">
                  <c:v>0.32600000000000001</c:v>
                </c:pt>
                <c:pt idx="1">
                  <c:v>0.32600000000000001</c:v>
                </c:pt>
                <c:pt idx="2">
                  <c:v>0.32600000000000001</c:v>
                </c:pt>
                <c:pt idx="3">
                  <c:v>0.32600000000000001</c:v>
                </c:pt>
                <c:pt idx="4">
                  <c:v>0.32600000000000001</c:v>
                </c:pt>
                <c:pt idx="5">
                  <c:v>0.32600000000000001</c:v>
                </c:pt>
                <c:pt idx="6">
                  <c:v>0.32600000000000001</c:v>
                </c:pt>
                <c:pt idx="7">
                  <c:v>0.32600000000000001</c:v>
                </c:pt>
                <c:pt idx="8">
                  <c:v>0.32600000000000001</c:v>
                </c:pt>
                <c:pt idx="9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5F-41F3-AA66-BE4D012D8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35560"/>
        <c:axId val="428035952"/>
      </c:lineChart>
      <c:catAx>
        <c:axId val="428035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28035952"/>
        <c:crosses val="autoZero"/>
        <c:auto val="1"/>
        <c:lblAlgn val="ctr"/>
        <c:lblOffset val="100"/>
        <c:noMultiLvlLbl val="0"/>
      </c:catAx>
      <c:valAx>
        <c:axId val="42803595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Nitrite + 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8035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Nitrite</a:t>
            </a:r>
            <a:r>
              <a:rPr lang="en-US" baseline="0"/>
              <a:t> + Nitrate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'NO2+NO3'!$C$38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'NO2+NO3'!$C$39:$C$46</c:f>
              <c:numCache>
                <c:formatCode>0.00</c:formatCode>
                <c:ptCount val="8"/>
                <c:pt idx="0">
                  <c:v>0.80800000000000005</c:v>
                </c:pt>
                <c:pt idx="1">
                  <c:v>0.77200000000000002</c:v>
                </c:pt>
                <c:pt idx="2">
                  <c:v>0.81</c:v>
                </c:pt>
                <c:pt idx="3" formatCode="0.000">
                  <c:v>0.82499999999999996</c:v>
                </c:pt>
                <c:pt idx="4" formatCode="0.000">
                  <c:v>0.81100000000000005</c:v>
                </c:pt>
                <c:pt idx="5" formatCode="0.000">
                  <c:v>0.751</c:v>
                </c:pt>
                <c:pt idx="6">
                  <c:v>0.77500000000000002</c:v>
                </c:pt>
                <c:pt idx="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0-4A1F-A7C3-61ADAA56A58D}"/>
            </c:ext>
          </c:extLst>
        </c:ser>
        <c:ser>
          <c:idx val="2"/>
          <c:order val="2"/>
          <c:tx>
            <c:strRef>
              <c:f>'NO2+NO3'!$H$38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097046413501917E-3"/>
                  <c:y val="-4.7211961301671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50-4A1F-A7C3-61ADAA56A58D}"/>
                </c:ext>
              </c:extLst>
            </c:dLbl>
            <c:dLbl>
              <c:idx val="2"/>
              <c:layout>
                <c:manualLayout>
                  <c:x val="-7.735494323860249E-17"/>
                  <c:y val="-9.72200638508576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50-4A1F-A7C3-61ADAA56A58D}"/>
                </c:ext>
              </c:extLst>
            </c:dLbl>
            <c:dLbl>
              <c:idx val="3"/>
              <c:layout>
                <c:manualLayout>
                  <c:x val="0"/>
                  <c:y val="-7.924847124980095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50-4A1F-A7C3-61ADAA56A58D}"/>
                </c:ext>
              </c:extLst>
            </c:dLbl>
            <c:dLbl>
              <c:idx val="4"/>
              <c:layout>
                <c:manualLayout>
                  <c:x val="0"/>
                  <c:y val="-8.5268180527566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50-4A1F-A7C3-61ADAA56A58D}"/>
                </c:ext>
              </c:extLst>
            </c:dLbl>
            <c:dLbl>
              <c:idx val="5"/>
              <c:layout>
                <c:manualLayout>
                  <c:x val="-1.5470988647720498E-16"/>
                  <c:y val="-6.1203747948392929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50-4A1F-A7C3-61ADAA56A58D}"/>
                </c:ext>
              </c:extLst>
            </c:dLbl>
            <c:dLbl>
              <c:idx val="6"/>
              <c:layout>
                <c:manualLayout>
                  <c:x val="0"/>
                  <c:y val="-0.1182346138131151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50-4A1F-A7C3-61ADAA56A58D}"/>
                </c:ext>
              </c:extLst>
            </c:dLbl>
            <c:dLbl>
              <c:idx val="7"/>
              <c:layout>
                <c:manualLayout>
                  <c:x val="0"/>
                  <c:y val="-2.6424836737096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50-4A1F-A7C3-61ADAA56A58D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'NO2+NO3'!$H$39:$H$46</c:f>
              <c:numCache>
                <c:formatCode>0.00</c:formatCode>
                <c:ptCount val="8"/>
                <c:pt idx="0">
                  <c:v>0.64285714285714346</c:v>
                </c:pt>
                <c:pt idx="1">
                  <c:v>0.64285714285714346</c:v>
                </c:pt>
                <c:pt idx="2">
                  <c:v>0.71428571428571486</c:v>
                </c:pt>
                <c:pt idx="3">
                  <c:v>1.2499999999999971</c:v>
                </c:pt>
                <c:pt idx="4">
                  <c:v>0.75000000000000067</c:v>
                </c:pt>
                <c:pt idx="5">
                  <c:v>1.3928571428571441</c:v>
                </c:pt>
                <c:pt idx="6">
                  <c:v>0.53571428571428614</c:v>
                </c:pt>
                <c:pt idx="7">
                  <c:v>0.35714285714285743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0-4A1F-A7C3-61ADAA5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145784"/>
        <c:axId val="429146176"/>
      </c:barChart>
      <c:lineChart>
        <c:grouping val="standard"/>
        <c:varyColors val="0"/>
        <c:ser>
          <c:idx val="1"/>
          <c:order val="1"/>
          <c:tx>
            <c:strRef>
              <c:f>'NO2+NO3'!$D$38</c:f>
              <c:strCache>
                <c:ptCount val="1"/>
                <c:pt idx="0">
                  <c:v>MPV (mg/L)  0.639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'NO2+NO3'!$B$39:$B$46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'NO2+NO3'!$D$39:$D$46</c:f>
              <c:numCache>
                <c:formatCode>0.000</c:formatCode>
                <c:ptCount val="8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50-4A1F-A7C3-61ADAA56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145784"/>
        <c:axId val="429146176"/>
      </c:lineChart>
      <c:catAx>
        <c:axId val="429145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5568881712434578"/>
              <c:y val="0.812531388721528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9146176"/>
        <c:crosses val="autoZero"/>
        <c:auto val="1"/>
        <c:lblAlgn val="ctr"/>
        <c:lblOffset val="100"/>
        <c:noMultiLvlLbl val="0"/>
      </c:catAx>
      <c:valAx>
        <c:axId val="429146176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Nitrite</a:t>
                </a:r>
                <a:r>
                  <a:rPr lang="en-US" sz="1000" baseline="0"/>
                  <a:t> + Nitrate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29145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Nitrogen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TN!$C$35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TN!$C$36:$C$43</c:f>
              <c:numCache>
                <c:formatCode>0.00</c:formatCode>
                <c:ptCount val="8"/>
                <c:pt idx="0">
                  <c:v>1.25</c:v>
                </c:pt>
                <c:pt idx="1">
                  <c:v>1.28</c:v>
                </c:pt>
                <c:pt idx="2">
                  <c:v>1.49</c:v>
                </c:pt>
                <c:pt idx="3" formatCode="0.000">
                  <c:v>1.258</c:v>
                </c:pt>
                <c:pt idx="4" formatCode="0.000">
                  <c:v>1.24</c:v>
                </c:pt>
                <c:pt idx="5" formatCode="0.000">
                  <c:v>1.236</c:v>
                </c:pt>
                <c:pt idx="6">
                  <c:v>1.24</c:v>
                </c:pt>
                <c:pt idx="7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E-4877-B0B9-DC4ECC632523}"/>
            </c:ext>
          </c:extLst>
        </c:ser>
        <c:ser>
          <c:idx val="2"/>
          <c:order val="2"/>
          <c:tx>
            <c:strRef>
              <c:f>TN!$H$35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2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DE-4877-B0B9-DC4ECC63252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TN!$B$36:$B$43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TN!$H$36:$H$43</c:f>
              <c:numCache>
                <c:formatCode>0.00</c:formatCode>
                <c:ptCount val="8"/>
                <c:pt idx="0">
                  <c:v>0.24390243902439046</c:v>
                </c:pt>
                <c:pt idx="1">
                  <c:v>0.12195121951219523</c:v>
                </c:pt>
                <c:pt idx="2">
                  <c:v>2.6829268292682924</c:v>
                </c:pt>
                <c:pt idx="3">
                  <c:v>0.14634146341463428</c:v>
                </c:pt>
                <c:pt idx="4">
                  <c:v>0.36585365853658569</c:v>
                </c:pt>
                <c:pt idx="5">
                  <c:v>0.41463414634146378</c:v>
                </c:pt>
                <c:pt idx="6">
                  <c:v>0.36585365853658569</c:v>
                </c:pt>
                <c:pt idx="7">
                  <c:v>0.73170731707317138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E-4877-B0B9-DC4ECC6325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04126320"/>
        <c:axId val="75823008"/>
      </c:barChart>
      <c:lineChart>
        <c:grouping val="standard"/>
        <c:varyColors val="0"/>
        <c:ser>
          <c:idx val="1"/>
          <c:order val="1"/>
          <c:tx>
            <c:strRef>
              <c:f>TN!$D$35</c:f>
              <c:strCache>
                <c:ptCount val="1"/>
                <c:pt idx="0">
                  <c:v>MPV (mg/L) (1.06)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dLbls>
            <c:delete val="1"/>
          </c:dLbls>
          <c:val>
            <c:numRef>
              <c:f>TN!$D$36:$D$43</c:f>
              <c:numCache>
                <c:formatCode>0.00</c:formatCode>
                <c:ptCount val="8"/>
                <c:pt idx="0">
                  <c:v>1.27</c:v>
                </c:pt>
                <c:pt idx="1">
                  <c:v>1.27</c:v>
                </c:pt>
                <c:pt idx="2">
                  <c:v>1.27</c:v>
                </c:pt>
                <c:pt idx="3">
                  <c:v>1.27</c:v>
                </c:pt>
                <c:pt idx="4">
                  <c:v>1.27</c:v>
                </c:pt>
                <c:pt idx="5">
                  <c:v>1.27</c:v>
                </c:pt>
                <c:pt idx="6">
                  <c:v>1.27</c:v>
                </c:pt>
                <c:pt idx="7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DE-4877-B0B9-DC4ECC6325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4126320"/>
        <c:axId val="75823008"/>
      </c:lineChart>
      <c:catAx>
        <c:axId val="30412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75823008"/>
        <c:crosses val="autoZero"/>
        <c:auto val="1"/>
        <c:lblAlgn val="ctr"/>
        <c:lblOffset val="100"/>
        <c:noMultiLvlLbl val="0"/>
      </c:catAx>
      <c:valAx>
        <c:axId val="7582300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Nitrogen mg/L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4126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 Low Concentration</a:t>
            </a:r>
          </a:p>
        </c:rich>
      </c:tx>
      <c:layout>
        <c:manualLayout>
          <c:xMode val="edge"/>
          <c:yMode val="edge"/>
          <c:x val="0.24269350137840412"/>
          <c:y val="3.4812880765883376E-3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TP!$C$2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F7-4007-8EFA-FFFBBB5B2A6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7-4007-8EFA-FFFBBB5B2A6F}"/>
                </c:ext>
              </c:extLst>
            </c:dLbl>
            <c:spPr>
              <a:noFill/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</c:v>
                </c:pt>
              </c:strCache>
            </c:strRef>
          </c:cat>
          <c:val>
            <c:numRef>
              <c:f>TP!$C$3:$C$12</c:f>
              <c:numCache>
                <c:formatCode>0.000</c:formatCode>
                <c:ptCount val="10"/>
                <c:pt idx="0">
                  <c:v>0.13700000000000001</c:v>
                </c:pt>
                <c:pt idx="1">
                  <c:v>0.13800000000000001</c:v>
                </c:pt>
                <c:pt idx="2">
                  <c:v>0.13700000000000001</c:v>
                </c:pt>
                <c:pt idx="3">
                  <c:v>0.13800000000000001</c:v>
                </c:pt>
                <c:pt idx="4">
                  <c:v>0.128</c:v>
                </c:pt>
                <c:pt idx="5">
                  <c:v>0.123</c:v>
                </c:pt>
                <c:pt idx="6" formatCode="0.0000">
                  <c:v>0.1356</c:v>
                </c:pt>
                <c:pt idx="7" formatCode="0.0000">
                  <c:v>0.1366</c:v>
                </c:pt>
                <c:pt idx="8">
                  <c:v>0.13500000000000001</c:v>
                </c:pt>
                <c:pt idx="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7-4007-8EFA-FFFBBB5B2A6F}"/>
            </c:ext>
          </c:extLst>
        </c:ser>
        <c:ser>
          <c:idx val="2"/>
          <c:order val="2"/>
          <c:tx>
            <c:strRef>
              <c:f>TP!$H$2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EA386C9-7E1F-44FB-AE99-268D4B9DFB5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F7-4007-8EFA-FFFBBB5B2A6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F7-4007-8EFA-FFFBBB5B2A6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7F7-4007-8EFA-FFFBBB5B2A6F}"/>
                </c:ext>
              </c:extLst>
            </c:dLbl>
            <c:dLbl>
              <c:idx val="4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7F7-4007-8EFA-FFFBBB5B2A6F}"/>
                </c:ext>
              </c:extLst>
            </c:dLbl>
            <c:dLbl>
              <c:idx val="5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F7-4007-8EFA-FFFBBB5B2A6F}"/>
                </c:ext>
              </c:extLst>
            </c:dLbl>
            <c:dLbl>
              <c:idx val="6"/>
              <c:layout>
                <c:manualLayout>
                  <c:x val="0"/>
                  <c:y val="-4.6277557341885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F7-4007-8EFA-FFFBBB5B2A6F}"/>
                </c:ext>
              </c:extLst>
            </c:dLbl>
            <c:dLbl>
              <c:idx val="7"/>
              <c:layout>
                <c:manualLayout>
                  <c:x val="1.8411582073903801E-3"/>
                  <c:y val="-1.08596999787558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F7-4007-8EFA-FFFBBB5B2A6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F7-4007-8EFA-FFFBBB5B2A6F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TP!$H$3:$H$12</c:f>
              <c:numCache>
                <c:formatCode>0.00</c:formatCode>
                <c:ptCount val="10"/>
                <c:pt idx="0">
                  <c:v>0.33333333333333365</c:v>
                </c:pt>
                <c:pt idx="1">
                  <c:v>0.50000000000000044</c:v>
                </c:pt>
                <c:pt idx="2">
                  <c:v>0.33333333333333365</c:v>
                </c:pt>
                <c:pt idx="3">
                  <c:v>0.50000000000000044</c:v>
                </c:pt>
                <c:pt idx="4">
                  <c:v>1.1666666666666676</c:v>
                </c:pt>
                <c:pt idx="5">
                  <c:v>2.0000000000000018</c:v>
                </c:pt>
                <c:pt idx="6">
                  <c:v>9.9999999999998243E-2</c:v>
                </c:pt>
                <c:pt idx="7">
                  <c:v>0.26666666666666505</c:v>
                </c:pt>
                <c:pt idx="8">
                  <c:v>0</c:v>
                </c:pt>
                <c:pt idx="9">
                  <c:v>0.83333333333333404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7F7-4007-8EFA-FFFBBB5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810496"/>
        <c:axId val="427768448"/>
      </c:barChart>
      <c:lineChart>
        <c:grouping val="standard"/>
        <c:varyColors val="0"/>
        <c:ser>
          <c:idx val="1"/>
          <c:order val="1"/>
          <c:tx>
            <c:strRef>
              <c:f>TP!$D$2</c:f>
              <c:strCache>
                <c:ptCount val="1"/>
                <c:pt idx="0">
                  <c:v>MPV (mg/L) (0.163)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TP!$D$3:$D$12</c:f>
              <c:numCache>
                <c:formatCode>0.000</c:formatCode>
                <c:ptCount val="10"/>
                <c:pt idx="0">
                  <c:v>0.13500000000000001</c:v>
                </c:pt>
                <c:pt idx="1">
                  <c:v>0.13500000000000001</c:v>
                </c:pt>
                <c:pt idx="2">
                  <c:v>0.13500000000000001</c:v>
                </c:pt>
                <c:pt idx="3">
                  <c:v>0.13500000000000001</c:v>
                </c:pt>
                <c:pt idx="4">
                  <c:v>0.13500000000000001</c:v>
                </c:pt>
                <c:pt idx="5">
                  <c:v>0.13500000000000001</c:v>
                </c:pt>
                <c:pt idx="6">
                  <c:v>0.13500000000000001</c:v>
                </c:pt>
                <c:pt idx="7">
                  <c:v>0.13500000000000001</c:v>
                </c:pt>
                <c:pt idx="8">
                  <c:v>0.13500000000000001</c:v>
                </c:pt>
                <c:pt idx="9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7F7-4007-8EFA-FFFBBB5B2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10496"/>
        <c:axId val="427768448"/>
      </c:lineChart>
      <c:catAx>
        <c:axId val="4278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768448"/>
        <c:crosses val="autoZero"/>
        <c:auto val="1"/>
        <c:lblAlgn val="ctr"/>
        <c:lblOffset val="100"/>
        <c:noMultiLvlLbl val="0"/>
      </c:catAx>
      <c:valAx>
        <c:axId val="427768448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Phosphorus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810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Phosphorus</a:t>
            </a:r>
            <a:r>
              <a:rPr lang="en-US" baseline="0"/>
              <a:t> High Concentration</a:t>
            </a:r>
            <a:endParaRPr lang="en-US"/>
          </a:p>
        </c:rich>
      </c:tx>
      <c:layout>
        <c:manualLayout>
          <c:xMode val="edge"/>
          <c:yMode val="edge"/>
          <c:x val="0.31967744751973859"/>
          <c:y val="0.172635445362718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8753345942611"/>
          <c:y val="0.1545548541969444"/>
          <c:w val="0.81838829580366623"/>
          <c:h val="0.587081118992357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TP!$C$36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3F-41F4-83F2-892659500D3B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TP!$C$37:$C$44</c:f>
              <c:numCache>
                <c:formatCode>0.000</c:formatCode>
                <c:ptCount val="8"/>
                <c:pt idx="0">
                  <c:v>0.60699999999999998</c:v>
                </c:pt>
                <c:pt idx="1">
                  <c:v>0.64600000000000002</c:v>
                </c:pt>
                <c:pt idx="2">
                  <c:v>0.63</c:v>
                </c:pt>
                <c:pt idx="3">
                  <c:v>0.60699999999999998</c:v>
                </c:pt>
                <c:pt idx="4">
                  <c:v>0.621</c:v>
                </c:pt>
                <c:pt idx="5">
                  <c:v>0.60819999999999996</c:v>
                </c:pt>
                <c:pt idx="6">
                  <c:v>0.58399999999999996</c:v>
                </c:pt>
                <c:pt idx="7">
                  <c:v>0.61099999999999999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F-41F4-83F2-892659500D3B}"/>
            </c:ext>
          </c:extLst>
        </c:ser>
        <c:ser>
          <c:idx val="2"/>
          <c:order val="2"/>
          <c:tx>
            <c:strRef>
              <c:f>TP!$H$36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3768834376700434E-4"/>
                  <c:y val="-7.4855353824573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F-41F4-83F2-892659500D3B}"/>
                </c:ext>
              </c:extLst>
            </c:dLbl>
            <c:dLbl>
              <c:idx val="1"/>
              <c:layout>
                <c:manualLayout>
                  <c:x val="0"/>
                  <c:y val="-4.18246892692132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F-41F4-83F2-892659500D3B}"/>
                </c:ext>
              </c:extLst>
            </c:dLbl>
            <c:dLbl>
              <c:idx val="2"/>
              <c:layout>
                <c:manualLayout>
                  <c:x val="0"/>
                  <c:y val="-5.5096418732782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3F-41F4-83F2-892659500D3B}"/>
                </c:ext>
              </c:extLst>
            </c:dLbl>
            <c:dLbl>
              <c:idx val="3"/>
              <c:layout>
                <c:manualLayout>
                  <c:x val="-8.1160810641636644E-17"/>
                  <c:y val="-9.07789418884623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3F-41F4-83F2-892659500D3B}"/>
                </c:ext>
              </c:extLst>
            </c:dLbl>
            <c:dLbl>
              <c:idx val="4"/>
              <c:layout>
                <c:manualLayout>
                  <c:x val="0"/>
                  <c:y val="-4.51478275959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F-41F4-83F2-892659500D3B}"/>
                </c:ext>
              </c:extLst>
            </c:dLbl>
            <c:dLbl>
              <c:idx val="5"/>
              <c:layout>
                <c:manualLayout>
                  <c:x val="-1.7082958371189189E-16"/>
                  <c:y val="-0.110851680729991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3F-41F4-83F2-892659500D3B}"/>
                </c:ext>
              </c:extLst>
            </c:dLbl>
            <c:dLbl>
              <c:idx val="6"/>
              <c:layout>
                <c:manualLayout>
                  <c:x val="0"/>
                  <c:y val="-8.121761639299227E-2"/>
                </c:manualLayout>
              </c:layout>
              <c:spPr>
                <a:solidFill>
                  <a:srgbClr val="FFCC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3F-41F4-83F2-892659500D3B}"/>
                </c:ext>
              </c:extLst>
            </c:dLbl>
            <c:dLbl>
              <c:idx val="7"/>
              <c:layout>
                <c:manualLayout>
                  <c:x val="-1.6232162128327329E-16"/>
                  <c:y val="-0.118290131088985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3F-41F4-83F2-892659500D3B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TP!$H$37:$H$44</c:f>
              <c:numCache>
                <c:formatCode>0.00</c:formatCode>
                <c:ptCount val="8"/>
                <c:pt idx="0">
                  <c:v>0.43333333333333374</c:v>
                </c:pt>
                <c:pt idx="1">
                  <c:v>0.86666666666666747</c:v>
                </c:pt>
                <c:pt idx="2">
                  <c:v>0.33333333333333365</c:v>
                </c:pt>
                <c:pt idx="3">
                  <c:v>0.43333333333333374</c:v>
                </c:pt>
                <c:pt idx="4">
                  <c:v>3.3333333333333368E-2</c:v>
                </c:pt>
                <c:pt idx="5">
                  <c:v>0.39333333333333442</c:v>
                </c:pt>
                <c:pt idx="6">
                  <c:v>1.2000000000000011</c:v>
                </c:pt>
                <c:pt idx="7">
                  <c:v>0.30000000000000027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3F-41F4-83F2-89265950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765216"/>
        <c:axId val="427957088"/>
      </c:barChart>
      <c:lineChart>
        <c:grouping val="standard"/>
        <c:varyColors val="0"/>
        <c:ser>
          <c:idx val="1"/>
          <c:order val="1"/>
          <c:tx>
            <c:strRef>
              <c:f>TP!$D$36</c:f>
              <c:strCache>
                <c:ptCount val="1"/>
                <c:pt idx="0">
                  <c:v>MPV (mg/L) (0.388)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TP!$B$37:$B$44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TP!$D$37:$D$44</c:f>
              <c:numCache>
                <c:formatCode>0.000</c:formatCode>
                <c:ptCount val="8"/>
                <c:pt idx="0">
                  <c:v>0.62</c:v>
                </c:pt>
                <c:pt idx="1">
                  <c:v>0.62</c:v>
                </c:pt>
                <c:pt idx="2">
                  <c:v>0.62</c:v>
                </c:pt>
                <c:pt idx="3">
                  <c:v>0.62</c:v>
                </c:pt>
                <c:pt idx="4">
                  <c:v>0.62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23F-41F4-83F2-892659500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765216"/>
        <c:axId val="427957088"/>
      </c:lineChart>
      <c:catAx>
        <c:axId val="42776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 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427957088"/>
        <c:crosses val="autoZero"/>
        <c:auto val="1"/>
        <c:lblAlgn val="ctr"/>
        <c:lblOffset val="100"/>
        <c:noMultiLvlLbl val="0"/>
      </c:catAx>
      <c:valAx>
        <c:axId val="427957088"/>
        <c:scaling>
          <c:orientation val="minMax"/>
          <c:max val="2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6.0785830054272344E-3"/>
              <c:y val="0.2127144024352327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765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445756639502371E-2"/>
          <c:y val="0.89684880299053527"/>
          <c:w val="0.87910848672099529"/>
          <c:h val="6.642025118760981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 Organic Nitrogen</a:t>
            </a:r>
            <a:r>
              <a:rPr lang="en-US" baseline="0"/>
              <a:t> Low Concentration</a:t>
            </a:r>
            <a:endParaRPr lang="en-US"/>
          </a:p>
        </c:rich>
      </c:tx>
      <c:layout>
        <c:manualLayout>
          <c:xMode val="edge"/>
          <c:yMode val="edge"/>
          <c:x val="0.1836987384011942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08155021514503"/>
          <c:y val="0.29653944298629337"/>
          <c:w val="0.82457024656304578"/>
          <c:h val="0.37781423155438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TKN!$C$2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TKN!$B$3:$B$6</c:f>
              <c:strCache>
                <c:ptCount val="4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FairfaxDPW</c:v>
                </c:pt>
              </c:strCache>
            </c:strRef>
          </c:cat>
          <c:val>
            <c:numRef>
              <c:f>TKN!$C$3:$C$6</c:f>
              <c:numCache>
                <c:formatCode>0.000</c:formatCode>
                <c:ptCount val="4"/>
                <c:pt idx="0">
                  <c:v>0.15</c:v>
                </c:pt>
                <c:pt idx="1">
                  <c:v>0.13</c:v>
                </c:pt>
                <c:pt idx="2" formatCode="General">
                  <c:v>0</c:v>
                </c:pt>
                <c:pt idx="3">
                  <c:v>0.13300000000000001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5-458B-B4E5-431D5746AF63}"/>
            </c:ext>
          </c:extLst>
        </c:ser>
        <c:ser>
          <c:idx val="2"/>
          <c:order val="2"/>
          <c:tx>
            <c:strRef>
              <c:f>TKN!$H$2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2842548956473378E-4"/>
                  <c:y val="-9.4516622922134738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5-458B-B4E5-431D5746AF63}"/>
                </c:ext>
              </c:extLst>
            </c:dLbl>
            <c:dLbl>
              <c:idx val="1"/>
              <c:layout>
                <c:manualLayout>
                  <c:x val="2.4783147459727386E-3"/>
                  <c:y val="-0.1403295421405657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5-458B-B4E5-431D5746AF6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75-458B-B4E5-431D5746AF63}"/>
                </c:ext>
              </c:extLst>
            </c:dLbl>
            <c:dLbl>
              <c:idx val="3"/>
              <c:layout>
                <c:manualLayout>
                  <c:x val="-3.2842548956491554E-4"/>
                  <c:y val="-9.86366287547398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22898067109643E-2"/>
                      <c:h val="7.03937007874015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175-458B-B4E5-431D5746AF6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TKN!$H$3:$H$6</c:f>
              <c:numCache>
                <c:formatCode>0.00</c:formatCode>
                <c:ptCount val="4"/>
                <c:pt idx="0">
                  <c:v>0.2692307692307695</c:v>
                </c:pt>
                <c:pt idx="1">
                  <c:v>0.49999999999999939</c:v>
                </c:pt>
                <c:pt idx="2">
                  <c:v>0</c:v>
                </c:pt>
                <c:pt idx="3">
                  <c:v>0.38461538461538392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75-458B-B4E5-431D5746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811704"/>
        <c:axId val="303812096"/>
      </c:barChart>
      <c:lineChart>
        <c:grouping val="standard"/>
        <c:varyColors val="0"/>
        <c:ser>
          <c:idx val="1"/>
          <c:order val="1"/>
          <c:tx>
            <c:strRef>
              <c:f>TKN!$D$2</c:f>
              <c:strCache>
                <c:ptCount val="1"/>
                <c:pt idx="0">
                  <c:v>MPV (mg/L) (0.180)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TKN!$D$3:$D$6</c:f>
              <c:numCache>
                <c:formatCode>0.000</c:formatCode>
                <c:ptCount val="4"/>
                <c:pt idx="0">
                  <c:v>0.14299999999999999</c:v>
                </c:pt>
                <c:pt idx="1">
                  <c:v>0.14299999999999999</c:v>
                </c:pt>
                <c:pt idx="2">
                  <c:v>0.14299999999999999</c:v>
                </c:pt>
                <c:pt idx="3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75-458B-B4E5-431D5746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1704"/>
        <c:axId val="303812096"/>
      </c:lineChart>
      <c:catAx>
        <c:axId val="303811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303812096"/>
        <c:crosses val="autoZero"/>
        <c:auto val="1"/>
        <c:lblAlgn val="ctr"/>
        <c:lblOffset val="100"/>
        <c:noMultiLvlLbl val="0"/>
      </c:catAx>
      <c:valAx>
        <c:axId val="3038120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+ Organic Nitrogen mg/L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8949183575811122E-2"/>
              <c:y val="6.3189705453484984E-2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303811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+</a:t>
            </a:r>
            <a:r>
              <a:rPr lang="en-US" baseline="0"/>
              <a:t> Organic Nitrogen High Concentration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TKN!$C$27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TKN!$B$28:$B$30</c:f>
              <c:strCache>
                <c:ptCount val="3"/>
                <c:pt idx="0">
                  <c:v>NWML</c:v>
                </c:pt>
                <c:pt idx="1">
                  <c:v>DCLS</c:v>
                </c:pt>
                <c:pt idx="2">
                  <c:v>FairfaxDPW</c:v>
                </c:pt>
              </c:strCache>
            </c:strRef>
          </c:cat>
          <c:val>
            <c:numRef>
              <c:f>TKN!$C$28:$C$30</c:f>
              <c:numCache>
                <c:formatCode>0.00</c:formatCode>
                <c:ptCount val="3"/>
                <c:pt idx="0" formatCode="0.000">
                  <c:v>0.499</c:v>
                </c:pt>
                <c:pt idx="1">
                  <c:v>0.49</c:v>
                </c:pt>
                <c:pt idx="2" formatCode="0.000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83-4047-BAE1-72F84CE0D5EF}"/>
            </c:ext>
          </c:extLst>
        </c:ser>
        <c:ser>
          <c:idx val="2"/>
          <c:order val="2"/>
          <c:tx>
            <c:strRef>
              <c:f>TKN!$H$27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4783147459727386E-3"/>
                  <c:y val="-5.092592592592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83-4047-BAE1-72F84CE0D5EF}"/>
                </c:ext>
              </c:extLst>
            </c:dLbl>
            <c:dLbl>
              <c:idx val="1"/>
              <c:layout>
                <c:manualLayout>
                  <c:x val="0"/>
                  <c:y val="-4.6296296296296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83-4047-BAE1-72F84CE0D5EF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6E0306AF-A03A-4BCD-AD5A-327CF96E012D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83-4047-BAE1-72F84CE0D5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TKN!$H$28:$H$30</c:f>
              <c:numCache>
                <c:formatCode>0.00</c:formatCode>
                <c:ptCount val="3"/>
                <c:pt idx="0">
                  <c:v>5.0632911392405111E-2</c:v>
                </c:pt>
                <c:pt idx="1">
                  <c:v>6.3291139240506389E-2</c:v>
                </c:pt>
                <c:pt idx="2">
                  <c:v>0.40506329113924017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83-4047-BAE1-72F84CE0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7328"/>
        <c:axId val="427537720"/>
      </c:barChart>
      <c:lineChart>
        <c:grouping val="standard"/>
        <c:varyColors val="0"/>
        <c:ser>
          <c:idx val="1"/>
          <c:order val="1"/>
          <c:tx>
            <c:strRef>
              <c:f>TKN!$D$27</c:f>
              <c:strCache>
                <c:ptCount val="1"/>
                <c:pt idx="0">
                  <c:v>MPV (mg/L) (0.409)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val>
            <c:numRef>
              <c:f>TKN!$D$28:$D$30</c:f>
              <c:numCache>
                <c:formatCode>0.000</c:formatCode>
                <c:ptCount val="3"/>
                <c:pt idx="0">
                  <c:v>0.495</c:v>
                </c:pt>
                <c:pt idx="1">
                  <c:v>0.495</c:v>
                </c:pt>
                <c:pt idx="2">
                  <c:v>0.495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83-4047-BAE1-72F84CE0D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7328"/>
        <c:axId val="427537720"/>
      </c:lineChart>
      <c:catAx>
        <c:axId val="42753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537720"/>
        <c:crosses val="autoZero"/>
        <c:auto val="1"/>
        <c:lblAlgn val="ctr"/>
        <c:lblOffset val="100"/>
        <c:noMultiLvlLbl val="0"/>
      </c:catAx>
      <c:valAx>
        <c:axId val="42753772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 + Organic Nitrogen mg/L</a:t>
                </a:r>
              </a:p>
            </c:rich>
          </c:tx>
          <c:layout>
            <c:manualLayout>
              <c:xMode val="edge"/>
              <c:yMode val="edge"/>
              <c:x val="1.8949183575811122E-2"/>
              <c:y val="0.1206135170603674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7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Low Concentration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'NH3'!$C$3:$C$12</c:f>
              <c:numCache>
                <c:formatCode>0.000</c:formatCode>
                <c:ptCount val="10"/>
                <c:pt idx="0">
                  <c:v>0.10100000000000001</c:v>
                </c:pt>
                <c:pt idx="1">
                  <c:v>0.11600000000000001</c:v>
                </c:pt>
                <c:pt idx="2" formatCode="0.00">
                  <c:v>0.09</c:v>
                </c:pt>
                <c:pt idx="3" formatCode="0.00">
                  <c:v>0.12</c:v>
                </c:pt>
                <c:pt idx="4">
                  <c:v>0.10199999999999999</c:v>
                </c:pt>
                <c:pt idx="5" formatCode="0.0000">
                  <c:v>0.10299999999999999</c:v>
                </c:pt>
                <c:pt idx="6" formatCode="0.0000">
                  <c:v>9.9699999999999997E-2</c:v>
                </c:pt>
                <c:pt idx="7">
                  <c:v>0.113</c:v>
                </c:pt>
                <c:pt idx="8">
                  <c:v>0.109</c:v>
                </c:pt>
                <c:pt idx="9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F-4271-B590-0FE356F9DD40}"/>
            </c:ext>
          </c:extLst>
        </c:ser>
        <c:ser>
          <c:idx val="2"/>
          <c:order val="2"/>
          <c:tx>
            <c:strRef>
              <c:f>'NH3'!$H$2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1.94874365740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F-4271-B590-0FE356F9DD40}"/>
                </c:ext>
              </c:extLst>
            </c:dLbl>
            <c:dLbl>
              <c:idx val="2"/>
              <c:layout>
                <c:manualLayout>
                  <c:x val="-3.7956773390370165E-17"/>
                  <c:y val="-0.1259674296090221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2F-4271-B590-0FE356F9DD40}"/>
                </c:ext>
              </c:extLst>
            </c:dLbl>
            <c:dLbl>
              <c:idx val="3"/>
              <c:layout>
                <c:manualLayout>
                  <c:x val="-1.2370192856328501E-3"/>
                  <c:y val="5.34038784246624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2F-4271-B590-0FE356F9DD40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B2F-4271-B590-0FE356F9DD40}"/>
                </c:ext>
              </c:extLst>
            </c:dLbl>
            <c:dLbl>
              <c:idx val="8"/>
              <c:layout>
                <c:manualLayout>
                  <c:x val="0"/>
                  <c:y val="-4.12140235113633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8B2F-4271-B590-0FE356F9DD40}"/>
                </c:ext>
              </c:extLst>
            </c:dLbl>
            <c:dLbl>
              <c:idx val="9"/>
              <c:layout>
                <c:manualLayout>
                  <c:x val="-1.5182709356148066E-16"/>
                  <c:y val="-0.132507057449144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2F-4271-B590-0FE356F9DD40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'NH3'!$H$3:$H$12</c:f>
              <c:numCache>
                <c:formatCode>0.00</c:formatCode>
                <c:ptCount val="10"/>
                <c:pt idx="0">
                  <c:v>0.69230769230769185</c:v>
                </c:pt>
                <c:pt idx="1">
                  <c:v>0.46153846153846195</c:v>
                </c:pt>
                <c:pt idx="2">
                  <c:v>1.5384615384615388</c:v>
                </c:pt>
                <c:pt idx="3">
                  <c:v>0.76923076923076883</c:v>
                </c:pt>
                <c:pt idx="4">
                  <c:v>0.61538461538461597</c:v>
                </c:pt>
                <c:pt idx="5">
                  <c:v>0.53846153846153899</c:v>
                </c:pt>
                <c:pt idx="6">
                  <c:v>0.7923076923076926</c:v>
                </c:pt>
                <c:pt idx="7">
                  <c:v>0.23076923076923098</c:v>
                </c:pt>
                <c:pt idx="8">
                  <c:v>7.6923076923076997E-2</c:v>
                </c:pt>
                <c:pt idx="9">
                  <c:v>0.61538461538461486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2F-4271-B590-0FE356F9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6936"/>
        <c:axId val="427538504"/>
      </c:barChart>
      <c:lineChart>
        <c:grouping val="standard"/>
        <c:varyColors val="0"/>
        <c:ser>
          <c:idx val="1"/>
          <c:order val="1"/>
          <c:tx>
            <c:strRef>
              <c:f>'NH3'!$D$2</c:f>
              <c:strCache>
                <c:ptCount val="1"/>
                <c:pt idx="0">
                  <c:v>MPV (mg/L) (0.154)</c:v>
                </c:pt>
              </c:strCache>
            </c:strRef>
          </c:tx>
          <c:spPr>
            <a:ln w="31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'NH3'!$B$3:$B$12</c:f>
              <c:strCache>
                <c:ptCount val="10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DHMH</c:v>
                </c:pt>
                <c:pt idx="5">
                  <c:v>DNREC</c:v>
                </c:pt>
                <c:pt idx="6">
                  <c:v>ODU</c:v>
                </c:pt>
                <c:pt idx="7">
                  <c:v>CBL</c:v>
                </c:pt>
                <c:pt idx="8">
                  <c:v>FairfaxDPW</c:v>
                </c:pt>
                <c:pt idx="9">
                  <c:v>Horn Point </c:v>
                </c:pt>
              </c:strCache>
            </c:strRef>
          </c:cat>
          <c:val>
            <c:numRef>
              <c:f>'NH3'!$D$3:$D$12</c:f>
              <c:numCache>
                <c:formatCode>0.000</c:formatCode>
                <c:ptCount val="10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2F-4271-B590-0FE356F9D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6936"/>
        <c:axId val="427538504"/>
      </c:lineChart>
      <c:catAx>
        <c:axId val="42753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layout>
            <c:manualLayout>
              <c:xMode val="edge"/>
              <c:yMode val="edge"/>
              <c:x val="0.48066085567747791"/>
              <c:y val="0.800224256456975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27538504"/>
        <c:crossesAt val="0"/>
        <c:auto val="1"/>
        <c:lblAlgn val="ctr"/>
        <c:lblOffset val="100"/>
        <c:noMultiLvlLbl val="0"/>
      </c:catAx>
      <c:valAx>
        <c:axId val="427538504"/>
        <c:scaling>
          <c:orientation val="minMax"/>
          <c:max val="1.5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Ammonia mg/L </a:t>
                </a:r>
                <a:endParaRPr lang="en-US" sz="10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2.6915113871635612E-2"/>
              <c:y val="0.27850961924201206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427536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 High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'NH3'!$C$37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'NH3'!$C$38:$C$45</c:f>
              <c:numCache>
                <c:formatCode>0.000</c:formatCode>
                <c:ptCount val="8"/>
                <c:pt idx="0">
                  <c:v>0.41399999999999998</c:v>
                </c:pt>
                <c:pt idx="1">
                  <c:v>0.44800000000000001</c:v>
                </c:pt>
                <c:pt idx="2" formatCode="0.00">
                  <c:v>0.46</c:v>
                </c:pt>
                <c:pt idx="3">
                  <c:v>0.42299999999999999</c:v>
                </c:pt>
                <c:pt idx="4" formatCode="0.0000">
                  <c:v>0.42599999999999999</c:v>
                </c:pt>
                <c:pt idx="5">
                  <c:v>0.433</c:v>
                </c:pt>
                <c:pt idx="6">
                  <c:v>0.39700000000000002</c:v>
                </c:pt>
                <c:pt idx="7">
                  <c:v>0.46800000000000003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B-436D-97F1-55B1C56BEDBA}"/>
            </c:ext>
          </c:extLst>
        </c:ser>
        <c:ser>
          <c:idx val="2"/>
          <c:order val="2"/>
          <c:tx>
            <c:strRef>
              <c:f>'NH3'!$H$37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006511764202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B-436D-97F1-55B1C56BEDBA}"/>
                </c:ext>
              </c:extLst>
            </c:dLbl>
            <c:dLbl>
              <c:idx val="1"/>
              <c:layout>
                <c:manualLayout>
                  <c:x val="1.7688698003658635E-4"/>
                  <c:y val="-0.112481156537198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B-436D-97F1-55B1C56BEDBA}"/>
                </c:ext>
              </c:extLst>
            </c:dLbl>
            <c:dLbl>
              <c:idx val="2"/>
              <c:layout>
                <c:manualLayout>
                  <c:x val="-2.1086455102203873E-3"/>
                  <c:y val="-0.10483207779035447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B-436D-97F1-55B1C56BEDBA}"/>
                </c:ext>
              </c:extLst>
            </c:dLbl>
            <c:dLbl>
              <c:idx val="3"/>
              <c:layout>
                <c:manualLayout>
                  <c:x val="8.8443490018219096E-5"/>
                  <c:y val="-8.1900060773714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2B-436D-97F1-55B1C56BEDBA}"/>
                </c:ext>
              </c:extLst>
            </c:dLbl>
            <c:dLbl>
              <c:idx val="4"/>
              <c:layout>
                <c:manualLayout>
                  <c:x val="-1.48146436747869E-16"/>
                  <c:y val="-7.2072053480868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2B-436D-97F1-55B1C56BEDBA}"/>
                </c:ext>
              </c:extLst>
            </c:dLbl>
            <c:dLbl>
              <c:idx val="5"/>
              <c:layout>
                <c:manualLayout>
                  <c:x val="2.0202020202020202E-3"/>
                  <c:y val="-0.17690413127122315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2B-436D-97F1-55B1C56BEDBA}"/>
                </c:ext>
              </c:extLst>
            </c:dLbl>
            <c:dLbl>
              <c:idx val="6"/>
              <c:layout>
                <c:manualLayout>
                  <c:x val="0"/>
                  <c:y val="-3.931202917138302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2B-436D-97F1-55B1C56BEDBA}"/>
                </c:ext>
              </c:extLst>
            </c:dLbl>
            <c:dLbl>
              <c:idx val="7"/>
              <c:layout>
                <c:manualLayout>
                  <c:x val="2.1086779402897239E-3"/>
                  <c:y val="-0.25880419204493749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2B-436D-97F1-55B1C56BEDB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'NH3'!$H$38:$H$45</c:f>
              <c:numCache>
                <c:formatCode>0.00</c:formatCode>
                <c:ptCount val="8"/>
                <c:pt idx="0">
                  <c:v>0.51612903225806495</c:v>
                </c:pt>
                <c:pt idx="1">
                  <c:v>0.58064516129032306</c:v>
                </c:pt>
                <c:pt idx="2">
                  <c:v>0.96774193548387188</c:v>
                </c:pt>
                <c:pt idx="3">
                  <c:v>0.22580645161290344</c:v>
                </c:pt>
                <c:pt idx="4">
                  <c:v>0.12903225806451624</c:v>
                </c:pt>
                <c:pt idx="5">
                  <c:v>9.6774193548387177E-2</c:v>
                </c:pt>
                <c:pt idx="6">
                  <c:v>1.0645161290322571</c:v>
                </c:pt>
                <c:pt idx="7">
                  <c:v>1.2258064516129044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2B-436D-97F1-55B1C56B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39288"/>
        <c:axId val="427539680"/>
      </c:barChart>
      <c:lineChart>
        <c:grouping val="standard"/>
        <c:varyColors val="0"/>
        <c:ser>
          <c:idx val="1"/>
          <c:order val="1"/>
          <c:tx>
            <c:strRef>
              <c:f>'NH3'!$D$37</c:f>
              <c:strCache>
                <c:ptCount val="1"/>
                <c:pt idx="0">
                  <c:v>MPV (mg/L) (0.370)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'NH3'!$B$38:$B$45</c:f>
              <c:strCache>
                <c:ptCount val="8"/>
                <c:pt idx="0">
                  <c:v>NWML</c:v>
                </c:pt>
                <c:pt idx="1">
                  <c:v>DCLS</c:v>
                </c:pt>
                <c:pt idx="2">
                  <c:v>OWML</c:v>
                </c:pt>
                <c:pt idx="3">
                  <c:v>DHMH</c:v>
                </c:pt>
                <c:pt idx="4">
                  <c:v>DNREC</c:v>
                </c:pt>
                <c:pt idx="5">
                  <c:v>CBL</c:v>
                </c:pt>
                <c:pt idx="6">
                  <c:v>FairfaxDPW</c:v>
                </c:pt>
                <c:pt idx="7">
                  <c:v>Horn Point</c:v>
                </c:pt>
              </c:strCache>
            </c:strRef>
          </c:cat>
          <c:val>
            <c:numRef>
              <c:f>'NH3'!$D$38:$D$45</c:f>
              <c:numCache>
                <c:formatCode>0.000</c:formatCode>
                <c:ptCount val="8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2B-436D-97F1-55B1C56B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39288"/>
        <c:axId val="427539680"/>
      </c:lineChart>
      <c:catAx>
        <c:axId val="42753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27539680"/>
        <c:crosses val="autoZero"/>
        <c:auto val="1"/>
        <c:lblAlgn val="ctr"/>
        <c:lblOffset val="100"/>
        <c:noMultiLvlLbl val="0"/>
      </c:catAx>
      <c:valAx>
        <c:axId val="427539680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Ammonia</a:t>
                </a:r>
                <a:r>
                  <a:rPr lang="en-US" baseline="0"/>
                  <a:t> mg/L</a:t>
                </a:r>
                <a:endParaRPr lang="en-US"/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539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Nitrate Low Concentration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'NO3'!$C$2</c:f>
              <c:strCache>
                <c:ptCount val="1"/>
                <c:pt idx="0">
                  <c:v>Reported Value (mg/L)</c:v>
                </c:pt>
              </c:strCache>
            </c:strRef>
          </c:tx>
          <c:spPr>
            <a:solidFill>
              <a:srgbClr val="1F497D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'NO3'!$C$3:$C$8</c:f>
              <c:numCache>
                <c:formatCode>0.000</c:formatCode>
                <c:ptCount val="6"/>
                <c:pt idx="0">
                  <c:v>0.32500000000000001</c:v>
                </c:pt>
                <c:pt idx="1">
                  <c:v>0.32200000000000001</c:v>
                </c:pt>
                <c:pt idx="2" formatCode="0.00">
                  <c:v>0.34</c:v>
                </c:pt>
                <c:pt idx="3" formatCode="0.00">
                  <c:v>0.33</c:v>
                </c:pt>
                <c:pt idx="4">
                  <c:v>0.34799999999999998</c:v>
                </c:pt>
                <c:pt idx="5" formatCode="0.0000">
                  <c:v>0.32429999999999998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8-49CF-B683-3ACDF7C6E122}"/>
            </c:ext>
          </c:extLst>
        </c:ser>
        <c:ser>
          <c:idx val="2"/>
          <c:order val="2"/>
          <c:tx>
            <c:strRef>
              <c:f>'NO3'!$H$2</c:f>
              <c:strCache>
                <c:ptCount val="1"/>
                <c:pt idx="0">
                  <c:v>Absolute Z Value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20317460317460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8-49CF-B683-3ACDF7C6E122}"/>
                </c:ext>
              </c:extLst>
            </c:dLbl>
            <c:dLbl>
              <c:idx val="1"/>
              <c:layout>
                <c:manualLayout>
                  <c:x val="0"/>
                  <c:y val="-7.6190476190476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8-49CF-B683-3ACDF7C6E122}"/>
                </c:ext>
              </c:extLst>
            </c:dLbl>
            <c:dLbl>
              <c:idx val="2"/>
              <c:layout>
                <c:manualLayout>
                  <c:x val="-4.4587350217661749E-3"/>
                  <c:y val="-0.228571428571428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8-49CF-B683-3ACDF7C6E122}"/>
                </c:ext>
              </c:extLst>
            </c:dLbl>
            <c:dLbl>
              <c:idx val="3"/>
              <c:layout>
                <c:manualLayout>
                  <c:x val="-7.6117698714888343E-17"/>
                  <c:y val="-0.22010582010582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8-49CF-B683-3ACDF7C6E122}"/>
                </c:ext>
              </c:extLst>
            </c:dLbl>
            <c:dLbl>
              <c:idx val="4"/>
              <c:layout>
                <c:manualLayout>
                  <c:x val="-1.6348506220470377E-16"/>
                  <c:y val="-0.22433862433862434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8-49CF-B683-3ACDF7C6E122}"/>
                </c:ext>
              </c:extLst>
            </c:dLbl>
            <c:dLbl>
              <c:idx val="5"/>
              <c:layout>
                <c:manualLayout>
                  <c:x val="0"/>
                  <c:y val="-7.195767195767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18-49CF-B683-3ACDF7C6E1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'NO3'!$H$3:$H$8</c:f>
              <c:numCache>
                <c:formatCode>0.00</c:formatCode>
                <c:ptCount val="6"/>
                <c:pt idx="0">
                  <c:v>5.5555555555555608E-2</c:v>
                </c:pt>
                <c:pt idx="1">
                  <c:v>0.22222222222222243</c:v>
                </c:pt>
                <c:pt idx="2">
                  <c:v>0.77777777777777857</c:v>
                </c:pt>
                <c:pt idx="3">
                  <c:v>0.22222222222222243</c:v>
                </c:pt>
                <c:pt idx="4">
                  <c:v>1.2222222222222203</c:v>
                </c:pt>
                <c:pt idx="5">
                  <c:v>9.4444444444446385E-2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18-49CF-B683-3ACDF7C6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540464"/>
        <c:axId val="303811312"/>
      </c:barChart>
      <c:lineChart>
        <c:grouping val="standard"/>
        <c:varyColors val="0"/>
        <c:ser>
          <c:idx val="1"/>
          <c:order val="1"/>
          <c:tx>
            <c:strRef>
              <c:f>'NO3'!$D$2</c:f>
              <c:strCache>
                <c:ptCount val="1"/>
                <c:pt idx="0">
                  <c:v>MPV (mg/L) (0.430)</c:v>
                </c:pt>
              </c:strCache>
            </c:strRef>
          </c:tx>
          <c:spPr>
            <a:ln w="3175">
              <a:solidFill>
                <a:prstClr val="black"/>
              </a:solidFill>
            </a:ln>
          </c:spPr>
          <c:marker>
            <c:symbol val="none"/>
          </c:marker>
          <c:cat>
            <c:strRef>
              <c:f>'NO3'!$B$3:$B$8</c:f>
              <c:strCache>
                <c:ptCount val="6"/>
                <c:pt idx="0">
                  <c:v>NWML</c:v>
                </c:pt>
                <c:pt idx="1">
                  <c:v>DCLS</c:v>
                </c:pt>
                <c:pt idx="2">
                  <c:v>PADEP</c:v>
                </c:pt>
                <c:pt idx="3">
                  <c:v>OWML</c:v>
                </c:pt>
                <c:pt idx="4">
                  <c:v>DNREC</c:v>
                </c:pt>
                <c:pt idx="5">
                  <c:v>ODU</c:v>
                </c:pt>
              </c:strCache>
            </c:strRef>
          </c:cat>
          <c:val>
            <c:numRef>
              <c:f>'NO3'!$D$3:$D$8</c:f>
              <c:numCache>
                <c:formatCode>0.000</c:formatCode>
                <c:ptCount val="6"/>
                <c:pt idx="0">
                  <c:v>0.32600000000000001</c:v>
                </c:pt>
                <c:pt idx="1">
                  <c:v>0.32600000000000001</c:v>
                </c:pt>
                <c:pt idx="2">
                  <c:v>0.32600000000000001</c:v>
                </c:pt>
                <c:pt idx="3">
                  <c:v>0.32600000000000001</c:v>
                </c:pt>
                <c:pt idx="4">
                  <c:v>0.32600000000000001</c:v>
                </c:pt>
                <c:pt idx="5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18-49CF-B683-3ACDF7C6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540464"/>
        <c:axId val="303811312"/>
      </c:lineChart>
      <c:catAx>
        <c:axId val="42754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Laboratory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03811312"/>
        <c:crosses val="autoZero"/>
        <c:auto val="1"/>
        <c:lblAlgn val="ctr"/>
        <c:lblOffset val="100"/>
        <c:noMultiLvlLbl val="0"/>
      </c:catAx>
      <c:valAx>
        <c:axId val="303811312"/>
        <c:scaling>
          <c:orientation val="minMax"/>
        </c:scaling>
        <c:delete val="0"/>
        <c:axPos val="l"/>
        <c:majorGridlines>
          <c:spPr>
            <a:ln>
              <a:solidFill>
                <a:prstClr val="black">
                  <a:alpha val="10000"/>
                </a:prst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Nitrate mg/L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2754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45</xdr:row>
      <xdr:rowOff>28575</xdr:rowOff>
    </xdr:from>
    <xdr:to>
      <xdr:col>2</xdr:col>
      <xdr:colOff>361949</xdr:colOff>
      <xdr:row>46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09674" y="9172575"/>
          <a:ext cx="409575" cy="228600"/>
        </a:xfrm>
        <a:prstGeom prst="rect">
          <a:avLst/>
        </a:prstGeom>
        <a:solidFill>
          <a:srgbClr val="00B050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>
    <xdr:from>
      <xdr:col>0</xdr:col>
      <xdr:colOff>25977</xdr:colOff>
      <xdr:row>14</xdr:row>
      <xdr:rowOff>9525</xdr:rowOff>
    </xdr:from>
    <xdr:to>
      <xdr:col>7</xdr:col>
      <xdr:colOff>683202</xdr:colOff>
      <xdr:row>30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274121</xdr:colOff>
      <xdr:row>44</xdr:row>
      <xdr:rowOff>742</xdr:rowOff>
    </xdr:from>
    <xdr:to>
      <xdr:col>7</xdr:col>
      <xdr:colOff>655121</xdr:colOff>
      <xdr:row>61</xdr:row>
      <xdr:rowOff>143617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15</xdr:row>
      <xdr:rowOff>133350</xdr:rowOff>
    </xdr:from>
    <xdr:to>
      <xdr:col>10</xdr:col>
      <xdr:colOff>752475</xdr:colOff>
      <xdr:row>17</xdr:row>
      <xdr:rowOff>114123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696075" y="3038475"/>
          <a:ext cx="2486025" cy="3617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18</xdr:row>
      <xdr:rowOff>152401</xdr:rowOff>
    </xdr:from>
    <xdr:to>
      <xdr:col>4</xdr:col>
      <xdr:colOff>723900</xdr:colOff>
      <xdr:row>20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905125" y="3581401"/>
          <a:ext cx="495300" cy="27622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0.85</a:t>
          </a:r>
        </a:p>
      </xdr:txBody>
    </xdr:sp>
    <xdr:clientData/>
  </xdr:twoCellAnchor>
  <xdr:twoCellAnchor>
    <xdr:from>
      <xdr:col>0</xdr:col>
      <xdr:colOff>9525</xdr:colOff>
      <xdr:row>13</xdr:row>
      <xdr:rowOff>66674</xdr:rowOff>
    </xdr:from>
    <xdr:to>
      <xdr:col>8</xdr:col>
      <xdr:colOff>66675</xdr:colOff>
      <xdr:row>32</xdr:row>
      <xdr:rowOff>95249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75468</xdr:colOff>
      <xdr:row>44</xdr:row>
      <xdr:rowOff>101843</xdr:rowOff>
    </xdr:from>
    <xdr:to>
      <xdr:col>7</xdr:col>
      <xdr:colOff>132618</xdr:colOff>
      <xdr:row>62</xdr:row>
      <xdr:rowOff>130418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37</xdr:row>
      <xdr:rowOff>38100</xdr:rowOff>
    </xdr:from>
    <xdr:to>
      <xdr:col>5</xdr:col>
      <xdr:colOff>95250</xdr:colOff>
      <xdr:row>38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790825" y="7658100"/>
          <a:ext cx="495300" cy="2476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1.77</a:t>
          </a:r>
        </a:p>
      </xdr:txBody>
    </xdr:sp>
    <xdr:clientData/>
  </xdr:twoCellAnchor>
  <xdr:twoCellAnchor>
    <xdr:from>
      <xdr:col>0</xdr:col>
      <xdr:colOff>47625</xdr:colOff>
      <xdr:row>8</xdr:row>
      <xdr:rowOff>157529</xdr:rowOff>
    </xdr:from>
    <xdr:to>
      <xdr:col>5</xdr:col>
      <xdr:colOff>981075</xdr:colOff>
      <xdr:row>23</xdr:row>
      <xdr:rowOff>43229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84992</xdr:colOff>
      <xdr:row>32</xdr:row>
      <xdr:rowOff>0</xdr:rowOff>
    </xdr:from>
    <xdr:to>
      <xdr:col>5</xdr:col>
      <xdr:colOff>1018442</xdr:colOff>
      <xdr:row>46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76200</xdr:rowOff>
    </xdr:from>
    <xdr:to>
      <xdr:col>8</xdr:col>
      <xdr:colOff>228600</xdr:colOff>
      <xdr:row>30</xdr:row>
      <xdr:rowOff>161926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8060</xdr:rowOff>
    </xdr:from>
    <xdr:to>
      <xdr:col>8</xdr:col>
      <xdr:colOff>390524</xdr:colOff>
      <xdr:row>67</xdr:row>
      <xdr:rowOff>74736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8</xdr:col>
      <xdr:colOff>209550</xdr:colOff>
      <xdr:row>25</xdr:row>
      <xdr:rowOff>161924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35</xdr:row>
      <xdr:rowOff>142875</xdr:rowOff>
    </xdr:from>
    <xdr:to>
      <xdr:col>7</xdr:col>
      <xdr:colOff>380999</xdr:colOff>
      <xdr:row>51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66674</xdr:rowOff>
    </xdr:from>
    <xdr:to>
      <xdr:col>8</xdr:col>
      <xdr:colOff>476250</xdr:colOff>
      <xdr:row>33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46</xdr:row>
      <xdr:rowOff>190499</xdr:rowOff>
    </xdr:from>
    <xdr:to>
      <xdr:col>9</xdr:col>
      <xdr:colOff>238125</xdr:colOff>
      <xdr:row>66</xdr:row>
      <xdr:rowOff>47624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53</xdr:row>
      <xdr:rowOff>142875</xdr:rowOff>
    </xdr:from>
    <xdr:to>
      <xdr:col>7</xdr:col>
      <xdr:colOff>476250</xdr:colOff>
      <xdr:row>55</xdr:row>
      <xdr:rowOff>47625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591050" y="9972675"/>
          <a:ext cx="4857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1.44</a:t>
          </a:r>
        </a:p>
      </xdr:txBody>
    </xdr:sp>
    <xdr:clientData/>
  </xdr:twoCellAnchor>
  <xdr:twoCellAnchor>
    <xdr:from>
      <xdr:col>0</xdr:col>
      <xdr:colOff>28574</xdr:colOff>
      <xdr:row>13</xdr:row>
      <xdr:rowOff>171449</xdr:rowOff>
    </xdr:from>
    <xdr:to>
      <xdr:col>8</xdr:col>
      <xdr:colOff>476249</xdr:colOff>
      <xdr:row>34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48</xdr:row>
      <xdr:rowOff>76199</xdr:rowOff>
    </xdr:from>
    <xdr:to>
      <xdr:col>7</xdr:col>
      <xdr:colOff>523874</xdr:colOff>
      <xdr:row>67</xdr:row>
      <xdr:rowOff>66674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1"/>
    </sheetView>
  </sheetViews>
  <sheetFormatPr defaultRowHeight="15" x14ac:dyDescent="0.25"/>
  <sheetData>
    <row r="1" spans="1:1" x14ac:dyDescent="0.25">
      <c r="A1" s="68"/>
    </row>
    <row r="2" spans="1:1" x14ac:dyDescent="0.25">
      <c r="A2" s="69"/>
    </row>
    <row r="3" spans="1:1" x14ac:dyDescent="0.25">
      <c r="A3" s="69"/>
    </row>
    <row r="4" spans="1:1" x14ac:dyDescent="0.25">
      <c r="A4" s="68"/>
    </row>
    <row r="5" spans="1:1" x14ac:dyDescent="0.25">
      <c r="A5" s="70"/>
    </row>
    <row r="6" spans="1:1" x14ac:dyDescent="0.25">
      <c r="A6" s="68"/>
    </row>
    <row r="7" spans="1:1" x14ac:dyDescent="0.25">
      <c r="A7" s="69"/>
    </row>
    <row r="8" spans="1:1" x14ac:dyDescent="0.25">
      <c r="A8" s="69"/>
    </row>
    <row r="9" spans="1:1" x14ac:dyDescent="0.25">
      <c r="A9" s="68"/>
    </row>
    <row r="10" spans="1:1" x14ac:dyDescent="0.25">
      <c r="A10" s="68"/>
    </row>
  </sheetData>
  <sortState ref="A1:A1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opLeftCell="A37" zoomScaleNormal="100" workbookViewId="0">
      <selection activeCell="L48" sqref="L48"/>
    </sheetView>
  </sheetViews>
  <sheetFormatPr defaultRowHeight="15" x14ac:dyDescent="0.25"/>
  <cols>
    <col min="1" max="1" width="7.5703125" customWidth="1"/>
    <col min="2" max="2" width="11.28515625" bestFit="1" customWidth="1"/>
    <col min="3" max="3" width="21.5703125" bestFit="1" customWidth="1"/>
    <col min="4" max="4" width="12.28515625" customWidth="1"/>
    <col min="5" max="5" width="11.140625" bestFit="1" customWidth="1"/>
    <col min="6" max="6" width="14.5703125" bestFit="1" customWidth="1"/>
    <col min="7" max="7" width="12" bestFit="1" customWidth="1"/>
    <col min="8" max="8" width="16.140625" bestFit="1" customWidth="1"/>
    <col min="10" max="10" width="17.28515625" bestFit="1" customWidth="1"/>
    <col min="11" max="11" width="13.7109375" bestFit="1" customWidth="1"/>
  </cols>
  <sheetData>
    <row r="1" spans="1:12" s="29" customFormat="1" ht="18.75" x14ac:dyDescent="0.3">
      <c r="A1" s="97" t="s">
        <v>53</v>
      </c>
      <c r="B1" s="97"/>
      <c r="C1" s="97"/>
      <c r="D1" s="97"/>
      <c r="E1" s="97"/>
      <c r="F1" s="97"/>
      <c r="G1" s="27" t="s">
        <v>16</v>
      </c>
      <c r="H1" s="28">
        <v>2.9000000000000001E-2</v>
      </c>
      <c r="I1" s="71"/>
    </row>
    <row r="2" spans="1:12" s="26" customFormat="1" ht="30" x14ac:dyDescent="0.25">
      <c r="A2" s="25" t="s">
        <v>0</v>
      </c>
      <c r="B2" s="25" t="s">
        <v>1</v>
      </c>
      <c r="C2" s="25" t="s">
        <v>36</v>
      </c>
      <c r="D2" s="16" t="s">
        <v>43</v>
      </c>
      <c r="E2" s="17" t="s">
        <v>2</v>
      </c>
      <c r="F2" s="18" t="s">
        <v>37</v>
      </c>
      <c r="G2" s="18" t="s">
        <v>3</v>
      </c>
      <c r="H2" s="18" t="s">
        <v>14</v>
      </c>
      <c r="J2" s="19" t="s">
        <v>14</v>
      </c>
      <c r="K2" s="19" t="s">
        <v>22</v>
      </c>
    </row>
    <row r="3" spans="1:12" x14ac:dyDescent="0.25">
      <c r="A3" s="2">
        <v>1</v>
      </c>
      <c r="B3" s="2" t="s">
        <v>4</v>
      </c>
      <c r="C3" s="74">
        <v>0.433</v>
      </c>
      <c r="D3" s="75">
        <v>0.45</v>
      </c>
      <c r="E3" s="42">
        <f>(C3/D3)*100</f>
        <v>96.222222222222214</v>
      </c>
      <c r="F3" s="39">
        <f>ABS(D3-C3)</f>
        <v>1.7000000000000015E-2</v>
      </c>
      <c r="G3" s="8" t="s">
        <v>5</v>
      </c>
      <c r="H3" s="8">
        <f>ABS((C3-D3)/$H$1)</f>
        <v>0.58620689655172464</v>
      </c>
      <c r="J3" s="20" t="s">
        <v>21</v>
      </c>
      <c r="K3" s="21" t="s">
        <v>23</v>
      </c>
    </row>
    <row r="4" spans="1:12" x14ac:dyDescent="0.25">
      <c r="A4" s="2">
        <v>59</v>
      </c>
      <c r="B4" s="2" t="s">
        <v>6</v>
      </c>
      <c r="C4" s="79">
        <v>0.45</v>
      </c>
      <c r="D4" s="75">
        <v>0.45</v>
      </c>
      <c r="E4" s="42">
        <f>(C4/D4)*100</f>
        <v>100</v>
      </c>
      <c r="F4" s="39">
        <f>ABS(D4-C4)</f>
        <v>0</v>
      </c>
      <c r="G4" s="14" t="s">
        <v>5</v>
      </c>
      <c r="H4" s="8">
        <f>ABS((C4-D4)/$H$1)</f>
        <v>0</v>
      </c>
      <c r="J4" s="20" t="s">
        <v>17</v>
      </c>
      <c r="K4" s="21" t="s">
        <v>24</v>
      </c>
    </row>
    <row r="5" spans="1:12" x14ac:dyDescent="0.25">
      <c r="A5" s="2">
        <v>105</v>
      </c>
      <c r="B5" s="2" t="s">
        <v>7</v>
      </c>
      <c r="C5" s="95">
        <v>0.43</v>
      </c>
      <c r="D5" s="75">
        <v>0.45</v>
      </c>
      <c r="E5" s="42">
        <f>(C5/D5)*100</f>
        <v>95.555555555555543</v>
      </c>
      <c r="F5" s="39">
        <f t="shared" ref="F5:F12" si="0">ABS(D5-C5)</f>
        <v>2.0000000000000018E-2</v>
      </c>
      <c r="G5" s="14" t="s">
        <v>5</v>
      </c>
      <c r="H5" s="8">
        <f>ABS((C5-D5)/$H$1)</f>
        <v>0.6896551724137937</v>
      </c>
      <c r="J5" s="20" t="s">
        <v>18</v>
      </c>
      <c r="K5" s="23" t="s">
        <v>25</v>
      </c>
    </row>
    <row r="6" spans="1:12" x14ac:dyDescent="0.25">
      <c r="A6" s="2">
        <v>118</v>
      </c>
      <c r="B6" s="2" t="s">
        <v>34</v>
      </c>
      <c r="C6" s="79">
        <v>0.47199999999999998</v>
      </c>
      <c r="D6" s="75">
        <v>0.45</v>
      </c>
      <c r="E6" s="42">
        <f>(C6/D6)*100</f>
        <v>104.88888888888887</v>
      </c>
      <c r="F6" s="39">
        <f>ABS(D6-C6)</f>
        <v>2.1999999999999964E-2</v>
      </c>
      <c r="G6" s="14" t="s">
        <v>5</v>
      </c>
      <c r="H6" s="8">
        <f>ABS((C6-D6)/$H$1)</f>
        <v>0.75862068965517115</v>
      </c>
      <c r="J6" s="20" t="s">
        <v>19</v>
      </c>
      <c r="K6" s="23" t="s">
        <v>26</v>
      </c>
    </row>
    <row r="7" spans="1:12" x14ac:dyDescent="0.25">
      <c r="A7" s="53">
        <v>198</v>
      </c>
      <c r="B7" s="53" t="s">
        <v>8</v>
      </c>
      <c r="C7" s="76">
        <v>0.46300000000000002</v>
      </c>
      <c r="D7" s="75">
        <v>0.45</v>
      </c>
      <c r="E7" s="54">
        <f t="shared" ref="E7:E12" si="1">(C7/D7)*100</f>
        <v>102.8888888888889</v>
      </c>
      <c r="F7" s="55">
        <f t="shared" si="0"/>
        <v>1.3000000000000012E-2</v>
      </c>
      <c r="G7" s="56" t="s">
        <v>5</v>
      </c>
      <c r="H7" s="57">
        <f t="shared" ref="H7:H12" si="2">ABS((C7-D7)/$H$1)</f>
        <v>0.44827586206896591</v>
      </c>
      <c r="J7" s="20" t="s">
        <v>20</v>
      </c>
      <c r="K7" s="22" t="s">
        <v>27</v>
      </c>
    </row>
    <row r="8" spans="1:12" x14ac:dyDescent="0.25">
      <c r="A8" s="2">
        <v>297</v>
      </c>
      <c r="B8" s="2" t="s">
        <v>9</v>
      </c>
      <c r="C8" s="74">
        <v>0.42699999999999999</v>
      </c>
      <c r="D8" s="75">
        <v>0.45</v>
      </c>
      <c r="E8" s="54">
        <f>(C8/D8)*100</f>
        <v>94.888888888888886</v>
      </c>
      <c r="F8" s="55">
        <f>ABS(D8-C8)</f>
        <v>2.300000000000002E-2</v>
      </c>
      <c r="G8" s="56" t="s">
        <v>5</v>
      </c>
      <c r="H8" s="57">
        <f>ABS((C8-D8)/$H$1)</f>
        <v>0.79310344827586277</v>
      </c>
    </row>
    <row r="9" spans="1:12" x14ac:dyDescent="0.25">
      <c r="A9" s="2">
        <v>316</v>
      </c>
      <c r="B9" s="2" t="s">
        <v>10</v>
      </c>
      <c r="C9" s="77">
        <v>0.44</v>
      </c>
      <c r="D9" s="75">
        <v>0.45</v>
      </c>
      <c r="E9" s="42">
        <f t="shared" si="1"/>
        <v>97.777777777777771</v>
      </c>
      <c r="F9" s="39">
        <f t="shared" si="0"/>
        <v>1.0000000000000009E-2</v>
      </c>
      <c r="G9" s="14" t="s">
        <v>5</v>
      </c>
      <c r="H9" s="8">
        <f t="shared" si="2"/>
        <v>0.34482758620689685</v>
      </c>
    </row>
    <row r="10" spans="1:12" x14ac:dyDescent="0.25">
      <c r="A10" s="2">
        <v>318</v>
      </c>
      <c r="B10" s="2" t="s">
        <v>11</v>
      </c>
      <c r="C10" s="77">
        <v>0.45800000000000002</v>
      </c>
      <c r="D10" s="75">
        <v>0.45</v>
      </c>
      <c r="E10" s="42">
        <f t="shared" si="1"/>
        <v>101.77777777777779</v>
      </c>
      <c r="F10" s="39">
        <f t="shared" si="0"/>
        <v>8.0000000000000071E-3</v>
      </c>
      <c r="G10" s="14" t="s">
        <v>5</v>
      </c>
      <c r="H10" s="8">
        <f t="shared" si="2"/>
        <v>0.27586206896551746</v>
      </c>
      <c r="J10" s="3"/>
      <c r="K10" s="3"/>
      <c r="L10" s="3"/>
    </row>
    <row r="11" spans="1:12" x14ac:dyDescent="0.25">
      <c r="A11" s="2">
        <v>319</v>
      </c>
      <c r="B11" s="2" t="s">
        <v>12</v>
      </c>
      <c r="C11" s="77">
        <v>0.44700000000000001</v>
      </c>
      <c r="D11" s="75">
        <v>0.45</v>
      </c>
      <c r="E11" s="42">
        <f t="shared" si="1"/>
        <v>99.333333333333329</v>
      </c>
      <c r="F11" s="39">
        <f t="shared" si="0"/>
        <v>3.0000000000000027E-3</v>
      </c>
      <c r="G11" s="14" t="s">
        <v>5</v>
      </c>
      <c r="H11" s="8">
        <f t="shared" si="2"/>
        <v>0.10344827586206905</v>
      </c>
      <c r="J11" s="3"/>
      <c r="K11" s="3"/>
      <c r="L11" s="3"/>
    </row>
    <row r="12" spans="1:12" x14ac:dyDescent="0.25">
      <c r="A12" s="2">
        <v>320</v>
      </c>
      <c r="B12" s="2" t="s">
        <v>13</v>
      </c>
      <c r="C12" s="77">
        <v>0.45</v>
      </c>
      <c r="D12" s="75">
        <v>0.45</v>
      </c>
      <c r="E12" s="42">
        <f t="shared" si="1"/>
        <v>100</v>
      </c>
      <c r="F12" s="39">
        <f t="shared" si="0"/>
        <v>0</v>
      </c>
      <c r="G12" s="14" t="s">
        <v>5</v>
      </c>
      <c r="H12" s="8">
        <f t="shared" si="2"/>
        <v>0</v>
      </c>
      <c r="J12" s="3"/>
      <c r="K12" s="3"/>
      <c r="L12" s="3"/>
    </row>
    <row r="13" spans="1:12" x14ac:dyDescent="0.25">
      <c r="A13" s="52"/>
      <c r="B13" s="52"/>
      <c r="C13" s="52"/>
      <c r="D13" s="52"/>
      <c r="E13" s="46"/>
      <c r="F13" s="47"/>
      <c r="G13" s="48"/>
      <c r="H13" s="47"/>
      <c r="I13" s="3"/>
      <c r="J13" s="3"/>
      <c r="K13" s="3"/>
      <c r="L13" s="3"/>
    </row>
    <row r="15" spans="1:12" x14ac:dyDescent="0.25">
      <c r="A15" s="1"/>
      <c r="B15" s="3"/>
      <c r="C15" s="3"/>
      <c r="I15" s="101" t="s">
        <v>28</v>
      </c>
      <c r="J15" s="101"/>
      <c r="K15" s="101"/>
    </row>
    <row r="16" spans="1:12" x14ac:dyDescent="0.25">
      <c r="I16" s="36"/>
      <c r="J16" s="37"/>
      <c r="K16" s="38"/>
    </row>
    <row r="17" spans="9:11" x14ac:dyDescent="0.25">
      <c r="I17" s="36"/>
      <c r="J17" s="37"/>
      <c r="K17" s="38"/>
    </row>
    <row r="18" spans="9:11" x14ac:dyDescent="0.25">
      <c r="I18" s="36"/>
      <c r="J18" s="37"/>
      <c r="K18" s="38"/>
    </row>
    <row r="19" spans="9:11" ht="15.75" x14ac:dyDescent="0.25">
      <c r="I19" s="35" t="s">
        <v>16</v>
      </c>
      <c r="J19" s="99" t="s">
        <v>29</v>
      </c>
      <c r="K19" s="100"/>
    </row>
    <row r="20" spans="9:11" ht="30" customHeight="1" x14ac:dyDescent="0.25">
      <c r="I20" s="35" t="s">
        <v>30</v>
      </c>
      <c r="J20" s="98" t="s">
        <v>32</v>
      </c>
      <c r="K20" s="98"/>
    </row>
    <row r="21" spans="9:11" ht="29.25" customHeight="1" x14ac:dyDescent="0.25">
      <c r="I21" s="35" t="s">
        <v>31</v>
      </c>
      <c r="J21" s="98" t="s">
        <v>33</v>
      </c>
      <c r="K21" s="98"/>
    </row>
    <row r="33" spans="1:8" s="30" customFormat="1" ht="18.75" x14ac:dyDescent="0.3">
      <c r="A33"/>
      <c r="B33"/>
      <c r="C33"/>
      <c r="D33"/>
      <c r="E33"/>
      <c r="F33"/>
      <c r="G33"/>
      <c r="H33"/>
    </row>
    <row r="34" spans="1:8" s="26" customFormat="1" ht="18.75" x14ac:dyDescent="0.3">
      <c r="A34" s="97" t="s">
        <v>38</v>
      </c>
      <c r="B34" s="97"/>
      <c r="C34" s="97"/>
      <c r="D34" s="97"/>
      <c r="E34" s="97"/>
      <c r="F34" s="97"/>
      <c r="G34" s="27" t="s">
        <v>16</v>
      </c>
      <c r="H34" s="28">
        <v>8.2000000000000003E-2</v>
      </c>
    </row>
    <row r="35" spans="1:8" ht="30" x14ac:dyDescent="0.25">
      <c r="A35" s="25" t="s">
        <v>0</v>
      </c>
      <c r="B35" s="25" t="s">
        <v>1</v>
      </c>
      <c r="C35" s="25" t="s">
        <v>36</v>
      </c>
      <c r="D35" s="16" t="s">
        <v>42</v>
      </c>
      <c r="E35" s="17" t="s">
        <v>2</v>
      </c>
      <c r="F35" s="18" t="s">
        <v>37</v>
      </c>
      <c r="G35" s="18" t="s">
        <v>3</v>
      </c>
      <c r="H35" s="18" t="s">
        <v>14</v>
      </c>
    </row>
    <row r="36" spans="1:8" x14ac:dyDescent="0.25">
      <c r="A36" s="2">
        <v>1</v>
      </c>
      <c r="B36" s="2" t="s">
        <v>4</v>
      </c>
      <c r="C36" s="79">
        <v>1.25</v>
      </c>
      <c r="D36" s="78">
        <v>1.27</v>
      </c>
      <c r="E36" s="42">
        <f>(C36/D36)*100</f>
        <v>98.425196850393704</v>
      </c>
      <c r="F36" s="39">
        <f>ABS(D36-C36)</f>
        <v>2.0000000000000018E-2</v>
      </c>
      <c r="G36" s="8" t="s">
        <v>5</v>
      </c>
      <c r="H36" s="8">
        <f t="shared" ref="H36:H42" si="3">ABS((C36-D36)/$H$34)</f>
        <v>0.24390243902439046</v>
      </c>
    </row>
    <row r="37" spans="1:8" x14ac:dyDescent="0.25">
      <c r="A37" s="2">
        <v>59</v>
      </c>
      <c r="B37" s="2" t="s">
        <v>6</v>
      </c>
      <c r="C37" s="79">
        <v>1.28</v>
      </c>
      <c r="D37" s="78">
        <v>1.27</v>
      </c>
      <c r="E37" s="42">
        <f t="shared" ref="E37:E42" si="4">(C37/D37)*100</f>
        <v>100.78740157480314</v>
      </c>
      <c r="F37" s="39">
        <f t="shared" ref="F37:F42" si="5">ABS(D37-C37)</f>
        <v>1.0000000000000009E-2</v>
      </c>
      <c r="G37" s="2" t="s">
        <v>5</v>
      </c>
      <c r="H37" s="8">
        <f t="shared" si="3"/>
        <v>0.12195121951219523</v>
      </c>
    </row>
    <row r="38" spans="1:8" x14ac:dyDescent="0.25">
      <c r="A38" s="2">
        <v>118</v>
      </c>
      <c r="B38" s="2" t="s">
        <v>34</v>
      </c>
      <c r="C38" s="79">
        <v>1.49</v>
      </c>
      <c r="D38" s="78">
        <v>1.27</v>
      </c>
      <c r="E38" s="42">
        <f>(C38/D38)*100</f>
        <v>117.32283464566929</v>
      </c>
      <c r="F38" s="39">
        <f>ABS(D38-C38)</f>
        <v>0.21999999999999997</v>
      </c>
      <c r="G38" s="2" t="s">
        <v>5</v>
      </c>
      <c r="H38" s="8">
        <f>ABS((C38-D38)/$H$34)</f>
        <v>2.6829268292682924</v>
      </c>
    </row>
    <row r="39" spans="1:8" x14ac:dyDescent="0.25">
      <c r="A39" s="2">
        <v>198</v>
      </c>
      <c r="B39" s="2" t="s">
        <v>8</v>
      </c>
      <c r="C39" s="74">
        <v>1.258</v>
      </c>
      <c r="D39" s="78">
        <v>1.27</v>
      </c>
      <c r="E39" s="42">
        <f t="shared" si="4"/>
        <v>99.055118110236222</v>
      </c>
      <c r="F39" s="39">
        <f t="shared" si="5"/>
        <v>1.2000000000000011E-2</v>
      </c>
      <c r="G39" s="2" t="s">
        <v>5</v>
      </c>
      <c r="H39" s="8">
        <f t="shared" si="3"/>
        <v>0.14634146341463428</v>
      </c>
    </row>
    <row r="40" spans="1:8" x14ac:dyDescent="0.25">
      <c r="A40" s="2">
        <v>297</v>
      </c>
      <c r="B40" s="2" t="s">
        <v>9</v>
      </c>
      <c r="C40" s="74">
        <v>1.24</v>
      </c>
      <c r="D40" s="78">
        <v>1.27</v>
      </c>
      <c r="E40" s="42">
        <f>(C40/D40)*100</f>
        <v>97.637795275590548</v>
      </c>
      <c r="F40" s="39">
        <f>ABS(D40-C40)</f>
        <v>3.0000000000000027E-2</v>
      </c>
      <c r="G40" s="2" t="s">
        <v>5</v>
      </c>
      <c r="H40" s="8">
        <f>ABS((C40-D40)/$H$34)</f>
        <v>0.36585365853658569</v>
      </c>
    </row>
    <row r="41" spans="1:8" x14ac:dyDescent="0.25">
      <c r="A41" s="2">
        <v>318</v>
      </c>
      <c r="B41" s="2" t="s">
        <v>11</v>
      </c>
      <c r="C41" s="74">
        <v>1.236</v>
      </c>
      <c r="D41" s="78">
        <v>1.27</v>
      </c>
      <c r="E41" s="42">
        <f>(C41/D41)*100</f>
        <v>97.322834645669289</v>
      </c>
      <c r="F41" s="39">
        <f>ABS(D41-C41)</f>
        <v>3.400000000000003E-2</v>
      </c>
      <c r="G41" s="2" t="s">
        <v>5</v>
      </c>
      <c r="H41" s="8">
        <f>ABS((C41-D41)/$H$34)</f>
        <v>0.41463414634146378</v>
      </c>
    </row>
    <row r="42" spans="1:8" x14ac:dyDescent="0.25">
      <c r="A42" s="2">
        <v>319</v>
      </c>
      <c r="B42" s="80" t="s">
        <v>12</v>
      </c>
      <c r="C42" s="79">
        <v>1.24</v>
      </c>
      <c r="D42" s="78">
        <v>1.27</v>
      </c>
      <c r="E42" s="42">
        <f t="shared" si="4"/>
        <v>97.637795275590548</v>
      </c>
      <c r="F42" s="39">
        <f t="shared" si="5"/>
        <v>3.0000000000000027E-2</v>
      </c>
      <c r="G42" s="2" t="s">
        <v>5</v>
      </c>
      <c r="H42" s="8">
        <f t="shared" si="3"/>
        <v>0.36585365853658569</v>
      </c>
    </row>
    <row r="43" spans="1:8" x14ac:dyDescent="0.25">
      <c r="A43" s="2">
        <v>320</v>
      </c>
      <c r="B43" s="80" t="s">
        <v>13</v>
      </c>
      <c r="C43" s="79">
        <v>1.33</v>
      </c>
      <c r="D43" s="78">
        <v>1.27</v>
      </c>
      <c r="E43" s="42">
        <f>(C43/D43)*100</f>
        <v>104.72440944881892</v>
      </c>
      <c r="F43" s="39">
        <f>ABS(D43-C43)</f>
        <v>6.0000000000000053E-2</v>
      </c>
      <c r="G43" s="2" t="s">
        <v>5</v>
      </c>
      <c r="H43" s="8">
        <f>ABS((C43-D43)/$H$34)</f>
        <v>0.73170731707317138</v>
      </c>
    </row>
  </sheetData>
  <mergeCells count="6">
    <mergeCell ref="A34:F34"/>
    <mergeCell ref="A1:F1"/>
    <mergeCell ref="J20:K20"/>
    <mergeCell ref="J21:K21"/>
    <mergeCell ref="J19:K19"/>
    <mergeCell ref="I15:K15"/>
  </mergeCells>
  <conditionalFormatting sqref="H36:H37 H9:H13 H42 H3:H7 H39">
    <cfRule type="cellIs" dxfId="95" priority="19" operator="greaterThan">
      <formula>2</formula>
    </cfRule>
    <cfRule type="cellIs" dxfId="94" priority="20" operator="between">
      <formula>1.01</formula>
      <formula>2</formula>
    </cfRule>
    <cfRule type="cellIs" dxfId="93" priority="21" operator="lessThanOrEqual">
      <formula>1</formula>
    </cfRule>
  </conditionalFormatting>
  <conditionalFormatting sqref="H8">
    <cfRule type="cellIs" dxfId="92" priority="13" operator="greaterThan">
      <formula>2</formula>
    </cfRule>
    <cfRule type="cellIs" dxfId="91" priority="14" operator="between">
      <formula>1.01</formula>
      <formula>2</formula>
    </cfRule>
    <cfRule type="cellIs" dxfId="90" priority="15" operator="lessThanOrEqual">
      <formula>1</formula>
    </cfRule>
  </conditionalFormatting>
  <conditionalFormatting sqref="H40">
    <cfRule type="cellIs" dxfId="89" priority="10" operator="greaterThan">
      <formula>2</formula>
    </cfRule>
    <cfRule type="cellIs" dxfId="88" priority="11" operator="between">
      <formula>1.01</formula>
      <formula>2</formula>
    </cfRule>
    <cfRule type="cellIs" dxfId="87" priority="12" operator="lessThanOrEqual">
      <formula>1</formula>
    </cfRule>
  </conditionalFormatting>
  <conditionalFormatting sqref="H41">
    <cfRule type="cellIs" dxfId="86" priority="7" operator="greaterThan">
      <formula>2</formula>
    </cfRule>
    <cfRule type="cellIs" dxfId="85" priority="8" operator="between">
      <formula>1.01</formula>
      <formula>2</formula>
    </cfRule>
    <cfRule type="cellIs" dxfId="84" priority="9" operator="lessThanOrEqual">
      <formula>1</formula>
    </cfRule>
  </conditionalFormatting>
  <conditionalFormatting sqref="H38">
    <cfRule type="cellIs" dxfId="83" priority="4" operator="greaterThan">
      <formula>2</formula>
    </cfRule>
    <cfRule type="cellIs" dxfId="82" priority="5" operator="between">
      <formula>1.01</formula>
      <formula>2</formula>
    </cfRule>
    <cfRule type="cellIs" dxfId="81" priority="6" operator="lessThanOrEqual">
      <formula>1</formula>
    </cfRule>
  </conditionalFormatting>
  <conditionalFormatting sqref="H43">
    <cfRule type="cellIs" dxfId="80" priority="1" operator="greaterThan">
      <formula>2</formula>
    </cfRule>
    <cfRule type="cellIs" dxfId="79" priority="2" operator="between">
      <formula>1.01</formula>
      <formula>2</formula>
    </cfRule>
    <cfRule type="cellIs" dxfId="78" priority="3" operator="lessThanOrEqual">
      <formula>1</formula>
    </cfRule>
  </conditionalFormatting>
  <pageMargins left="0.7" right="0.7" top="0.75" bottom="0.75" header="0.3" footer="0.3"/>
  <pageSetup orientation="landscape" r:id="rId1"/>
  <ignoredErrors>
    <ignoredError sqref="E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opLeftCell="A40" zoomScale="110" zoomScaleNormal="110" workbookViewId="0">
      <selection activeCell="J53" sqref="J53"/>
    </sheetView>
  </sheetViews>
  <sheetFormatPr defaultRowHeight="15" x14ac:dyDescent="0.25"/>
  <cols>
    <col min="1" max="1" width="7.140625" customWidth="1"/>
    <col min="2" max="2" width="11.7109375" bestFit="1" customWidth="1"/>
    <col min="3" max="3" width="21.5703125" bestFit="1" customWidth="1"/>
    <col min="4" max="4" width="7.140625" customWidth="1"/>
    <col min="5" max="5" width="11.140625" bestFit="1" customWidth="1"/>
    <col min="6" max="6" width="14.5703125" bestFit="1" customWidth="1"/>
    <col min="7" max="7" width="12" bestFit="1" customWidth="1"/>
    <col min="8" max="8" width="17.42578125" customWidth="1"/>
    <col min="9" max="9" width="12.85546875" customWidth="1"/>
  </cols>
  <sheetData>
    <row r="1" spans="1:9" s="30" customFormat="1" ht="18.75" x14ac:dyDescent="0.3">
      <c r="A1" s="97" t="s">
        <v>54</v>
      </c>
      <c r="B1" s="97"/>
      <c r="C1" s="97"/>
      <c r="D1" s="97"/>
      <c r="E1" s="97"/>
      <c r="F1" s="97"/>
      <c r="G1" s="27" t="s">
        <v>16</v>
      </c>
      <c r="H1" s="28">
        <v>6.0000000000000001E-3</v>
      </c>
    </row>
    <row r="2" spans="1:9" s="26" customFormat="1" ht="45" x14ac:dyDescent="0.25">
      <c r="A2" s="25" t="s">
        <v>0</v>
      </c>
      <c r="B2" s="25" t="s">
        <v>1</v>
      </c>
      <c r="C2" s="25" t="s">
        <v>36</v>
      </c>
      <c r="D2" s="16" t="s">
        <v>45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9" x14ac:dyDescent="0.25">
      <c r="A3" s="2">
        <v>1</v>
      </c>
      <c r="B3" s="2" t="s">
        <v>4</v>
      </c>
      <c r="C3" s="74">
        <v>0.13700000000000001</v>
      </c>
      <c r="D3" s="75">
        <v>0.13500000000000001</v>
      </c>
      <c r="E3" s="42">
        <f>(C3/D3)*100</f>
        <v>101.48148148148148</v>
      </c>
      <c r="F3" s="8">
        <f>ABS(D3-C3)</f>
        <v>2.0000000000000018E-3</v>
      </c>
      <c r="G3" s="8" t="s">
        <v>5</v>
      </c>
      <c r="H3" s="8">
        <f t="shared" ref="H3:H12" si="0">ABS((C3-D3)/$H$1)</f>
        <v>0.33333333333333365</v>
      </c>
      <c r="I3" s="92"/>
    </row>
    <row r="4" spans="1:9" x14ac:dyDescent="0.25">
      <c r="A4" s="7">
        <v>59</v>
      </c>
      <c r="B4" s="7" t="s">
        <v>6</v>
      </c>
      <c r="C4" s="75">
        <v>0.13800000000000001</v>
      </c>
      <c r="D4" s="75">
        <v>0.13500000000000001</v>
      </c>
      <c r="E4" s="42">
        <f>(C4/D4)*100</f>
        <v>102.22222222222221</v>
      </c>
      <c r="F4" s="8">
        <f>ABS(D4-C4)</f>
        <v>3.0000000000000027E-3</v>
      </c>
      <c r="G4" s="8" t="s">
        <v>5</v>
      </c>
      <c r="H4" s="8">
        <f>ABS((C4-D4)/$H$1)</f>
        <v>0.50000000000000044</v>
      </c>
      <c r="I4" s="92"/>
    </row>
    <row r="5" spans="1:9" x14ac:dyDescent="0.25">
      <c r="A5" s="7">
        <v>105</v>
      </c>
      <c r="B5" s="7" t="s">
        <v>7</v>
      </c>
      <c r="C5" s="75">
        <v>0.13700000000000001</v>
      </c>
      <c r="D5" s="75">
        <v>0.13500000000000001</v>
      </c>
      <c r="E5" s="42">
        <f>(C5/D5)*100</f>
        <v>101.48148148148148</v>
      </c>
      <c r="F5" s="8">
        <f>ABS(D5-C5)</f>
        <v>2.0000000000000018E-3</v>
      </c>
      <c r="G5" s="8" t="s">
        <v>5</v>
      </c>
      <c r="H5" s="8">
        <f>ABS((C5-D5)/$H$1)</f>
        <v>0.33333333333333365</v>
      </c>
      <c r="I5" s="92"/>
    </row>
    <row r="6" spans="1:9" x14ac:dyDescent="0.25">
      <c r="A6" s="7">
        <v>118</v>
      </c>
      <c r="B6" s="7" t="s">
        <v>34</v>
      </c>
      <c r="C6" s="75">
        <v>0.13800000000000001</v>
      </c>
      <c r="D6" s="75">
        <v>0.13500000000000001</v>
      </c>
      <c r="E6" s="42">
        <f>(C6/D6)*100</f>
        <v>102.22222222222221</v>
      </c>
      <c r="F6" s="8">
        <f>ABS(D6-C6)</f>
        <v>3.0000000000000027E-3</v>
      </c>
      <c r="G6" s="8" t="s">
        <v>5</v>
      </c>
      <c r="H6" s="8">
        <f>ABS((C6-D6)/$H$1)</f>
        <v>0.50000000000000044</v>
      </c>
      <c r="I6" s="92"/>
    </row>
    <row r="7" spans="1:9" x14ac:dyDescent="0.25">
      <c r="A7" s="7">
        <v>198</v>
      </c>
      <c r="B7" s="7" t="s">
        <v>8</v>
      </c>
      <c r="C7" s="75">
        <v>0.128</v>
      </c>
      <c r="D7" s="75">
        <v>0.13500000000000001</v>
      </c>
      <c r="E7" s="42">
        <f t="shared" ref="E7:E12" si="1">(C7/D7)*100</f>
        <v>94.81481481481481</v>
      </c>
      <c r="F7" s="39">
        <f t="shared" ref="F7:F12" si="2">ABS(D7-C7)</f>
        <v>7.0000000000000062E-3</v>
      </c>
      <c r="G7" s="7" t="s">
        <v>5</v>
      </c>
      <c r="H7" s="8">
        <f t="shared" si="0"/>
        <v>1.1666666666666676</v>
      </c>
      <c r="I7" s="92"/>
    </row>
    <row r="8" spans="1:9" x14ac:dyDescent="0.25">
      <c r="A8" s="7">
        <v>297</v>
      </c>
      <c r="B8" s="7" t="s">
        <v>9</v>
      </c>
      <c r="C8" s="75">
        <v>0.123</v>
      </c>
      <c r="D8" s="75">
        <v>0.13500000000000001</v>
      </c>
      <c r="E8" s="42">
        <f>(C8/D8)*100</f>
        <v>91.1111111111111</v>
      </c>
      <c r="F8" s="39">
        <f>ABS(D8-C8)</f>
        <v>1.2000000000000011E-2</v>
      </c>
      <c r="G8" s="7" t="s">
        <v>5</v>
      </c>
      <c r="H8" s="8">
        <f>ABS((C8-D8)/$H$1)</f>
        <v>2.0000000000000018</v>
      </c>
      <c r="I8" s="92"/>
    </row>
    <row r="9" spans="1:9" x14ac:dyDescent="0.25">
      <c r="A9" s="7">
        <v>316</v>
      </c>
      <c r="B9" s="7" t="s">
        <v>10</v>
      </c>
      <c r="C9" s="91">
        <v>0.1356</v>
      </c>
      <c r="D9" s="75">
        <v>0.13500000000000001</v>
      </c>
      <c r="E9" s="42">
        <f t="shared" si="1"/>
        <v>100.44444444444444</v>
      </c>
      <c r="F9" s="7">
        <f t="shared" si="2"/>
        <v>5.9999999999998943E-4</v>
      </c>
      <c r="G9" s="7" t="s">
        <v>5</v>
      </c>
      <c r="H9" s="8">
        <f t="shared" si="0"/>
        <v>9.9999999999998243E-2</v>
      </c>
      <c r="I9" s="92"/>
    </row>
    <row r="10" spans="1:9" x14ac:dyDescent="0.25">
      <c r="A10" s="7">
        <v>318</v>
      </c>
      <c r="B10" s="7" t="s">
        <v>11</v>
      </c>
      <c r="C10" s="91">
        <v>0.1366</v>
      </c>
      <c r="D10" s="75">
        <v>0.13500000000000001</v>
      </c>
      <c r="E10" s="42">
        <f t="shared" si="1"/>
        <v>101.18518518518518</v>
      </c>
      <c r="F10" s="7">
        <f t="shared" si="2"/>
        <v>1.5999999999999903E-3</v>
      </c>
      <c r="G10" s="7" t="s">
        <v>5</v>
      </c>
      <c r="H10" s="8">
        <f t="shared" si="0"/>
        <v>0.26666666666666505</v>
      </c>
      <c r="I10" s="92"/>
    </row>
    <row r="11" spans="1:9" x14ac:dyDescent="0.25">
      <c r="A11" s="7">
        <v>319</v>
      </c>
      <c r="B11" s="7" t="s">
        <v>12</v>
      </c>
      <c r="C11" s="75">
        <v>0.13500000000000001</v>
      </c>
      <c r="D11" s="75">
        <v>0.13500000000000001</v>
      </c>
      <c r="E11" s="42">
        <f t="shared" si="1"/>
        <v>100</v>
      </c>
      <c r="F11" s="7">
        <f t="shared" si="2"/>
        <v>0</v>
      </c>
      <c r="G11" s="7" t="s">
        <v>5</v>
      </c>
      <c r="H11" s="8">
        <f t="shared" si="0"/>
        <v>0</v>
      </c>
    </row>
    <row r="12" spans="1:9" x14ac:dyDescent="0.25">
      <c r="A12" s="7">
        <v>320</v>
      </c>
      <c r="B12" s="7" t="s">
        <v>13</v>
      </c>
      <c r="C12" s="81">
        <v>0.13</v>
      </c>
      <c r="D12" s="75">
        <v>0.13500000000000001</v>
      </c>
      <c r="E12" s="42">
        <f t="shared" si="1"/>
        <v>96.296296296296291</v>
      </c>
      <c r="F12" s="7">
        <f t="shared" si="2"/>
        <v>5.0000000000000044E-3</v>
      </c>
      <c r="G12" s="7" t="s">
        <v>5</v>
      </c>
      <c r="H12" s="8">
        <f t="shared" si="0"/>
        <v>0.83333333333333404</v>
      </c>
    </row>
    <row r="13" spans="1:9" x14ac:dyDescent="0.25">
      <c r="A13" s="58"/>
      <c r="B13" s="58"/>
      <c r="C13" s="58"/>
      <c r="D13" s="58"/>
      <c r="E13" s="58"/>
      <c r="F13" s="49"/>
      <c r="G13" s="49"/>
      <c r="H13" s="47"/>
    </row>
    <row r="14" spans="1:9" x14ac:dyDescent="0.25">
      <c r="A14" s="4"/>
      <c r="B14" s="5"/>
      <c r="C14" s="6"/>
      <c r="D14" s="4"/>
      <c r="E14" s="4"/>
      <c r="F14" s="4"/>
      <c r="G14" s="4"/>
      <c r="H14" s="4"/>
    </row>
    <row r="35" spans="1:9" s="30" customFormat="1" ht="18.75" x14ac:dyDescent="0.3">
      <c r="A35" s="97" t="s">
        <v>55</v>
      </c>
      <c r="B35" s="97"/>
      <c r="C35" s="97"/>
      <c r="D35" s="97"/>
      <c r="E35" s="97"/>
      <c r="F35" s="97"/>
      <c r="G35" s="27" t="s">
        <v>16</v>
      </c>
      <c r="H35" s="28">
        <v>0.03</v>
      </c>
    </row>
    <row r="36" spans="1:9" s="26" customFormat="1" ht="45" x14ac:dyDescent="0.25">
      <c r="A36" s="25" t="s">
        <v>0</v>
      </c>
      <c r="B36" s="25" t="s">
        <v>1</v>
      </c>
      <c r="C36" s="72" t="s">
        <v>36</v>
      </c>
      <c r="D36" s="16" t="s">
        <v>44</v>
      </c>
      <c r="E36" s="17" t="s">
        <v>2</v>
      </c>
      <c r="F36" s="18" t="s">
        <v>37</v>
      </c>
      <c r="G36" s="18" t="s">
        <v>3</v>
      </c>
      <c r="H36" s="18" t="s">
        <v>14</v>
      </c>
    </row>
    <row r="37" spans="1:9" x14ac:dyDescent="0.25">
      <c r="A37" s="2">
        <v>1</v>
      </c>
      <c r="B37" s="2" t="s">
        <v>4</v>
      </c>
      <c r="C37" s="74">
        <v>0.60699999999999998</v>
      </c>
      <c r="D37" s="75">
        <v>0.62</v>
      </c>
      <c r="E37" s="42">
        <f>(C37/D37)*100</f>
        <v>97.903225806451616</v>
      </c>
      <c r="F37" s="39">
        <f>ABS(D37-C37)</f>
        <v>1.3000000000000012E-2</v>
      </c>
      <c r="G37" s="8" t="s">
        <v>5</v>
      </c>
      <c r="H37" s="8">
        <f>ABS((C37-D37)/$H$35)</f>
        <v>0.43333333333333374</v>
      </c>
      <c r="I37" s="92"/>
    </row>
    <row r="38" spans="1:9" x14ac:dyDescent="0.25">
      <c r="A38" s="7">
        <v>59</v>
      </c>
      <c r="B38" s="7" t="s">
        <v>6</v>
      </c>
      <c r="C38" s="75">
        <v>0.64600000000000002</v>
      </c>
      <c r="D38" s="75">
        <v>0.62</v>
      </c>
      <c r="E38" s="42">
        <f t="shared" ref="E38:E44" si="3">(C38/D38)*100</f>
        <v>104.19354838709678</v>
      </c>
      <c r="F38" s="39">
        <f t="shared" ref="F38:F44" si="4">ABS(D38-C38)</f>
        <v>2.6000000000000023E-2</v>
      </c>
      <c r="G38" s="8" t="s">
        <v>5</v>
      </c>
      <c r="H38" s="8">
        <f t="shared" ref="H38:H44" si="5">ABS((C38-D38)/$H$35)</f>
        <v>0.86666666666666747</v>
      </c>
      <c r="I38" s="92"/>
    </row>
    <row r="39" spans="1:9" x14ac:dyDescent="0.25">
      <c r="A39" s="7">
        <v>118</v>
      </c>
      <c r="B39" s="7" t="s">
        <v>34</v>
      </c>
      <c r="C39" s="75">
        <v>0.63</v>
      </c>
      <c r="D39" s="75">
        <v>0.62</v>
      </c>
      <c r="E39" s="42">
        <f t="shared" si="3"/>
        <v>101.61290322580645</v>
      </c>
      <c r="F39" s="39">
        <f t="shared" si="4"/>
        <v>1.0000000000000009E-2</v>
      </c>
      <c r="G39" s="8" t="s">
        <v>5</v>
      </c>
      <c r="H39" s="8">
        <f t="shared" si="5"/>
        <v>0.33333333333333365</v>
      </c>
      <c r="I39" s="92"/>
    </row>
    <row r="40" spans="1:9" x14ac:dyDescent="0.25">
      <c r="A40" s="7">
        <v>198</v>
      </c>
      <c r="B40" s="7" t="s">
        <v>8</v>
      </c>
      <c r="C40" s="75">
        <v>0.60699999999999998</v>
      </c>
      <c r="D40" s="75">
        <v>0.62</v>
      </c>
      <c r="E40" s="42">
        <f t="shared" si="3"/>
        <v>97.903225806451616</v>
      </c>
      <c r="F40" s="39">
        <f t="shared" si="4"/>
        <v>1.3000000000000012E-2</v>
      </c>
      <c r="G40" s="8" t="s">
        <v>5</v>
      </c>
      <c r="H40" s="8">
        <f t="shared" si="5"/>
        <v>0.43333333333333374</v>
      </c>
      <c r="I40" s="92"/>
    </row>
    <row r="41" spans="1:9" x14ac:dyDescent="0.25">
      <c r="A41" s="7">
        <v>297</v>
      </c>
      <c r="B41" s="7" t="s">
        <v>9</v>
      </c>
      <c r="C41" s="75">
        <v>0.621</v>
      </c>
      <c r="D41" s="75">
        <v>0.62</v>
      </c>
      <c r="E41" s="42">
        <f t="shared" si="3"/>
        <v>100.16129032258065</v>
      </c>
      <c r="F41" s="39">
        <f t="shared" si="4"/>
        <v>1.0000000000000009E-3</v>
      </c>
      <c r="G41" s="8" t="s">
        <v>5</v>
      </c>
      <c r="H41" s="8">
        <f t="shared" si="5"/>
        <v>3.3333333333333368E-2</v>
      </c>
      <c r="I41" s="92"/>
    </row>
    <row r="42" spans="1:9" x14ac:dyDescent="0.25">
      <c r="A42" s="7">
        <v>318</v>
      </c>
      <c r="B42" s="7" t="s">
        <v>11</v>
      </c>
      <c r="C42" s="75">
        <v>0.60819999999999996</v>
      </c>
      <c r="D42" s="75">
        <v>0.62</v>
      </c>
      <c r="E42" s="42">
        <f t="shared" si="3"/>
        <v>98.096774193548384</v>
      </c>
      <c r="F42" s="39">
        <f t="shared" si="4"/>
        <v>1.1800000000000033E-2</v>
      </c>
      <c r="G42" s="8" t="s">
        <v>5</v>
      </c>
      <c r="H42" s="8">
        <f t="shared" si="5"/>
        <v>0.39333333333333442</v>
      </c>
    </row>
    <row r="43" spans="1:9" x14ac:dyDescent="0.25">
      <c r="A43" s="96">
        <v>319</v>
      </c>
      <c r="B43" s="7" t="s">
        <v>12</v>
      </c>
      <c r="C43" s="75">
        <v>0.58399999999999996</v>
      </c>
      <c r="D43" s="75">
        <v>0.62</v>
      </c>
      <c r="E43" s="42">
        <f>(C43/D43)*100</f>
        <v>94.193548387096769</v>
      </c>
      <c r="F43" s="39">
        <f>ABS(D43-C43)</f>
        <v>3.6000000000000032E-2</v>
      </c>
      <c r="G43" s="8" t="s">
        <v>5</v>
      </c>
      <c r="H43" s="8">
        <f>ABS((C43-D43)/$H$35)</f>
        <v>1.2000000000000011</v>
      </c>
    </row>
    <row r="44" spans="1:9" x14ac:dyDescent="0.25">
      <c r="A44" s="82">
        <v>320</v>
      </c>
      <c r="B44" s="60" t="s">
        <v>13</v>
      </c>
      <c r="C44" s="75">
        <v>0.61099999999999999</v>
      </c>
      <c r="D44" s="75">
        <v>0.62</v>
      </c>
      <c r="E44" s="42">
        <f t="shared" si="3"/>
        <v>98.548387096774192</v>
      </c>
      <c r="F44" s="39">
        <f t="shared" si="4"/>
        <v>9.000000000000008E-3</v>
      </c>
      <c r="G44" s="8" t="s">
        <v>5</v>
      </c>
      <c r="H44" s="8">
        <f t="shared" si="5"/>
        <v>0.30000000000000027</v>
      </c>
    </row>
    <row r="45" spans="1:9" x14ac:dyDescent="0.25">
      <c r="C45" s="3"/>
    </row>
    <row r="59" spans="9:9" x14ac:dyDescent="0.25">
      <c r="I59" s="26"/>
    </row>
  </sheetData>
  <mergeCells count="2">
    <mergeCell ref="A1:F1"/>
    <mergeCell ref="A35:F35"/>
  </mergeCells>
  <conditionalFormatting sqref="H37 H3 H9:H13 H7">
    <cfRule type="cellIs" dxfId="77" priority="31" operator="greaterThan">
      <formula>2</formula>
    </cfRule>
    <cfRule type="cellIs" dxfId="76" priority="32" operator="between">
      <formula>1.01</formula>
      <formula>2</formula>
    </cfRule>
    <cfRule type="cellIs" dxfId="75" priority="33" operator="lessThanOrEqual">
      <formula>1</formula>
    </cfRule>
  </conditionalFormatting>
  <conditionalFormatting sqref="H8">
    <cfRule type="cellIs" dxfId="74" priority="13" operator="greaterThan">
      <formula>2</formula>
    </cfRule>
    <cfRule type="cellIs" dxfId="73" priority="14" operator="between">
      <formula>1.01</formula>
      <formula>2</formula>
    </cfRule>
    <cfRule type="cellIs" dxfId="72" priority="15" operator="lessThanOrEqual">
      <formula>1</formula>
    </cfRule>
  </conditionalFormatting>
  <conditionalFormatting sqref="H4:H6">
    <cfRule type="cellIs" dxfId="71" priority="7" operator="greaterThan">
      <formula>2</formula>
    </cfRule>
    <cfRule type="cellIs" dxfId="70" priority="8" operator="between">
      <formula>1.01</formula>
      <formula>2</formula>
    </cfRule>
    <cfRule type="cellIs" dxfId="69" priority="9" operator="lessThanOrEqual">
      <formula>1</formula>
    </cfRule>
  </conditionalFormatting>
  <conditionalFormatting sqref="H38:H42 H44">
    <cfRule type="cellIs" dxfId="68" priority="4" operator="greaterThan">
      <formula>2</formula>
    </cfRule>
    <cfRule type="cellIs" dxfId="67" priority="5" operator="between">
      <formula>1.01</formula>
      <formula>2</formula>
    </cfRule>
    <cfRule type="cellIs" dxfId="66" priority="6" operator="lessThanOrEqual">
      <formula>1</formula>
    </cfRule>
  </conditionalFormatting>
  <conditionalFormatting sqref="H43">
    <cfRule type="cellIs" dxfId="65" priority="1" operator="greaterThan">
      <formula>2</formula>
    </cfRule>
    <cfRule type="cellIs" dxfId="64" priority="2" operator="between">
      <formula>1.01</formula>
      <formula>2</formula>
    </cfRule>
    <cfRule type="cellIs" dxfId="63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2"/>
  <sheetViews>
    <sheetView zoomScale="110" zoomScaleNormal="110" workbookViewId="0">
      <selection activeCell="K16" sqref="K16"/>
    </sheetView>
  </sheetViews>
  <sheetFormatPr defaultRowHeight="15" x14ac:dyDescent="0.25"/>
  <cols>
    <col min="2" max="2" width="11.28515625" bestFit="1" customWidth="1"/>
    <col min="3" max="3" width="21.5703125" bestFit="1" customWidth="1"/>
    <col min="5" max="5" width="11.85546875" customWidth="1"/>
    <col min="6" max="6" width="16.140625" customWidth="1"/>
    <col min="7" max="7" width="12" bestFit="1" customWidth="1"/>
  </cols>
  <sheetData>
    <row r="1" spans="1:12" s="33" customFormat="1" ht="17.25" x14ac:dyDescent="0.3">
      <c r="A1" s="102" t="s">
        <v>56</v>
      </c>
      <c r="B1" s="102"/>
      <c r="C1" s="102"/>
      <c r="D1" s="102"/>
      <c r="E1" s="102"/>
      <c r="F1" s="102"/>
      <c r="G1" s="32" t="s">
        <v>16</v>
      </c>
      <c r="H1" s="31">
        <v>2.5999999999999999E-2</v>
      </c>
    </row>
    <row r="2" spans="1:12" ht="45" x14ac:dyDescent="0.25">
      <c r="A2" s="25" t="s">
        <v>0</v>
      </c>
      <c r="B2" s="25" t="s">
        <v>1</v>
      </c>
      <c r="C2" s="25" t="s">
        <v>36</v>
      </c>
      <c r="D2" s="16" t="s">
        <v>47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12" x14ac:dyDescent="0.25">
      <c r="A3" s="2">
        <v>1</v>
      </c>
      <c r="B3" s="2" t="s">
        <v>4</v>
      </c>
      <c r="C3" s="83">
        <v>0.15</v>
      </c>
      <c r="D3" s="81">
        <v>0.14299999999999999</v>
      </c>
      <c r="E3" s="42">
        <f>(C3/D3)*100</f>
        <v>104.89510489510489</v>
      </c>
      <c r="F3" s="8">
        <f>ABS(D3-C3)</f>
        <v>7.0000000000000062E-3</v>
      </c>
      <c r="G3" s="8" t="s">
        <v>5</v>
      </c>
      <c r="H3" s="8">
        <f>ABS((C3-D3)/$H$1)</f>
        <v>0.2692307692307695</v>
      </c>
    </row>
    <row r="4" spans="1:12" ht="15.75" thickBot="1" x14ac:dyDescent="0.3">
      <c r="A4" s="7">
        <v>59</v>
      </c>
      <c r="B4" s="7" t="s">
        <v>6</v>
      </c>
      <c r="C4" s="83">
        <v>0.13</v>
      </c>
      <c r="D4" s="81">
        <v>0.14299999999999999</v>
      </c>
      <c r="E4" s="42">
        <f>(C4/D4)*100</f>
        <v>90.909090909090921</v>
      </c>
      <c r="F4" s="8">
        <f>ABS(D4-C4)</f>
        <v>1.2999999999999984E-2</v>
      </c>
      <c r="G4" s="8" t="s">
        <v>5</v>
      </c>
      <c r="H4" s="8">
        <f>ABS((C4-D4)/$H$1)</f>
        <v>0.49999999999999939</v>
      </c>
    </row>
    <row r="5" spans="1:12" ht="16.5" thickTop="1" thickBot="1" x14ac:dyDescent="0.3">
      <c r="A5" s="60">
        <v>105</v>
      </c>
      <c r="B5" s="60" t="s">
        <v>7</v>
      </c>
      <c r="C5" s="94" t="s">
        <v>35</v>
      </c>
      <c r="D5" s="81">
        <v>0.14299999999999999</v>
      </c>
      <c r="E5" s="42" t="e">
        <f>(C5/D5)*100</f>
        <v>#VALUE!</v>
      </c>
      <c r="F5" s="8" t="e">
        <f>ABS(D5-C5)</f>
        <v>#VALUE!</v>
      </c>
      <c r="G5" s="8" t="s">
        <v>5</v>
      </c>
      <c r="H5" s="8" t="e">
        <f>ABS((C5-D5)/$H$1)</f>
        <v>#VALUE!</v>
      </c>
    </row>
    <row r="6" spans="1:12" ht="15.75" thickTop="1" x14ac:dyDescent="0.25">
      <c r="A6" s="7">
        <v>319</v>
      </c>
      <c r="B6" s="9" t="s">
        <v>12</v>
      </c>
      <c r="C6" s="84">
        <v>0.13300000000000001</v>
      </c>
      <c r="D6" s="81">
        <v>0.14299999999999999</v>
      </c>
      <c r="E6" s="42">
        <f>(C6/D6)*100</f>
        <v>93.006993006993028</v>
      </c>
      <c r="F6" s="8">
        <f>ABS(D6-C6)</f>
        <v>9.9999999999999811E-3</v>
      </c>
      <c r="G6" s="7" t="s">
        <v>5</v>
      </c>
      <c r="H6" s="8">
        <f>ABS((C6-D6)/$H$1)</f>
        <v>0.38461538461538392</v>
      </c>
    </row>
    <row r="7" spans="1:12" x14ac:dyDescent="0.25">
      <c r="G7" s="59"/>
      <c r="H7" s="12"/>
      <c r="I7" s="12"/>
      <c r="J7" s="12"/>
      <c r="K7" s="12"/>
      <c r="L7" s="12"/>
    </row>
    <row r="8" spans="1:12" x14ac:dyDescent="0.25">
      <c r="G8" s="12"/>
      <c r="H8" s="52"/>
      <c r="I8" s="52"/>
      <c r="J8" s="52"/>
      <c r="K8" s="52"/>
      <c r="L8" s="52"/>
    </row>
    <row r="26" spans="1:8" s="33" customFormat="1" ht="17.25" x14ac:dyDescent="0.3">
      <c r="A26" s="102" t="s">
        <v>57</v>
      </c>
      <c r="B26" s="102"/>
      <c r="C26" s="102"/>
      <c r="D26" s="102"/>
      <c r="E26" s="102"/>
      <c r="F26" s="102"/>
      <c r="G26" s="32" t="s">
        <v>16</v>
      </c>
      <c r="H26" s="31">
        <v>7.9000000000000001E-2</v>
      </c>
    </row>
    <row r="27" spans="1:8" ht="45" customHeight="1" x14ac:dyDescent="0.25">
      <c r="A27" s="25" t="s">
        <v>0</v>
      </c>
      <c r="B27" s="25" t="s">
        <v>1</v>
      </c>
      <c r="C27" s="25" t="s">
        <v>36</v>
      </c>
      <c r="D27" s="16" t="s">
        <v>46</v>
      </c>
      <c r="E27" s="17" t="s">
        <v>2</v>
      </c>
      <c r="F27" s="18" t="s">
        <v>37</v>
      </c>
      <c r="G27" s="18" t="s">
        <v>3</v>
      </c>
      <c r="H27" s="18" t="s">
        <v>14</v>
      </c>
    </row>
    <row r="28" spans="1:8" x14ac:dyDescent="0.25">
      <c r="A28" s="2">
        <v>1</v>
      </c>
      <c r="B28" s="2" t="s">
        <v>4</v>
      </c>
      <c r="C28" s="83">
        <v>0.499</v>
      </c>
      <c r="D28" s="81">
        <v>0.495</v>
      </c>
      <c r="E28" s="42">
        <f>(C28/D28)*100</f>
        <v>100.80808080808082</v>
      </c>
      <c r="F28" s="8">
        <f>ABS(D28-C28)</f>
        <v>4.0000000000000036E-3</v>
      </c>
      <c r="G28" s="8" t="s">
        <v>5</v>
      </c>
      <c r="H28" s="8">
        <f>ABS((C28-D28)/$H$26)</f>
        <v>5.0632911392405111E-2</v>
      </c>
    </row>
    <row r="29" spans="1:8" x14ac:dyDescent="0.25">
      <c r="A29" s="7">
        <v>59</v>
      </c>
      <c r="B29" s="7" t="s">
        <v>6</v>
      </c>
      <c r="C29" s="88">
        <v>0.49</v>
      </c>
      <c r="D29" s="81">
        <v>0.495</v>
      </c>
      <c r="E29" s="42">
        <f>(C29/D29)*100</f>
        <v>98.98989898989899</v>
      </c>
      <c r="F29" s="8">
        <f>ABS(D29-C29)</f>
        <v>5.0000000000000044E-3</v>
      </c>
      <c r="G29" s="8" t="s">
        <v>5</v>
      </c>
      <c r="H29" s="8">
        <f>ABS((C29-D29)/$H$26)</f>
        <v>6.3291139240506389E-2</v>
      </c>
    </row>
    <row r="30" spans="1:8" x14ac:dyDescent="0.25">
      <c r="A30" s="2">
        <v>319</v>
      </c>
      <c r="B30" s="2" t="s">
        <v>12</v>
      </c>
      <c r="C30" s="83">
        <v>0.46300000000000002</v>
      </c>
      <c r="D30" s="81">
        <v>0.495</v>
      </c>
      <c r="E30" s="42">
        <f>(C30/D30)*100</f>
        <v>93.535353535353536</v>
      </c>
      <c r="F30" s="8">
        <f>ABS(D30-C30)</f>
        <v>3.1999999999999973E-2</v>
      </c>
      <c r="G30" s="8" t="s">
        <v>5</v>
      </c>
      <c r="H30" s="8">
        <f>ABS((C30-D30)/$H$26)</f>
        <v>0.40506329113924017</v>
      </c>
    </row>
    <row r="32" spans="1:8" x14ac:dyDescent="0.25">
      <c r="B32" s="10"/>
      <c r="C32" s="11"/>
    </row>
  </sheetData>
  <mergeCells count="2">
    <mergeCell ref="A1:F1"/>
    <mergeCell ref="A26:F26"/>
  </mergeCells>
  <conditionalFormatting sqref="H3 H6 H28 H30">
    <cfRule type="cellIs" dxfId="62" priority="13" operator="greaterThan">
      <formula>2</formula>
    </cfRule>
    <cfRule type="cellIs" dxfId="61" priority="14" operator="between">
      <formula>1.01</formula>
      <formula>2</formula>
    </cfRule>
    <cfRule type="cellIs" dxfId="60" priority="15" operator="lessThanOrEqual">
      <formula>1</formula>
    </cfRule>
  </conditionalFormatting>
  <conditionalFormatting sqref="H4">
    <cfRule type="cellIs" dxfId="59" priority="7" operator="greaterThan">
      <formula>2</formula>
    </cfRule>
    <cfRule type="cellIs" dxfId="58" priority="8" operator="between">
      <formula>1.01</formula>
      <formula>2</formula>
    </cfRule>
    <cfRule type="cellIs" dxfId="57" priority="9" operator="lessThanOrEqual">
      <formula>1</formula>
    </cfRule>
  </conditionalFormatting>
  <conditionalFormatting sqref="H29">
    <cfRule type="cellIs" dxfId="56" priority="4" operator="greaterThan">
      <formula>2</formula>
    </cfRule>
    <cfRule type="cellIs" dxfId="55" priority="5" operator="between">
      <formula>1.01</formula>
      <formula>2</formula>
    </cfRule>
    <cfRule type="cellIs" dxfId="54" priority="6" operator="lessThanOrEqual">
      <formula>1</formula>
    </cfRule>
  </conditionalFormatting>
  <conditionalFormatting sqref="H5">
    <cfRule type="cellIs" dxfId="53" priority="1" operator="greaterThan">
      <formula>2</formula>
    </cfRule>
    <cfRule type="cellIs" dxfId="52" priority="2" operator="between">
      <formula>1.01</formula>
      <formula>2</formula>
    </cfRule>
    <cfRule type="cellIs" dxfId="51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4" zoomScale="110" zoomScaleNormal="110" workbookViewId="0">
      <selection activeCell="K15" sqref="K15"/>
    </sheetView>
  </sheetViews>
  <sheetFormatPr defaultRowHeight="15" x14ac:dyDescent="0.25"/>
  <cols>
    <col min="1" max="1" width="9.140625" style="4"/>
    <col min="2" max="2" width="11.28515625" style="4" bestFit="1" customWidth="1"/>
    <col min="3" max="3" width="21.5703125" style="4" bestFit="1" customWidth="1"/>
    <col min="4" max="5" width="9.140625" style="4"/>
    <col min="6" max="6" width="7.140625" style="4" bestFit="1" customWidth="1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58</v>
      </c>
      <c r="B1" s="97"/>
      <c r="C1" s="97"/>
      <c r="D1" s="97"/>
      <c r="E1" s="97"/>
      <c r="F1" s="97"/>
      <c r="G1" s="27" t="s">
        <v>16</v>
      </c>
      <c r="H1" s="41">
        <v>1.2999999999999999E-2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36</v>
      </c>
      <c r="D2" s="16" t="s">
        <v>48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0.10100000000000001</v>
      </c>
      <c r="D3" s="24">
        <v>0.11</v>
      </c>
      <c r="E3" s="42">
        <f t="shared" ref="E3:E12" si="0">(C3/D3)*100</f>
        <v>91.818181818181827</v>
      </c>
      <c r="F3" s="8">
        <f>ABS(D3-C3)</f>
        <v>8.9999999999999941E-3</v>
      </c>
      <c r="G3" s="8" t="s">
        <v>5</v>
      </c>
      <c r="H3" s="8">
        <f>ABS((C3-D3)/$H$1)</f>
        <v>0.69230769230769185</v>
      </c>
    </row>
    <row r="4" spans="1:8" x14ac:dyDescent="0.25">
      <c r="A4" s="7">
        <v>59</v>
      </c>
      <c r="B4" s="7" t="s">
        <v>6</v>
      </c>
      <c r="C4" s="83">
        <v>0.11600000000000001</v>
      </c>
      <c r="D4" s="24">
        <v>0.11</v>
      </c>
      <c r="E4" s="42">
        <f t="shared" si="0"/>
        <v>105.45454545454547</v>
      </c>
      <c r="F4" s="8">
        <f>ABS(D4-C4)</f>
        <v>6.0000000000000053E-3</v>
      </c>
      <c r="G4" s="8" t="s">
        <v>5</v>
      </c>
      <c r="H4" s="8">
        <f>ABS((C4-D4)/$H$1)</f>
        <v>0.46153846153846195</v>
      </c>
    </row>
    <row r="5" spans="1:8" x14ac:dyDescent="0.25">
      <c r="A5" s="7">
        <v>105</v>
      </c>
      <c r="B5" s="7" t="s">
        <v>7</v>
      </c>
      <c r="C5" s="88">
        <v>0.09</v>
      </c>
      <c r="D5" s="24">
        <v>0.11</v>
      </c>
      <c r="E5" s="42">
        <f t="shared" si="0"/>
        <v>81.818181818181813</v>
      </c>
      <c r="F5" s="7">
        <f t="shared" ref="F5:F10" si="1">ABS(D5-C5)</f>
        <v>2.0000000000000004E-2</v>
      </c>
      <c r="G5" s="7" t="s">
        <v>5</v>
      </c>
      <c r="H5" s="8">
        <f>ABS((C5-D5)/$H$1)</f>
        <v>1.5384615384615388</v>
      </c>
    </row>
    <row r="6" spans="1:8" x14ac:dyDescent="0.25">
      <c r="A6" s="7">
        <v>118</v>
      </c>
      <c r="B6" s="7" t="s">
        <v>34</v>
      </c>
      <c r="C6" s="88">
        <v>0.12</v>
      </c>
      <c r="D6" s="24">
        <v>0.11</v>
      </c>
      <c r="E6" s="42">
        <f t="shared" si="0"/>
        <v>109.09090909090908</v>
      </c>
      <c r="F6" s="7">
        <f>ABS(D6-C6)</f>
        <v>9.999999999999995E-3</v>
      </c>
      <c r="G6" s="7" t="s">
        <v>5</v>
      </c>
      <c r="H6" s="8">
        <f>ABS((C6-D6)/$H$1)</f>
        <v>0.76923076923076883</v>
      </c>
    </row>
    <row r="7" spans="1:8" x14ac:dyDescent="0.25">
      <c r="A7" s="7">
        <v>198</v>
      </c>
      <c r="B7" s="7" t="s">
        <v>8</v>
      </c>
      <c r="C7" s="81">
        <v>0.10199999999999999</v>
      </c>
      <c r="D7" s="24">
        <v>0.11</v>
      </c>
      <c r="E7" s="42">
        <f t="shared" si="0"/>
        <v>92.72727272727272</v>
      </c>
      <c r="F7" s="7">
        <f t="shared" si="1"/>
        <v>8.0000000000000071E-3</v>
      </c>
      <c r="G7" s="7" t="s">
        <v>5</v>
      </c>
      <c r="H7" s="8">
        <f t="shared" ref="H7:H12" si="2">ABS((C7-D7)/$H$1)</f>
        <v>0.61538461538461597</v>
      </c>
    </row>
    <row r="8" spans="1:8" x14ac:dyDescent="0.25">
      <c r="A8" s="7">
        <v>297</v>
      </c>
      <c r="B8" s="7" t="s">
        <v>9</v>
      </c>
      <c r="C8" s="90">
        <v>0.10299999999999999</v>
      </c>
      <c r="D8" s="24">
        <v>0.11</v>
      </c>
      <c r="E8" s="42">
        <f t="shared" si="0"/>
        <v>93.636363636363626</v>
      </c>
      <c r="F8" s="7">
        <f t="shared" si="1"/>
        <v>7.0000000000000062E-3</v>
      </c>
      <c r="G8" s="7" t="s">
        <v>5</v>
      </c>
      <c r="H8" s="8">
        <f t="shared" si="2"/>
        <v>0.53846153846153899</v>
      </c>
    </row>
    <row r="9" spans="1:8" x14ac:dyDescent="0.25">
      <c r="A9" s="7">
        <v>316</v>
      </c>
      <c r="B9" s="7" t="s">
        <v>10</v>
      </c>
      <c r="C9" s="90">
        <v>9.9699999999999997E-2</v>
      </c>
      <c r="D9" s="24">
        <v>0.11</v>
      </c>
      <c r="E9" s="42">
        <f t="shared" si="0"/>
        <v>90.63636363636364</v>
      </c>
      <c r="F9" s="7">
        <f t="shared" si="1"/>
        <v>1.0300000000000004E-2</v>
      </c>
      <c r="G9" s="7" t="s">
        <v>5</v>
      </c>
      <c r="H9" s="8">
        <f>ABS((C9-D9)/$H$1)</f>
        <v>0.7923076923076926</v>
      </c>
    </row>
    <row r="10" spans="1:8" x14ac:dyDescent="0.25">
      <c r="A10" s="7">
        <v>318</v>
      </c>
      <c r="B10" s="7" t="s">
        <v>11</v>
      </c>
      <c r="C10" s="81">
        <v>0.113</v>
      </c>
      <c r="D10" s="24">
        <v>0.11</v>
      </c>
      <c r="E10" s="42">
        <f t="shared" si="0"/>
        <v>102.72727272727273</v>
      </c>
      <c r="F10" s="7">
        <f t="shared" si="1"/>
        <v>3.0000000000000027E-3</v>
      </c>
      <c r="G10" s="7" t="s">
        <v>5</v>
      </c>
      <c r="H10" s="8">
        <f t="shared" si="2"/>
        <v>0.23076923076923098</v>
      </c>
    </row>
    <row r="11" spans="1:8" x14ac:dyDescent="0.25">
      <c r="A11" s="7">
        <v>319</v>
      </c>
      <c r="B11" s="7" t="s">
        <v>12</v>
      </c>
      <c r="C11" s="81">
        <v>0.109</v>
      </c>
      <c r="D11" s="24">
        <v>0.11</v>
      </c>
      <c r="E11" s="42">
        <f t="shared" si="0"/>
        <v>99.090909090909079</v>
      </c>
      <c r="F11" s="7">
        <f>ABS(D11-C11)</f>
        <v>1.0000000000000009E-3</v>
      </c>
      <c r="G11" s="7" t="s">
        <v>5</v>
      </c>
      <c r="H11" s="8">
        <f t="shared" si="2"/>
        <v>7.6923076923076997E-2</v>
      </c>
    </row>
    <row r="12" spans="1:8" x14ac:dyDescent="0.25">
      <c r="A12" s="7">
        <v>320</v>
      </c>
      <c r="B12" s="9" t="s">
        <v>15</v>
      </c>
      <c r="C12" s="84">
        <v>0.11799999999999999</v>
      </c>
      <c r="D12" s="24">
        <v>0.11</v>
      </c>
      <c r="E12" s="42">
        <f t="shared" si="0"/>
        <v>107.27272727272728</v>
      </c>
      <c r="F12" s="7">
        <f>ABS(D12-C12)</f>
        <v>7.9999999999999932E-3</v>
      </c>
      <c r="G12" s="7" t="s">
        <v>5</v>
      </c>
      <c r="H12" s="8">
        <f t="shared" si="2"/>
        <v>0.61538461538461486</v>
      </c>
    </row>
    <row r="13" spans="1:8" x14ac:dyDescent="0.25">
      <c r="B13" s="10"/>
      <c r="C13" s="13"/>
    </row>
    <row r="36" spans="1:8" s="30" customFormat="1" ht="18.75" x14ac:dyDescent="0.3">
      <c r="A36" s="97" t="s">
        <v>59</v>
      </c>
      <c r="B36" s="97"/>
      <c r="C36" s="97"/>
      <c r="D36" s="97"/>
      <c r="E36" s="97"/>
      <c r="F36" s="97"/>
      <c r="G36" s="27" t="s">
        <v>16</v>
      </c>
      <c r="H36" s="28">
        <v>3.1E-2</v>
      </c>
    </row>
    <row r="37" spans="1:8" s="26" customFormat="1" ht="60" x14ac:dyDescent="0.25">
      <c r="A37" s="25" t="s">
        <v>0</v>
      </c>
      <c r="B37" s="25" t="s">
        <v>1</v>
      </c>
      <c r="C37" s="25" t="s">
        <v>36</v>
      </c>
      <c r="D37" s="16" t="s">
        <v>49</v>
      </c>
      <c r="E37" s="17" t="s">
        <v>2</v>
      </c>
      <c r="F37" s="18" t="s">
        <v>37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3">
        <v>0.41399999999999998</v>
      </c>
      <c r="D38" s="24">
        <v>0.43</v>
      </c>
      <c r="E38" s="42">
        <f>(C38/D38)*100</f>
        <v>96.279069767441854</v>
      </c>
      <c r="F38" s="8">
        <f>ABS(D38-C38)</f>
        <v>1.6000000000000014E-2</v>
      </c>
      <c r="G38" s="8" t="s">
        <v>5</v>
      </c>
      <c r="H38" s="8">
        <f>ABS((C38-D38)/$H$36)</f>
        <v>0.51612903225806495</v>
      </c>
    </row>
    <row r="39" spans="1:8" x14ac:dyDescent="0.25">
      <c r="A39" s="7">
        <v>59</v>
      </c>
      <c r="B39" s="7" t="s">
        <v>6</v>
      </c>
      <c r="C39" s="83">
        <v>0.44800000000000001</v>
      </c>
      <c r="D39" s="24">
        <v>0.43</v>
      </c>
      <c r="E39" s="42">
        <f>(C39/D39)*100</f>
        <v>104.18604651162791</v>
      </c>
      <c r="F39" s="8">
        <f>ABS(D39-C39)</f>
        <v>1.8000000000000016E-2</v>
      </c>
      <c r="G39" s="8" t="s">
        <v>5</v>
      </c>
      <c r="H39" s="8">
        <f>ABS((C39-D39)/$H$36)</f>
        <v>0.58064516129032306</v>
      </c>
    </row>
    <row r="40" spans="1:8" x14ac:dyDescent="0.25">
      <c r="A40" s="7">
        <v>118</v>
      </c>
      <c r="B40" s="7" t="s">
        <v>34</v>
      </c>
      <c r="C40" s="88">
        <v>0.46</v>
      </c>
      <c r="D40" s="24">
        <v>0.43</v>
      </c>
      <c r="E40" s="42">
        <f>(C40/D40)*100</f>
        <v>106.97674418604652</v>
      </c>
      <c r="F40" s="8">
        <f>ABS(D40-C40)</f>
        <v>3.0000000000000027E-2</v>
      </c>
      <c r="G40" s="7" t="s">
        <v>5</v>
      </c>
      <c r="H40" s="8">
        <f>ABS((C40-D40)/$H$36)</f>
        <v>0.96774193548387188</v>
      </c>
    </row>
    <row r="41" spans="1:8" x14ac:dyDescent="0.25">
      <c r="A41" s="7">
        <v>198</v>
      </c>
      <c r="B41" s="7" t="s">
        <v>8</v>
      </c>
      <c r="C41" s="81">
        <v>0.42299999999999999</v>
      </c>
      <c r="D41" s="24">
        <v>0.43</v>
      </c>
      <c r="E41" s="42">
        <f t="shared" ref="E41:E43" si="3">(C41/D41)*100</f>
        <v>98.372093023255815</v>
      </c>
      <c r="F41" s="7">
        <f t="shared" ref="F41:F43" si="4">ABS(D41-C41)</f>
        <v>7.0000000000000062E-3</v>
      </c>
      <c r="G41" s="7" t="s">
        <v>5</v>
      </c>
      <c r="H41" s="8">
        <f t="shared" ref="H41:H43" si="5">ABS((C41-D41)/$H$36)</f>
        <v>0.22580645161290344</v>
      </c>
    </row>
    <row r="42" spans="1:8" x14ac:dyDescent="0.25">
      <c r="A42" s="7">
        <v>297</v>
      </c>
      <c r="B42" s="7" t="s">
        <v>9</v>
      </c>
      <c r="C42" s="90">
        <v>0.42599999999999999</v>
      </c>
      <c r="D42" s="24">
        <v>0.43</v>
      </c>
      <c r="E42" s="42">
        <f t="shared" si="3"/>
        <v>99.069767441860463</v>
      </c>
      <c r="F42" s="7">
        <f t="shared" si="4"/>
        <v>4.0000000000000036E-3</v>
      </c>
      <c r="G42" s="7" t="s">
        <v>5</v>
      </c>
      <c r="H42" s="8">
        <f t="shared" si="5"/>
        <v>0.12903225806451624</v>
      </c>
    </row>
    <row r="43" spans="1:8" x14ac:dyDescent="0.25">
      <c r="A43" s="7">
        <v>318</v>
      </c>
      <c r="B43" s="7" t="s">
        <v>11</v>
      </c>
      <c r="C43" s="81">
        <v>0.433</v>
      </c>
      <c r="D43" s="24">
        <v>0.43</v>
      </c>
      <c r="E43" s="42">
        <f t="shared" si="3"/>
        <v>100.69767441860465</v>
      </c>
      <c r="F43" s="7">
        <f t="shared" si="4"/>
        <v>3.0000000000000027E-3</v>
      </c>
      <c r="G43" s="7" t="s">
        <v>5</v>
      </c>
      <c r="H43" s="8">
        <f t="shared" si="5"/>
        <v>9.6774193548387177E-2</v>
      </c>
    </row>
    <row r="44" spans="1:8" x14ac:dyDescent="0.25">
      <c r="A44" s="7">
        <v>319</v>
      </c>
      <c r="B44" s="7" t="s">
        <v>12</v>
      </c>
      <c r="C44" s="81">
        <v>0.39700000000000002</v>
      </c>
      <c r="D44" s="24">
        <v>0.43</v>
      </c>
      <c r="E44" s="42">
        <f>(C44/D44)*100</f>
        <v>92.325581395348848</v>
      </c>
      <c r="F44" s="7">
        <f>ABS(D44-C44)</f>
        <v>3.2999999999999974E-2</v>
      </c>
      <c r="G44" s="7" t="s">
        <v>5</v>
      </c>
      <c r="H44" s="8">
        <f>ABS((C44-D44)/$H$36)</f>
        <v>1.0645161290322571</v>
      </c>
    </row>
    <row r="45" spans="1:8" x14ac:dyDescent="0.25">
      <c r="A45" s="7">
        <v>320</v>
      </c>
      <c r="B45" s="7" t="s">
        <v>13</v>
      </c>
      <c r="C45" s="81">
        <v>0.46800000000000003</v>
      </c>
      <c r="D45" s="24">
        <v>0.43</v>
      </c>
      <c r="E45" s="42">
        <f>(C45/D45)*100</f>
        <v>108.83720930232559</v>
      </c>
      <c r="F45" s="7">
        <f>ABS(D45-C45)</f>
        <v>3.8000000000000034E-2</v>
      </c>
      <c r="G45" s="7" t="s">
        <v>5</v>
      </c>
      <c r="H45" s="8">
        <f>ABS((C45-D45)/$H$36)</f>
        <v>1.2258064516129044</v>
      </c>
    </row>
  </sheetData>
  <mergeCells count="2">
    <mergeCell ref="A1:F1"/>
    <mergeCell ref="A36:F36"/>
  </mergeCells>
  <conditionalFormatting sqref="H3 H38 H5:H12 H40:H45">
    <cfRule type="cellIs" dxfId="50" priority="19" operator="greaterThan">
      <formula>2</formula>
    </cfRule>
    <cfRule type="cellIs" dxfId="49" priority="20" operator="between">
      <formula>1.01</formula>
      <formula>2</formula>
    </cfRule>
    <cfRule type="cellIs" dxfId="48" priority="21" operator="lessThanOrEqual">
      <formula>1</formula>
    </cfRule>
  </conditionalFormatting>
  <conditionalFormatting sqref="H4">
    <cfRule type="cellIs" dxfId="47" priority="4" operator="greaterThan">
      <formula>2</formula>
    </cfRule>
    <cfRule type="cellIs" dxfId="46" priority="5" operator="between">
      <formula>1.01</formula>
      <formula>2</formula>
    </cfRule>
    <cfRule type="cellIs" dxfId="45" priority="6" operator="lessThanOrEqual">
      <formula>1</formula>
    </cfRule>
  </conditionalFormatting>
  <conditionalFormatting sqref="H39">
    <cfRule type="cellIs" dxfId="44" priority="1" operator="greaterThan">
      <formula>2</formula>
    </cfRule>
    <cfRule type="cellIs" dxfId="43" priority="2" operator="between">
      <formula>1.01</formula>
      <formula>2</formula>
    </cfRule>
    <cfRule type="cellIs" dxfId="42" priority="3" operator="lessThanOrEqual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topLeftCell="A22" zoomScale="110" zoomScaleNormal="110" workbookViewId="0">
      <selection activeCell="L42" sqref="L42"/>
    </sheetView>
  </sheetViews>
  <sheetFormatPr defaultRowHeight="15" x14ac:dyDescent="0.25"/>
  <cols>
    <col min="1" max="1" width="9.140625" style="4"/>
    <col min="2" max="2" width="10.42578125" style="4" bestFit="1" customWidth="1"/>
    <col min="3" max="3" width="21.5703125" style="4" bestFit="1" customWidth="1"/>
    <col min="4" max="6" width="9.140625" style="4"/>
    <col min="7" max="7" width="12" style="4" bestFit="1" customWidth="1"/>
    <col min="8" max="8" width="9.28515625" style="4" bestFit="1" customWidth="1"/>
    <col min="9" max="16384" width="9.140625" style="4"/>
  </cols>
  <sheetData>
    <row r="1" spans="1:8" s="30" customFormat="1" ht="18.75" x14ac:dyDescent="0.3">
      <c r="A1" s="97" t="s">
        <v>60</v>
      </c>
      <c r="B1" s="97"/>
      <c r="C1" s="97"/>
      <c r="D1" s="97"/>
      <c r="E1" s="97"/>
      <c r="F1" s="97"/>
      <c r="G1" s="27" t="s">
        <v>16</v>
      </c>
      <c r="H1" s="28">
        <v>1.7999999999999999E-2</v>
      </c>
    </row>
    <row r="2" spans="1:8" s="26" customFormat="1" ht="60" x14ac:dyDescent="0.25">
      <c r="A2" s="25" t="s">
        <v>0</v>
      </c>
      <c r="B2" s="25" t="s">
        <v>1</v>
      </c>
      <c r="C2" s="25" t="s">
        <v>36</v>
      </c>
      <c r="D2" s="16" t="s">
        <v>41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7" t="s">
        <v>4</v>
      </c>
      <c r="C3" s="83">
        <v>0.32500000000000001</v>
      </c>
      <c r="D3" s="24">
        <v>0.32600000000000001</v>
      </c>
      <c r="E3" s="42">
        <f t="shared" ref="E3:E8" si="0">(C3/D3)*100</f>
        <v>99.693251533742327</v>
      </c>
      <c r="F3" s="8">
        <f t="shared" ref="F3:F8" si="1">ABS(D3-C3)</f>
        <v>1.0000000000000009E-3</v>
      </c>
      <c r="G3" s="8" t="s">
        <v>5</v>
      </c>
      <c r="H3" s="8">
        <f t="shared" ref="H3:H8" si="2">ABS((C3-D3)/$H$1)</f>
        <v>5.5555555555555608E-2</v>
      </c>
    </row>
    <row r="4" spans="1:8" x14ac:dyDescent="0.25">
      <c r="A4" s="7">
        <v>59</v>
      </c>
      <c r="B4" s="7" t="s">
        <v>6</v>
      </c>
      <c r="C4" s="83">
        <v>0.32200000000000001</v>
      </c>
      <c r="D4" s="24">
        <v>0.32600000000000001</v>
      </c>
      <c r="E4" s="42">
        <f t="shared" ref="E4" si="3">(C4/D4)*100</f>
        <v>98.773006134969322</v>
      </c>
      <c r="F4" s="8">
        <f t="shared" ref="F4" si="4">ABS(D4-C4)</f>
        <v>4.0000000000000036E-3</v>
      </c>
      <c r="G4" s="8" t="s">
        <v>5</v>
      </c>
      <c r="H4" s="8">
        <f t="shared" ref="H4" si="5">ABS((C4-D4)/$H$1)</f>
        <v>0.22222222222222243</v>
      </c>
    </row>
    <row r="5" spans="1:8" x14ac:dyDescent="0.25">
      <c r="A5" s="7">
        <v>105</v>
      </c>
      <c r="B5" s="7" t="s">
        <v>7</v>
      </c>
      <c r="C5" s="88">
        <v>0.34</v>
      </c>
      <c r="D5" s="24">
        <v>0.32600000000000001</v>
      </c>
      <c r="E5" s="42">
        <f t="shared" si="0"/>
        <v>104.29447852760735</v>
      </c>
      <c r="F5" s="7">
        <f t="shared" si="1"/>
        <v>1.4000000000000012E-2</v>
      </c>
      <c r="G5" s="7" t="s">
        <v>5</v>
      </c>
      <c r="H5" s="8">
        <f t="shared" si="2"/>
        <v>0.77777777777777857</v>
      </c>
    </row>
    <row r="6" spans="1:8" x14ac:dyDescent="0.25">
      <c r="A6" s="7">
        <v>118</v>
      </c>
      <c r="B6" s="7" t="s">
        <v>34</v>
      </c>
      <c r="C6" s="88">
        <v>0.33</v>
      </c>
      <c r="D6" s="24">
        <v>0.32600000000000001</v>
      </c>
      <c r="E6" s="42">
        <f t="shared" si="0"/>
        <v>101.22699386503066</v>
      </c>
      <c r="F6" s="7">
        <f t="shared" si="1"/>
        <v>4.0000000000000036E-3</v>
      </c>
      <c r="G6" s="7" t="s">
        <v>5</v>
      </c>
      <c r="H6" s="8">
        <f t="shared" si="2"/>
        <v>0.22222222222222243</v>
      </c>
    </row>
    <row r="7" spans="1:8" x14ac:dyDescent="0.25">
      <c r="A7" s="7">
        <v>297</v>
      </c>
      <c r="B7" s="7" t="s">
        <v>9</v>
      </c>
      <c r="C7" s="81">
        <v>0.34799999999999998</v>
      </c>
      <c r="D7" s="24">
        <v>0.32600000000000001</v>
      </c>
      <c r="E7" s="42">
        <f t="shared" si="0"/>
        <v>106.7484662576687</v>
      </c>
      <c r="F7" s="7">
        <f t="shared" si="1"/>
        <v>2.1999999999999964E-2</v>
      </c>
      <c r="G7" s="7" t="s">
        <v>5</v>
      </c>
      <c r="H7" s="15">
        <f t="shared" si="2"/>
        <v>1.2222222222222203</v>
      </c>
    </row>
    <row r="8" spans="1:8" x14ac:dyDescent="0.25">
      <c r="A8" s="7">
        <v>316</v>
      </c>
      <c r="B8" s="7" t="s">
        <v>10</v>
      </c>
      <c r="C8" s="90">
        <v>0.32429999999999998</v>
      </c>
      <c r="D8" s="24">
        <v>0.32600000000000001</v>
      </c>
      <c r="E8" s="42">
        <f t="shared" si="0"/>
        <v>99.478527607361954</v>
      </c>
      <c r="F8" s="7">
        <f t="shared" si="1"/>
        <v>1.7000000000000348E-3</v>
      </c>
      <c r="G8" s="7" t="s">
        <v>5</v>
      </c>
      <c r="H8" s="8">
        <f t="shared" si="2"/>
        <v>9.4444444444446385E-2</v>
      </c>
    </row>
    <row r="9" spans="1:8" x14ac:dyDescent="0.25">
      <c r="A9" s="52"/>
      <c r="B9" s="52"/>
      <c r="C9" s="52"/>
      <c r="D9" s="52"/>
    </row>
    <row r="10" spans="1:8" x14ac:dyDescent="0.25">
      <c r="B10" s="50"/>
      <c r="C10" s="51"/>
    </row>
    <row r="30" spans="1:12" s="30" customFormat="1" ht="18.75" x14ac:dyDescent="0.3">
      <c r="A30" s="97" t="s">
        <v>39</v>
      </c>
      <c r="B30" s="97"/>
      <c r="C30" s="97"/>
      <c r="D30" s="97"/>
      <c r="E30" s="97"/>
      <c r="F30" s="97"/>
      <c r="G30" s="27" t="s">
        <v>16</v>
      </c>
      <c r="H30" s="28">
        <v>3.1E-2</v>
      </c>
    </row>
    <row r="31" spans="1:12" s="26" customFormat="1" ht="60" x14ac:dyDescent="0.25">
      <c r="A31" s="25" t="s">
        <v>0</v>
      </c>
      <c r="B31" s="25" t="s">
        <v>1</v>
      </c>
      <c r="C31" s="25" t="s">
        <v>36</v>
      </c>
      <c r="D31" s="16" t="s">
        <v>40</v>
      </c>
      <c r="E31" s="17" t="s">
        <v>2</v>
      </c>
      <c r="F31" s="18" t="s">
        <v>37</v>
      </c>
      <c r="G31" s="18" t="s">
        <v>3</v>
      </c>
      <c r="H31" s="18" t="s">
        <v>14</v>
      </c>
    </row>
    <row r="32" spans="1:12" x14ac:dyDescent="0.25">
      <c r="A32" s="2">
        <v>1</v>
      </c>
      <c r="B32" s="2" t="s">
        <v>4</v>
      </c>
      <c r="C32" s="89">
        <v>0.80300000000000005</v>
      </c>
      <c r="D32" s="15">
        <v>0.77800000000000002</v>
      </c>
      <c r="E32" s="42">
        <f>(C32/D32)*100</f>
        <v>103.2133676092545</v>
      </c>
      <c r="F32" s="8">
        <f>ABS(D32-C32)</f>
        <v>2.5000000000000022E-2</v>
      </c>
      <c r="G32" s="8" t="s">
        <v>5</v>
      </c>
      <c r="H32" s="8">
        <f>ABS((C32-D32)/$H$30)</f>
        <v>0.80645161290322653</v>
      </c>
      <c r="I32" s="43"/>
      <c r="J32" s="44"/>
      <c r="K32" s="44"/>
      <c r="L32" s="44"/>
    </row>
    <row r="33" spans="1:12" x14ac:dyDescent="0.25">
      <c r="A33" s="7">
        <v>59</v>
      </c>
      <c r="B33" s="7" t="s">
        <v>6</v>
      </c>
      <c r="C33" s="89">
        <v>0.76700000000000002</v>
      </c>
      <c r="D33" s="15">
        <v>0.77800000000000002</v>
      </c>
      <c r="E33" s="42">
        <f>(C33/D33)*100</f>
        <v>98.586118251928028</v>
      </c>
      <c r="F33" s="8">
        <f>ABS(D33-C33)</f>
        <v>1.100000000000001E-2</v>
      </c>
      <c r="G33" s="8" t="s">
        <v>5</v>
      </c>
      <c r="H33" s="8">
        <f>ABS((C33-D33)/$H$30)</f>
        <v>0.35483870967741965</v>
      </c>
      <c r="I33" s="93"/>
      <c r="J33" s="44"/>
      <c r="K33" s="44"/>
      <c r="L33" s="44"/>
    </row>
    <row r="34" spans="1:12" x14ac:dyDescent="0.25">
      <c r="A34" s="2">
        <v>118</v>
      </c>
      <c r="B34" s="2" t="s">
        <v>34</v>
      </c>
      <c r="C34" s="89">
        <v>0.81</v>
      </c>
      <c r="D34" s="15">
        <v>0.77800000000000002</v>
      </c>
      <c r="E34" s="42">
        <f>(C34/D34)*100</f>
        <v>104.11311053984575</v>
      </c>
      <c r="F34" s="8">
        <f>ABS(D34-C34)</f>
        <v>3.2000000000000028E-2</v>
      </c>
      <c r="G34" s="8" t="s">
        <v>5</v>
      </c>
      <c r="H34" s="8">
        <f>ABS((C34-D34)/$H$30)</f>
        <v>1.0322580645161299</v>
      </c>
      <c r="I34" s="93"/>
      <c r="J34" s="44"/>
      <c r="K34" s="44"/>
      <c r="L34" s="44"/>
    </row>
    <row r="35" spans="1:12" x14ac:dyDescent="0.25">
      <c r="A35" s="7">
        <v>297</v>
      </c>
      <c r="B35" s="7" t="s">
        <v>9</v>
      </c>
      <c r="C35" s="81">
        <v>0.80500000000000005</v>
      </c>
      <c r="D35" s="15">
        <v>0.77800000000000002</v>
      </c>
      <c r="E35" s="42">
        <f>(C35/D35)*100</f>
        <v>103.47043701799485</v>
      </c>
      <c r="F35" s="7">
        <f>ABS(D35-C35)</f>
        <v>2.7000000000000024E-2</v>
      </c>
      <c r="G35" s="7" t="s">
        <v>5</v>
      </c>
      <c r="H35" s="8">
        <f>ABS((C35-D35)/$H$30)</f>
        <v>0.87096774193548465</v>
      </c>
    </row>
  </sheetData>
  <mergeCells count="2">
    <mergeCell ref="A1:F1"/>
    <mergeCell ref="A30:F30"/>
  </mergeCells>
  <conditionalFormatting sqref="H3 H5:H8">
    <cfRule type="cellIs" dxfId="41" priority="22" operator="greaterThan">
      <formula>2</formula>
    </cfRule>
    <cfRule type="cellIs" dxfId="40" priority="23" operator="between">
      <formula>1</formula>
      <formula>2</formula>
    </cfRule>
    <cfRule type="cellIs" dxfId="39" priority="24" operator="lessThanOrEqual">
      <formula>1</formula>
    </cfRule>
  </conditionalFormatting>
  <conditionalFormatting sqref="H35 H32">
    <cfRule type="cellIs" dxfId="38" priority="19" operator="greaterThan">
      <formula>2</formula>
    </cfRule>
    <cfRule type="cellIs" dxfId="37" priority="20" operator="between">
      <formula>1.01</formula>
      <formula>2</formula>
    </cfRule>
    <cfRule type="cellIs" dxfId="36" priority="21" operator="lessThanOrEqual">
      <formula>1</formula>
    </cfRule>
  </conditionalFormatting>
  <conditionalFormatting sqref="H34">
    <cfRule type="cellIs" dxfId="35" priority="7" operator="greaterThan">
      <formula>2</formula>
    </cfRule>
    <cfRule type="cellIs" dxfId="34" priority="8" operator="between">
      <formula>1.01</formula>
      <formula>2</formula>
    </cfRule>
    <cfRule type="cellIs" dxfId="33" priority="9" operator="lessThanOrEqual">
      <formula>1</formula>
    </cfRule>
  </conditionalFormatting>
  <conditionalFormatting sqref="H4">
    <cfRule type="cellIs" dxfId="32" priority="4" operator="greaterThan">
      <formula>2</formula>
    </cfRule>
    <cfRule type="cellIs" dxfId="31" priority="5" operator="between">
      <formula>1</formula>
      <formula>2</formula>
    </cfRule>
    <cfRule type="cellIs" dxfId="30" priority="6" operator="lessThanOrEqual">
      <formula>1</formula>
    </cfRule>
  </conditionalFormatting>
  <conditionalFormatting sqref="H33">
    <cfRule type="cellIs" dxfId="29" priority="1" operator="greaterThan">
      <formula>2</formula>
    </cfRule>
    <cfRule type="cellIs" dxfId="28" priority="2" operator="between">
      <formula>1.01</formula>
      <formula>2</formula>
    </cfRule>
    <cfRule type="cellIs" dxfId="27" priority="3" operator="lessThanOrEqual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topLeftCell="A40" zoomScale="120" zoomScaleNormal="120" workbookViewId="0">
      <selection activeCell="N56" sqref="N56:N57"/>
    </sheetView>
  </sheetViews>
  <sheetFormatPr defaultRowHeight="15" x14ac:dyDescent="0.25"/>
  <cols>
    <col min="2" max="2" width="11.28515625" bestFit="1" customWidth="1"/>
    <col min="3" max="3" width="17.85546875" customWidth="1"/>
    <col min="6" max="6" width="11.42578125" customWidth="1"/>
    <col min="7" max="7" width="12" bestFit="1" customWidth="1"/>
    <col min="8" max="8" width="9.28515625" bestFit="1" customWidth="1"/>
  </cols>
  <sheetData>
    <row r="1" spans="1:8" s="34" customFormat="1" ht="18.75" x14ac:dyDescent="0.3">
      <c r="A1" s="97" t="s">
        <v>61</v>
      </c>
      <c r="B1" s="97"/>
      <c r="C1" s="97"/>
      <c r="D1" s="97"/>
      <c r="E1" s="97"/>
      <c r="F1" s="97"/>
      <c r="G1" s="27" t="s">
        <v>16</v>
      </c>
      <c r="H1" s="28">
        <v>0.01</v>
      </c>
    </row>
    <row r="2" spans="1:8" s="26" customFormat="1" ht="45" x14ac:dyDescent="0.25">
      <c r="A2" s="25" t="s">
        <v>0</v>
      </c>
      <c r="B2" s="25" t="s">
        <v>1</v>
      </c>
      <c r="C2" s="72" t="s">
        <v>36</v>
      </c>
      <c r="D2" s="16" t="s">
        <v>50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0.112</v>
      </c>
      <c r="D3" s="24">
        <v>0.112</v>
      </c>
      <c r="E3" s="42">
        <f>(C3/D3)*100</f>
        <v>100</v>
      </c>
      <c r="F3" s="8">
        <f>ABS(D3-C3)</f>
        <v>0</v>
      </c>
      <c r="G3" s="8" t="s">
        <v>5</v>
      </c>
      <c r="H3" s="8">
        <f>ABS((C3-D3)/$H$1)</f>
        <v>0</v>
      </c>
    </row>
    <row r="4" spans="1:8" x14ac:dyDescent="0.25">
      <c r="A4" s="2">
        <v>59</v>
      </c>
      <c r="B4" s="2" t="s">
        <v>6</v>
      </c>
      <c r="C4" s="85">
        <v>0.11799999999999999</v>
      </c>
      <c r="D4" s="24">
        <v>0.112</v>
      </c>
      <c r="E4" s="42">
        <f>(C4/D4)*100</f>
        <v>105.35714285714286</v>
      </c>
      <c r="F4" s="8">
        <f>ABS(D4-C4)</f>
        <v>5.9999999999999915E-3</v>
      </c>
      <c r="G4" s="8" t="s">
        <v>5</v>
      </c>
      <c r="H4" s="8">
        <f>ABS((C4-D4)/$H$1)</f>
        <v>0.59999999999999909</v>
      </c>
    </row>
    <row r="5" spans="1:8" x14ac:dyDescent="0.25">
      <c r="A5" s="2">
        <v>105</v>
      </c>
      <c r="B5" s="2" t="s">
        <v>7</v>
      </c>
      <c r="C5" s="85">
        <v>0.112</v>
      </c>
      <c r="D5" s="24">
        <v>0.112</v>
      </c>
      <c r="E5" s="73">
        <f t="shared" ref="E5:E10" si="0">(C5/D5)*100</f>
        <v>100</v>
      </c>
      <c r="F5" s="2">
        <f t="shared" ref="F5:F10" si="1">ABS(D5-C5)</f>
        <v>0</v>
      </c>
      <c r="G5" s="2" t="s">
        <v>5</v>
      </c>
      <c r="H5" s="8">
        <f t="shared" ref="H5:H12" si="2">ABS((C5-D5)/$H$1)</f>
        <v>0</v>
      </c>
    </row>
    <row r="6" spans="1:8" x14ac:dyDescent="0.25">
      <c r="A6" s="2">
        <v>118</v>
      </c>
      <c r="B6" s="2" t="s">
        <v>34</v>
      </c>
      <c r="C6" s="86">
        <v>0.12</v>
      </c>
      <c r="D6" s="24">
        <v>0.112</v>
      </c>
      <c r="E6" s="73">
        <f>(C6/D6)*100</f>
        <v>107.14285714285714</v>
      </c>
      <c r="F6" s="2">
        <f>ABS(D6-C6)</f>
        <v>7.9999999999999932E-3</v>
      </c>
      <c r="G6" s="2" t="s">
        <v>5</v>
      </c>
      <c r="H6" s="8">
        <f>ABS((C6-D6)/$H$1)</f>
        <v>0.79999999999999927</v>
      </c>
    </row>
    <row r="7" spans="1:8" x14ac:dyDescent="0.25">
      <c r="A7" s="2">
        <v>198</v>
      </c>
      <c r="B7" s="2" t="s">
        <v>8</v>
      </c>
      <c r="C7" s="85">
        <v>0.109</v>
      </c>
      <c r="D7" s="24">
        <v>0.112</v>
      </c>
      <c r="E7" s="73">
        <f t="shared" si="0"/>
        <v>97.321428571428569</v>
      </c>
      <c r="F7" s="2">
        <f>ABS(D7-C7)</f>
        <v>3.0000000000000027E-3</v>
      </c>
      <c r="G7" s="2" t="s">
        <v>5</v>
      </c>
      <c r="H7" s="8">
        <f t="shared" si="2"/>
        <v>0.30000000000000027</v>
      </c>
    </row>
    <row r="8" spans="1:8" x14ac:dyDescent="0.25">
      <c r="A8" s="2">
        <v>297</v>
      </c>
      <c r="B8" s="2" t="s">
        <v>9</v>
      </c>
      <c r="C8" s="85">
        <v>0.112</v>
      </c>
      <c r="D8" s="24">
        <v>0.112</v>
      </c>
      <c r="E8" s="73">
        <f>(C8/D8)*100</f>
        <v>100</v>
      </c>
      <c r="F8" s="2">
        <f t="shared" si="1"/>
        <v>0</v>
      </c>
      <c r="G8" s="2" t="s">
        <v>5</v>
      </c>
      <c r="H8" s="8">
        <f t="shared" si="2"/>
        <v>0</v>
      </c>
    </row>
    <row r="9" spans="1:8" x14ac:dyDescent="0.25">
      <c r="A9" s="2">
        <v>316</v>
      </c>
      <c r="B9" s="2" t="s">
        <v>10</v>
      </c>
      <c r="C9" s="85">
        <v>0.1145</v>
      </c>
      <c r="D9" s="24">
        <v>0.112</v>
      </c>
      <c r="E9" s="73">
        <f t="shared" si="0"/>
        <v>102.23214285714286</v>
      </c>
      <c r="F9" s="2">
        <f t="shared" si="1"/>
        <v>2.5000000000000022E-3</v>
      </c>
      <c r="G9" s="2" t="s">
        <v>5</v>
      </c>
      <c r="H9" s="8">
        <f t="shared" si="2"/>
        <v>0.25000000000000022</v>
      </c>
    </row>
    <row r="10" spans="1:8" x14ac:dyDescent="0.25">
      <c r="A10" s="2">
        <v>318</v>
      </c>
      <c r="B10" s="2" t="s">
        <v>11</v>
      </c>
      <c r="C10" s="87">
        <v>0.11459999999999999</v>
      </c>
      <c r="D10" s="24">
        <v>0.112</v>
      </c>
      <c r="E10" s="73">
        <f t="shared" si="0"/>
        <v>102.32142857142857</v>
      </c>
      <c r="F10" s="2">
        <f t="shared" si="1"/>
        <v>2.5999999999999912E-3</v>
      </c>
      <c r="G10" s="2" t="s">
        <v>5</v>
      </c>
      <c r="H10" s="8">
        <f t="shared" si="2"/>
        <v>0.25999999999999912</v>
      </c>
    </row>
    <row r="11" spans="1:8" x14ac:dyDescent="0.25">
      <c r="A11" s="2">
        <v>319</v>
      </c>
      <c r="B11" s="2" t="s">
        <v>12</v>
      </c>
      <c r="C11" s="85">
        <v>0.105</v>
      </c>
      <c r="D11" s="24">
        <v>0.112</v>
      </c>
      <c r="E11" s="73">
        <f>(C11/D11)*100</f>
        <v>93.75</v>
      </c>
      <c r="F11" s="2">
        <f>ABS(D11-C11)</f>
        <v>7.0000000000000062E-3</v>
      </c>
      <c r="G11" s="2" t="s">
        <v>5</v>
      </c>
      <c r="H11" s="8">
        <f t="shared" si="2"/>
        <v>0.70000000000000062</v>
      </c>
    </row>
    <row r="12" spans="1:8" x14ac:dyDescent="0.25">
      <c r="A12" s="2">
        <v>320</v>
      </c>
      <c r="B12" s="2" t="s">
        <v>13</v>
      </c>
      <c r="C12" s="85">
        <v>0.124</v>
      </c>
      <c r="D12" s="24">
        <v>0.112</v>
      </c>
      <c r="E12" s="73">
        <f>(C12/D12)*100</f>
        <v>110.71428571428572</v>
      </c>
      <c r="F12" s="2">
        <f>ABS(D12-C12)</f>
        <v>1.1999999999999997E-2</v>
      </c>
      <c r="G12" s="2" t="s">
        <v>5</v>
      </c>
      <c r="H12" s="8">
        <f t="shared" si="2"/>
        <v>1.1999999999999997</v>
      </c>
    </row>
    <row r="13" spans="1:8" x14ac:dyDescent="0.25">
      <c r="A13" s="63"/>
      <c r="B13" s="63"/>
      <c r="C13" s="63"/>
      <c r="D13" s="63"/>
      <c r="E13" s="63"/>
      <c r="F13" s="45"/>
      <c r="G13" s="45"/>
      <c r="H13" s="47"/>
    </row>
    <row r="14" spans="1:8" x14ac:dyDescent="0.25">
      <c r="A14" s="3"/>
      <c r="B14" s="61"/>
      <c r="C14" s="62"/>
    </row>
    <row r="15" spans="1:8" x14ac:dyDescent="0.25">
      <c r="A15" s="3"/>
      <c r="B15" s="3"/>
      <c r="C15" s="3"/>
    </row>
    <row r="36" spans="1:8" s="30" customFormat="1" ht="18.75" x14ac:dyDescent="0.3">
      <c r="A36" s="97" t="s">
        <v>62</v>
      </c>
      <c r="B36" s="97"/>
      <c r="C36" s="97"/>
      <c r="D36" s="97"/>
      <c r="E36" s="97"/>
      <c r="F36" s="97"/>
      <c r="G36" s="27" t="s">
        <v>16</v>
      </c>
      <c r="H36" s="41">
        <v>3.3000000000000002E-2</v>
      </c>
    </row>
    <row r="37" spans="1:8" s="26" customFormat="1" ht="45" x14ac:dyDescent="0.25">
      <c r="A37" s="25" t="s">
        <v>0</v>
      </c>
      <c r="B37" s="25" t="s">
        <v>1</v>
      </c>
      <c r="C37" s="72" t="s">
        <v>36</v>
      </c>
      <c r="D37" s="16" t="s">
        <v>44</v>
      </c>
      <c r="E37" s="17" t="s">
        <v>2</v>
      </c>
      <c r="F37" s="18" t="s">
        <v>37</v>
      </c>
      <c r="G37" s="18" t="s">
        <v>3</v>
      </c>
      <c r="H37" s="18" t="s">
        <v>14</v>
      </c>
    </row>
    <row r="38" spans="1:8" x14ac:dyDescent="0.25">
      <c r="A38" s="2">
        <v>1</v>
      </c>
      <c r="B38" s="2" t="s">
        <v>4</v>
      </c>
      <c r="C38" s="83">
        <v>0.61899999999999999</v>
      </c>
      <c r="D38" s="24">
        <v>0.60699999999999998</v>
      </c>
      <c r="E38" s="42">
        <f t="shared" ref="E38:E46" si="3">(C38/D38)*100</f>
        <v>101.97693574958815</v>
      </c>
      <c r="F38" s="8">
        <f t="shared" ref="F38:F46" si="4">ABS(D38-C38)</f>
        <v>1.2000000000000011E-2</v>
      </c>
      <c r="G38" s="8" t="s">
        <v>5</v>
      </c>
      <c r="H38" s="8">
        <f t="shared" ref="H38:H43" si="5">ABS((C38-D38)/$H$36)</f>
        <v>0.36363636363636392</v>
      </c>
    </row>
    <row r="39" spans="1:8" x14ac:dyDescent="0.25">
      <c r="A39" s="2">
        <v>59</v>
      </c>
      <c r="B39" s="2" t="s">
        <v>6</v>
      </c>
      <c r="C39" s="85">
        <v>0.61899999999999999</v>
      </c>
      <c r="D39" s="24">
        <v>0.60699999999999998</v>
      </c>
      <c r="E39" s="42">
        <f t="shared" ref="E39" si="6">(C39/D39)*100</f>
        <v>101.97693574958815</v>
      </c>
      <c r="F39" s="8">
        <f t="shared" ref="F39" si="7">ABS(D39-C39)</f>
        <v>1.2000000000000011E-2</v>
      </c>
      <c r="G39" s="8" t="s">
        <v>5</v>
      </c>
      <c r="H39" s="8">
        <f t="shared" ref="H39" si="8">ABS((C39-D39)/$H$36)</f>
        <v>0.36363636363636392</v>
      </c>
    </row>
    <row r="40" spans="1:8" x14ac:dyDescent="0.25">
      <c r="A40" s="2">
        <v>118</v>
      </c>
      <c r="B40" s="2" t="s">
        <v>34</v>
      </c>
      <c r="C40" s="85">
        <v>0.65</v>
      </c>
      <c r="D40" s="24">
        <v>0.60699999999999998</v>
      </c>
      <c r="E40" s="73">
        <f>(C40/D40)*100</f>
        <v>107.08401976935751</v>
      </c>
      <c r="F40" s="2">
        <f>ABS(D40-C40)</f>
        <v>4.3000000000000038E-2</v>
      </c>
      <c r="G40" s="2" t="s">
        <v>5</v>
      </c>
      <c r="H40" s="8">
        <f>ABS((C40-D40)/$H$36)</f>
        <v>1.3030303030303041</v>
      </c>
    </row>
    <row r="41" spans="1:8" x14ac:dyDescent="0.25">
      <c r="A41" s="2">
        <v>198</v>
      </c>
      <c r="B41" s="2" t="s">
        <v>8</v>
      </c>
      <c r="C41" s="85">
        <v>0.60699999999999998</v>
      </c>
      <c r="D41" s="24">
        <v>0.60699999999999998</v>
      </c>
      <c r="E41" s="73">
        <f t="shared" si="3"/>
        <v>100</v>
      </c>
      <c r="F41" s="2">
        <f t="shared" si="4"/>
        <v>0</v>
      </c>
      <c r="G41" s="2" t="s">
        <v>5</v>
      </c>
      <c r="H41" s="8">
        <f t="shared" si="5"/>
        <v>0</v>
      </c>
    </row>
    <row r="42" spans="1:8" x14ac:dyDescent="0.25">
      <c r="A42" s="2">
        <v>297</v>
      </c>
      <c r="B42" s="2" t="s">
        <v>9</v>
      </c>
      <c r="C42" s="85">
        <v>0.59099999999999997</v>
      </c>
      <c r="D42" s="24">
        <v>0.60699999999999998</v>
      </c>
      <c r="E42" s="73">
        <f t="shared" si="3"/>
        <v>97.364085667215818</v>
      </c>
      <c r="F42" s="2">
        <f t="shared" si="4"/>
        <v>1.6000000000000014E-2</v>
      </c>
      <c r="G42" s="2" t="s">
        <v>5</v>
      </c>
      <c r="H42" s="8">
        <f t="shared" si="5"/>
        <v>0.48484848484848525</v>
      </c>
    </row>
    <row r="43" spans="1:8" x14ac:dyDescent="0.25">
      <c r="A43" s="2">
        <v>318</v>
      </c>
      <c r="B43" s="2" t="s">
        <v>11</v>
      </c>
      <c r="C43" s="87">
        <v>0.61599999999999999</v>
      </c>
      <c r="D43" s="24">
        <v>0.60699999999999998</v>
      </c>
      <c r="E43" s="73">
        <f t="shared" si="3"/>
        <v>101.4827018121911</v>
      </c>
      <c r="F43" s="2">
        <f t="shared" si="4"/>
        <v>9.000000000000008E-3</v>
      </c>
      <c r="G43" s="2" t="s">
        <v>5</v>
      </c>
      <c r="H43" s="8">
        <f t="shared" si="5"/>
        <v>0.27272727272727293</v>
      </c>
    </row>
    <row r="44" spans="1:8" x14ac:dyDescent="0.25">
      <c r="A44" s="2">
        <v>319</v>
      </c>
      <c r="B44" s="2" t="s">
        <v>12</v>
      </c>
      <c r="C44" s="85">
        <v>0.5</v>
      </c>
      <c r="D44" s="24">
        <v>0.60699999999999998</v>
      </c>
      <c r="E44" s="73">
        <f>(C44/D44)*100</f>
        <v>82.372322899505761</v>
      </c>
      <c r="F44" s="2">
        <f>ABS(D44-C44)</f>
        <v>0.10699999999999998</v>
      </c>
      <c r="G44" s="2" t="s">
        <v>5</v>
      </c>
      <c r="H44" s="8">
        <f>ABS((C44-D44)/$H$36)</f>
        <v>3.2424242424242418</v>
      </c>
    </row>
    <row r="45" spans="1:8" x14ac:dyDescent="0.25">
      <c r="A45" s="2">
        <v>320</v>
      </c>
      <c r="B45" s="2" t="s">
        <v>13</v>
      </c>
      <c r="C45" s="85">
        <v>0.625</v>
      </c>
      <c r="D45" s="24">
        <v>0.60699999999999998</v>
      </c>
      <c r="E45" s="73">
        <f>(C45/D45)*100</f>
        <v>102.9654036243822</v>
      </c>
      <c r="F45" s="2">
        <f>ABS(D45-C45)</f>
        <v>1.8000000000000016E-2</v>
      </c>
      <c r="G45" s="2" t="s">
        <v>5</v>
      </c>
      <c r="H45" s="8">
        <f>ABS((C45-D45)/$H$36)</f>
        <v>0.54545454545454586</v>
      </c>
    </row>
  </sheetData>
  <mergeCells count="2">
    <mergeCell ref="A1:F1"/>
    <mergeCell ref="A36:F36"/>
  </mergeCells>
  <conditionalFormatting sqref="H3 H38 H5:H13 H41:H44">
    <cfRule type="cellIs" dxfId="26" priority="22" operator="greaterThan">
      <formula>2</formula>
    </cfRule>
    <cfRule type="cellIs" dxfId="25" priority="23" operator="between">
      <formula>1.01</formula>
      <formula>2</formula>
    </cfRule>
    <cfRule type="cellIs" dxfId="24" priority="24" operator="lessThanOrEqual">
      <formula>1</formula>
    </cfRule>
  </conditionalFormatting>
  <conditionalFormatting sqref="H40">
    <cfRule type="cellIs" dxfId="23" priority="10" operator="greaterThan">
      <formula>2</formula>
    </cfRule>
    <cfRule type="cellIs" dxfId="22" priority="11" operator="between">
      <formula>1.01</formula>
      <formula>2</formula>
    </cfRule>
    <cfRule type="cellIs" dxfId="21" priority="12" operator="lessThanOrEqual">
      <formula>1</formula>
    </cfRule>
  </conditionalFormatting>
  <conditionalFormatting sqref="H4">
    <cfRule type="cellIs" dxfId="20" priority="7" operator="greaterThan">
      <formula>2</formula>
    </cfRule>
    <cfRule type="cellIs" dxfId="19" priority="8" operator="between">
      <formula>1.01</formula>
      <formula>2</formula>
    </cfRule>
    <cfRule type="cellIs" dxfId="18" priority="9" operator="lessThanOrEqual">
      <formula>1</formula>
    </cfRule>
  </conditionalFormatting>
  <conditionalFormatting sqref="H39">
    <cfRule type="cellIs" dxfId="17" priority="4" operator="greaterThan">
      <formula>2</formula>
    </cfRule>
    <cfRule type="cellIs" dxfId="16" priority="5" operator="between">
      <formula>1.01</formula>
      <formula>2</formula>
    </cfRule>
    <cfRule type="cellIs" dxfId="15" priority="6" operator="lessThanOrEqual">
      <formula>1</formula>
    </cfRule>
  </conditionalFormatting>
  <conditionalFormatting sqref="H45">
    <cfRule type="cellIs" dxfId="14" priority="1" operator="greaterThan">
      <formula>2</formula>
    </cfRule>
    <cfRule type="cellIs" dxfId="13" priority="2" operator="between">
      <formula>1.01</formula>
      <formula>2</formula>
    </cfRule>
    <cfRule type="cellIs" dxfId="12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8"/>
  <sheetViews>
    <sheetView tabSelected="1" zoomScale="120" zoomScaleNormal="120" workbookViewId="0">
      <selection activeCell="O52" sqref="O52"/>
    </sheetView>
  </sheetViews>
  <sheetFormatPr defaultRowHeight="15" x14ac:dyDescent="0.25"/>
  <cols>
    <col min="2" max="2" width="11.28515625" bestFit="1" customWidth="1"/>
    <col min="3" max="3" width="22" bestFit="1" customWidth="1"/>
    <col min="6" max="6" width="10.7109375" customWidth="1"/>
    <col min="7" max="7" width="12" bestFit="1" customWidth="1"/>
    <col min="8" max="8" width="9.28515625" bestFit="1" customWidth="1"/>
  </cols>
  <sheetData>
    <row r="1" spans="1:8" s="30" customFormat="1" ht="18.75" x14ac:dyDescent="0.3">
      <c r="A1" s="97" t="s">
        <v>63</v>
      </c>
      <c r="B1" s="97"/>
      <c r="C1" s="97"/>
      <c r="D1" s="97"/>
      <c r="E1" s="97"/>
      <c r="F1" s="97"/>
      <c r="G1" s="27" t="s">
        <v>16</v>
      </c>
      <c r="H1" s="28">
        <v>1.4E-2</v>
      </c>
    </row>
    <row r="2" spans="1:8" s="26" customFormat="1" ht="45" x14ac:dyDescent="0.25">
      <c r="A2" s="25" t="s">
        <v>0</v>
      </c>
      <c r="B2" s="25" t="s">
        <v>1</v>
      </c>
      <c r="C2" s="25" t="s">
        <v>36</v>
      </c>
      <c r="D2" s="16" t="s">
        <v>51</v>
      </c>
      <c r="E2" s="17" t="s">
        <v>2</v>
      </c>
      <c r="F2" s="18" t="s">
        <v>37</v>
      </c>
      <c r="G2" s="18" t="s">
        <v>3</v>
      </c>
      <c r="H2" s="18" t="s">
        <v>14</v>
      </c>
    </row>
    <row r="3" spans="1:8" x14ac:dyDescent="0.25">
      <c r="A3" s="2">
        <v>1</v>
      </c>
      <c r="B3" s="2" t="s">
        <v>4</v>
      </c>
      <c r="C3" s="83">
        <v>0.32600000000000001</v>
      </c>
      <c r="D3" s="24">
        <v>0.32600000000000001</v>
      </c>
      <c r="E3" s="42">
        <f>(C3/D3)*100</f>
        <v>100</v>
      </c>
      <c r="F3" s="39">
        <f>ABS(D3-C3)</f>
        <v>0</v>
      </c>
      <c r="G3" s="8" t="s">
        <v>5</v>
      </c>
      <c r="H3" s="8">
        <f>ABS((C3-D3)/$H$1)</f>
        <v>0</v>
      </c>
    </row>
    <row r="4" spans="1:8" x14ac:dyDescent="0.25">
      <c r="A4" s="7">
        <v>59</v>
      </c>
      <c r="B4" s="7" t="s">
        <v>6</v>
      </c>
      <c r="C4" s="88">
        <v>0.32200000000000001</v>
      </c>
      <c r="D4" s="24">
        <v>0.32600000000000001</v>
      </c>
      <c r="E4" s="42">
        <f>(C4/D4)*100</f>
        <v>98.773006134969322</v>
      </c>
      <c r="F4" s="39">
        <f>ABS(D4-C4)</f>
        <v>4.0000000000000036E-3</v>
      </c>
      <c r="G4" s="8" t="s">
        <v>5</v>
      </c>
      <c r="H4" s="8">
        <f>ABS((C4-D4)/$H$1)</f>
        <v>0.28571428571428598</v>
      </c>
    </row>
    <row r="5" spans="1:8" x14ac:dyDescent="0.25">
      <c r="A5" s="7">
        <v>105</v>
      </c>
      <c r="B5" s="7" t="s">
        <v>7</v>
      </c>
      <c r="C5" s="88">
        <v>0.34</v>
      </c>
      <c r="D5" s="24">
        <v>0.32600000000000001</v>
      </c>
      <c r="E5" s="42">
        <f t="shared" ref="E5:E12" si="0">(C5/D5)*100</f>
        <v>104.29447852760735</v>
      </c>
      <c r="F5" s="39">
        <f t="shared" ref="F5:F12" si="1">ABS(D5-C5)</f>
        <v>1.4000000000000012E-2</v>
      </c>
      <c r="G5" s="7" t="s">
        <v>5</v>
      </c>
      <c r="H5" s="8">
        <f t="shared" ref="H5:H12" si="2">ABS((C5-D5)/$H$1)</f>
        <v>1.0000000000000009</v>
      </c>
    </row>
    <row r="6" spans="1:8" x14ac:dyDescent="0.25">
      <c r="A6" s="7">
        <v>118</v>
      </c>
      <c r="B6" s="7" t="s">
        <v>34</v>
      </c>
      <c r="C6" s="88">
        <v>0.33</v>
      </c>
      <c r="D6" s="24">
        <v>0.32600000000000001</v>
      </c>
      <c r="E6" s="42">
        <f>(C6/D6)*100</f>
        <v>101.22699386503066</v>
      </c>
      <c r="F6" s="39">
        <f>ABS(D6-C6)</f>
        <v>4.0000000000000036E-3</v>
      </c>
      <c r="G6" s="7" t="s">
        <v>5</v>
      </c>
      <c r="H6" s="8">
        <f>ABS((C6-D6)/$H$1)</f>
        <v>0.28571428571428598</v>
      </c>
    </row>
    <row r="7" spans="1:8" x14ac:dyDescent="0.25">
      <c r="A7" s="7">
        <v>198</v>
      </c>
      <c r="B7" s="7" t="s">
        <v>8</v>
      </c>
      <c r="C7" s="81">
        <v>0.34300000000000003</v>
      </c>
      <c r="D7" s="24">
        <v>0.32600000000000001</v>
      </c>
      <c r="E7" s="42">
        <f>(C7/D7)*100</f>
        <v>105.21472392638039</v>
      </c>
      <c r="F7" s="39">
        <f>ABS(D7-C7)</f>
        <v>1.7000000000000015E-2</v>
      </c>
      <c r="G7" s="7" t="s">
        <v>5</v>
      </c>
      <c r="H7" s="8">
        <f>ABS((C7-D7)/$H$1)</f>
        <v>1.2142857142857153</v>
      </c>
    </row>
    <row r="8" spans="1:8" x14ac:dyDescent="0.25">
      <c r="A8" s="7">
        <v>297</v>
      </c>
      <c r="B8" s="7" t="s">
        <v>9</v>
      </c>
      <c r="C8" s="81">
        <v>0.34799999999999998</v>
      </c>
      <c r="D8" s="24">
        <v>0.32600000000000001</v>
      </c>
      <c r="E8" s="42">
        <f t="shared" si="0"/>
        <v>106.7484662576687</v>
      </c>
      <c r="F8" s="39">
        <f t="shared" si="1"/>
        <v>2.1999999999999964E-2</v>
      </c>
      <c r="G8" s="7" t="s">
        <v>5</v>
      </c>
      <c r="H8" s="8">
        <f t="shared" si="2"/>
        <v>1.5714285714285687</v>
      </c>
    </row>
    <row r="9" spans="1:8" x14ac:dyDescent="0.25">
      <c r="A9" s="7">
        <v>316</v>
      </c>
      <c r="B9" s="7" t="s">
        <v>10</v>
      </c>
      <c r="C9" s="90">
        <v>0.32450000000000001</v>
      </c>
      <c r="D9" s="24">
        <v>0.32600000000000001</v>
      </c>
      <c r="E9" s="42">
        <f t="shared" si="0"/>
        <v>99.539877300613497</v>
      </c>
      <c r="F9" s="39">
        <f t="shared" si="1"/>
        <v>1.5000000000000013E-3</v>
      </c>
      <c r="G9" s="7" t="s">
        <v>5</v>
      </c>
      <c r="H9" s="8">
        <f t="shared" si="2"/>
        <v>0.10714285714285723</v>
      </c>
    </row>
    <row r="10" spans="1:8" x14ac:dyDescent="0.25">
      <c r="A10" s="7">
        <v>318</v>
      </c>
      <c r="B10" s="7" t="s">
        <v>11</v>
      </c>
      <c r="C10" s="81">
        <v>0.33900000000000002</v>
      </c>
      <c r="D10" s="24">
        <v>0.32600000000000001</v>
      </c>
      <c r="E10" s="42">
        <f t="shared" si="0"/>
        <v>103.98773006134969</v>
      </c>
      <c r="F10" s="39">
        <f t="shared" si="1"/>
        <v>1.3000000000000012E-2</v>
      </c>
      <c r="G10" s="7" t="s">
        <v>5</v>
      </c>
      <c r="H10" s="8">
        <f t="shared" si="2"/>
        <v>0.92857142857142938</v>
      </c>
    </row>
    <row r="11" spans="1:8" x14ac:dyDescent="0.25">
      <c r="A11" s="7">
        <v>319</v>
      </c>
      <c r="B11" s="7" t="s">
        <v>12</v>
      </c>
      <c r="C11" s="81">
        <v>0.314</v>
      </c>
      <c r="D11" s="24">
        <v>0.32600000000000001</v>
      </c>
      <c r="E11" s="42">
        <f t="shared" si="0"/>
        <v>96.319018404907979</v>
      </c>
      <c r="F11" s="39">
        <f t="shared" si="1"/>
        <v>1.2000000000000011E-2</v>
      </c>
      <c r="G11" s="7" t="s">
        <v>5</v>
      </c>
      <c r="H11" s="8">
        <f t="shared" si="2"/>
        <v>0.85714285714285787</v>
      </c>
    </row>
    <row r="12" spans="1:8" x14ac:dyDescent="0.25">
      <c r="A12" s="7">
        <v>320</v>
      </c>
      <c r="B12" s="9" t="s">
        <v>13</v>
      </c>
      <c r="C12" s="84">
        <v>0.32100000000000001</v>
      </c>
      <c r="D12" s="24">
        <v>0.32600000000000001</v>
      </c>
      <c r="E12" s="42">
        <f t="shared" si="0"/>
        <v>98.466257668711648</v>
      </c>
      <c r="F12" s="39">
        <f t="shared" si="1"/>
        <v>5.0000000000000044E-3</v>
      </c>
      <c r="G12" s="7" t="s">
        <v>5</v>
      </c>
      <c r="H12" s="8">
        <f t="shared" si="2"/>
        <v>0.35714285714285743</v>
      </c>
    </row>
    <row r="13" spans="1:8" x14ac:dyDescent="0.25">
      <c r="A13" s="58"/>
      <c r="B13" s="58"/>
      <c r="C13" s="58"/>
      <c r="D13" s="58"/>
      <c r="E13" s="58"/>
      <c r="F13" s="47"/>
      <c r="G13" s="49"/>
      <c r="H13" s="47"/>
    </row>
    <row r="14" spans="1:8" x14ac:dyDescent="0.25">
      <c r="B14" s="50"/>
      <c r="C14" s="51"/>
    </row>
    <row r="15" spans="1:8" x14ac:dyDescent="0.25">
      <c r="B15" s="3"/>
      <c r="C15" s="3"/>
    </row>
    <row r="37" spans="1:8" s="30" customFormat="1" ht="18.75" x14ac:dyDescent="0.3">
      <c r="A37" s="97" t="s">
        <v>64</v>
      </c>
      <c r="B37" s="97"/>
      <c r="C37" s="97"/>
      <c r="D37" s="97"/>
      <c r="E37" s="97"/>
      <c r="F37" s="97"/>
      <c r="G37" s="27" t="s">
        <v>16</v>
      </c>
      <c r="H37" s="28">
        <v>2.8000000000000001E-2</v>
      </c>
    </row>
    <row r="38" spans="1:8" s="26" customFormat="1" ht="45" x14ac:dyDescent="0.25">
      <c r="A38" s="25" t="s">
        <v>0</v>
      </c>
      <c r="B38" s="25" t="s">
        <v>1</v>
      </c>
      <c r="C38" s="25" t="s">
        <v>36</v>
      </c>
      <c r="D38" s="16" t="s">
        <v>52</v>
      </c>
      <c r="E38" s="17" t="s">
        <v>2</v>
      </c>
      <c r="F38" s="18" t="s">
        <v>37</v>
      </c>
      <c r="G38" s="18" t="s">
        <v>3</v>
      </c>
      <c r="H38" s="18" t="s">
        <v>14</v>
      </c>
    </row>
    <row r="39" spans="1:8" x14ac:dyDescent="0.25">
      <c r="A39" s="2">
        <v>1</v>
      </c>
      <c r="B39" s="2" t="s">
        <v>4</v>
      </c>
      <c r="C39" s="89">
        <v>0.80800000000000005</v>
      </c>
      <c r="D39" s="24">
        <v>0.79</v>
      </c>
      <c r="E39" s="42">
        <f>(C39/D39)*100</f>
        <v>102.27848101265823</v>
      </c>
      <c r="F39" s="39">
        <f>ABS(D39-C39)</f>
        <v>1.8000000000000016E-2</v>
      </c>
      <c r="G39" s="8" t="s">
        <v>5</v>
      </c>
      <c r="H39" s="8">
        <f>ABS((C39-D39)/$H$37)</f>
        <v>0.64285714285714346</v>
      </c>
    </row>
    <row r="40" spans="1:8" x14ac:dyDescent="0.25">
      <c r="A40" s="2">
        <v>59</v>
      </c>
      <c r="B40" s="2" t="s">
        <v>6</v>
      </c>
      <c r="C40" s="86">
        <v>0.77200000000000002</v>
      </c>
      <c r="D40" s="24">
        <v>0.79</v>
      </c>
      <c r="E40" s="42">
        <f t="shared" ref="E40" si="3">(C40/D40)*100</f>
        <v>97.721518987341767</v>
      </c>
      <c r="F40" s="39">
        <f t="shared" ref="F40" si="4">ABS(D40-C40)</f>
        <v>1.8000000000000016E-2</v>
      </c>
      <c r="G40" s="8" t="s">
        <v>5</v>
      </c>
      <c r="H40" s="8">
        <f t="shared" ref="H40" si="5">ABS((C40-D40)/$H$37)</f>
        <v>0.64285714285714346</v>
      </c>
    </row>
    <row r="41" spans="1:8" x14ac:dyDescent="0.25">
      <c r="A41" s="2">
        <v>118</v>
      </c>
      <c r="B41" s="2" t="s">
        <v>34</v>
      </c>
      <c r="C41" s="86">
        <v>0.81</v>
      </c>
      <c r="D41" s="24">
        <v>0.79</v>
      </c>
      <c r="E41" s="73">
        <f t="shared" ref="E41:E47" si="6">(C41/D41)*100</f>
        <v>102.53164556962024</v>
      </c>
      <c r="F41" s="40">
        <f t="shared" ref="F41:F47" si="7">ABS(D41-C41)</f>
        <v>2.0000000000000018E-2</v>
      </c>
      <c r="G41" s="2" t="s">
        <v>5</v>
      </c>
      <c r="H41" s="8">
        <f t="shared" ref="H41:H47" si="8">ABS((C41-D41)/$H$37)</f>
        <v>0.71428571428571486</v>
      </c>
    </row>
    <row r="42" spans="1:8" x14ac:dyDescent="0.25">
      <c r="A42" s="2">
        <v>198</v>
      </c>
      <c r="B42" s="2" t="s">
        <v>8</v>
      </c>
      <c r="C42" s="85">
        <v>0.82499999999999996</v>
      </c>
      <c r="D42" s="24">
        <v>0.79</v>
      </c>
      <c r="E42" s="73">
        <f t="shared" si="6"/>
        <v>104.43037974683543</v>
      </c>
      <c r="F42" s="40">
        <f t="shared" si="7"/>
        <v>3.499999999999992E-2</v>
      </c>
      <c r="G42" s="2" t="s">
        <v>5</v>
      </c>
      <c r="H42" s="8">
        <f t="shared" si="8"/>
        <v>1.2499999999999971</v>
      </c>
    </row>
    <row r="43" spans="1:8" x14ac:dyDescent="0.25">
      <c r="A43" s="2">
        <v>297</v>
      </c>
      <c r="B43" s="2" t="s">
        <v>9</v>
      </c>
      <c r="C43" s="85">
        <v>0.81100000000000005</v>
      </c>
      <c r="D43" s="24">
        <v>0.79</v>
      </c>
      <c r="E43" s="73">
        <f t="shared" si="6"/>
        <v>102.65822784810126</v>
      </c>
      <c r="F43" s="40">
        <f t="shared" si="7"/>
        <v>2.1000000000000019E-2</v>
      </c>
      <c r="G43" s="2" t="s">
        <v>5</v>
      </c>
      <c r="H43" s="8">
        <f t="shared" si="8"/>
        <v>0.75000000000000067</v>
      </c>
    </row>
    <row r="44" spans="1:8" x14ac:dyDescent="0.25">
      <c r="A44" s="2">
        <v>318</v>
      </c>
      <c r="B44" s="2" t="s">
        <v>11</v>
      </c>
      <c r="C44" s="85">
        <v>0.751</v>
      </c>
      <c r="D44" s="24">
        <v>0.79</v>
      </c>
      <c r="E44" s="73">
        <f t="shared" si="6"/>
        <v>95.063291139240505</v>
      </c>
      <c r="F44" s="40">
        <f t="shared" si="7"/>
        <v>3.9000000000000035E-2</v>
      </c>
      <c r="G44" s="2" t="s">
        <v>5</v>
      </c>
      <c r="H44" s="8">
        <f t="shared" si="8"/>
        <v>1.3928571428571441</v>
      </c>
    </row>
    <row r="45" spans="1:8" x14ac:dyDescent="0.25">
      <c r="A45" s="2">
        <v>319</v>
      </c>
      <c r="B45" s="2" t="s">
        <v>12</v>
      </c>
      <c r="C45" s="86">
        <v>0.77500000000000002</v>
      </c>
      <c r="D45" s="24">
        <v>0.79</v>
      </c>
      <c r="E45" s="73">
        <f>(C45/D45)*100</f>
        <v>98.101265822784811</v>
      </c>
      <c r="F45" s="40">
        <f>ABS(D45-C45)</f>
        <v>1.5000000000000013E-2</v>
      </c>
      <c r="G45" s="2" t="s">
        <v>5</v>
      </c>
      <c r="H45" s="8">
        <f>ABS((C45-D45)/$H$37)</f>
        <v>0.53571428571428614</v>
      </c>
    </row>
    <row r="46" spans="1:8" x14ac:dyDescent="0.25">
      <c r="A46" s="2">
        <v>320</v>
      </c>
      <c r="B46" s="2" t="s">
        <v>13</v>
      </c>
      <c r="C46" s="86">
        <v>0.8</v>
      </c>
      <c r="D46" s="24">
        <v>0.79</v>
      </c>
      <c r="E46" s="73">
        <f t="shared" si="6"/>
        <v>101.26582278481013</v>
      </c>
      <c r="F46" s="40">
        <f t="shared" si="7"/>
        <v>1.0000000000000009E-2</v>
      </c>
      <c r="G46" s="2" t="s">
        <v>5</v>
      </c>
      <c r="H46" s="8">
        <f t="shared" si="8"/>
        <v>0.35714285714285743</v>
      </c>
    </row>
    <row r="48" spans="1:8" x14ac:dyDescent="0.25">
      <c r="A48" s="45"/>
      <c r="B48" s="45"/>
      <c r="C48" s="64"/>
      <c r="D48" s="65"/>
      <c r="E48" s="48"/>
      <c r="F48" s="66"/>
      <c r="G48" s="45"/>
      <c r="H48" s="67"/>
    </row>
  </sheetData>
  <mergeCells count="2">
    <mergeCell ref="A1:F1"/>
    <mergeCell ref="A37:F37"/>
  </mergeCells>
  <conditionalFormatting sqref="H3 H5:H13 H39:H40 H48 H42:H45">
    <cfRule type="cellIs" dxfId="11" priority="28" operator="greaterThan">
      <formula>2</formula>
    </cfRule>
    <cfRule type="cellIs" dxfId="10" priority="29" operator="between">
      <formula>1.01</formula>
      <formula>2</formula>
    </cfRule>
    <cfRule type="cellIs" dxfId="9" priority="30" operator="lessThanOrEqual">
      <formula>1</formula>
    </cfRule>
  </conditionalFormatting>
  <conditionalFormatting sqref="H46">
    <cfRule type="cellIs" dxfId="8" priority="7" operator="greaterThan">
      <formula>2</formula>
    </cfRule>
    <cfRule type="cellIs" dxfId="7" priority="8" operator="between">
      <formula>1.01</formula>
      <formula>2</formula>
    </cfRule>
    <cfRule type="cellIs" dxfId="6" priority="9" operator="lessThanOrEqual">
      <formula>1</formula>
    </cfRule>
  </conditionalFormatting>
  <conditionalFormatting sqref="H41">
    <cfRule type="cellIs" dxfId="5" priority="4" operator="greaterThan">
      <formula>2</formula>
    </cfRule>
    <cfRule type="cellIs" dxfId="4" priority="5" operator="between">
      <formula>1.01</formula>
      <formula>2</formula>
    </cfRule>
    <cfRule type="cellIs" dxfId="3" priority="6" operator="lessThanOrEqual">
      <formula>1</formula>
    </cfRule>
  </conditionalFormatting>
  <conditionalFormatting sqref="H4">
    <cfRule type="cellIs" dxfId="2" priority="1" operator="greaterThan">
      <formula>2</formula>
    </cfRule>
    <cfRule type="cellIs" dxfId="1" priority="2" operator="between">
      <formula>1.01</formula>
      <formula>2</formula>
    </cfRule>
    <cfRule type="cellIs" dxfId="0" priority="3" operator="lessThanOr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TN</vt:lpstr>
      <vt:lpstr>TP</vt:lpstr>
      <vt:lpstr>TKN</vt:lpstr>
      <vt:lpstr>NH3</vt:lpstr>
      <vt:lpstr>NO3</vt:lpstr>
      <vt:lpstr>PO4</vt:lpstr>
      <vt:lpstr>NO2+NO3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lrubin</dc:creator>
  <cp:lastModifiedBy>Melissa Merritt</cp:lastModifiedBy>
  <cp:lastPrinted>2016-02-12T21:19:55Z</cp:lastPrinted>
  <dcterms:created xsi:type="dcterms:W3CDTF">2013-01-02T20:56:29Z</dcterms:created>
  <dcterms:modified xsi:type="dcterms:W3CDTF">2018-06-20T18:35:02Z</dcterms:modified>
</cp:coreProperties>
</file>