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bcvabfp01\projects\Clients\NAVFAC\SDWA CWA IDIQ 2014\55195 CBP Support 2018\03 Working\Task E - BMP Datacall\E.2 - BMP Package Prep\FY18 Templates\Final\Blank\"/>
    </mc:Choice>
  </mc:AlternateContent>
  <xr:revisionPtr revIDLastSave="0" documentId="8_{8F170DF6-06BC-4C51-AF9F-401ACB95D6EF}" xr6:coauthVersionLast="31" xr6:coauthVersionMax="31" xr10:uidLastSave="{00000000-0000-0000-0000-000000000000}"/>
  <workbookProtection lockStructure="1"/>
  <bookViews>
    <workbookView xWindow="0" yWindow="120" windowWidth="19170" windowHeight="10410" tabRatio="750" xr2:uid="{00000000-000D-0000-FFFF-FFFF00000000}"/>
  </bookViews>
  <sheets>
    <sheet name="CBP Instructions" sheetId="38" r:id="rId1"/>
    <sheet name="BMP Records" sheetId="13" r:id="rId2"/>
    <sheet name="Agriculture BMPs" sheetId="37" state="hidden" r:id="rId3"/>
    <sheet name="Historical Comparison" sheetId="39" state="hidden" r:id="rId4"/>
    <sheet name="Reference" sheetId="30" r:id="rId5"/>
    <sheet name="(H) Value Validation" sheetId="24" state="hidden" r:id="rId6"/>
  </sheets>
  <externalReferences>
    <externalReference r:id="rId7"/>
  </externalReferences>
  <definedNames>
    <definedName name="_xlnm._FilterDatabase" localSheetId="4" hidden="1">Reference!$A$127:$E$299</definedName>
    <definedName name="_FYEnd">DATE(2018, 7, 1)</definedName>
    <definedName name="_FYStart">DATE(2017, 7, 1)</definedName>
    <definedName name="_InspInit">'[1](H) Value Validation'!$B$9</definedName>
    <definedName name="_LandUse">Reference!$A$301:$A$336</definedName>
    <definedName name="All_BMPStatus">Reference!$A$29:$A$33</definedName>
    <definedName name="_xlnm.Print_Area" localSheetId="2">'Agriculture BMPs'!$A:$S</definedName>
    <definedName name="_xlnm.Print_Area" localSheetId="1">'BMP Records'!$B:$AD</definedName>
    <definedName name="_xlnm.Print_Area" localSheetId="0">'CBP Instructions'!$A$1:$C$28</definedName>
    <definedName name="_xlnm.Print_Area" localSheetId="3">'Historical Comparison'!$B:$AD</definedName>
    <definedName name="_xlnm.Print_Area" localSheetId="4">Reference!$A$1:$C$33,Reference!$A$36:$E$336</definedName>
    <definedName name="_xlnm.Print_Titles" localSheetId="2">'Agriculture BMPs'!$1:$1</definedName>
    <definedName name="_xlnm.Print_Titles" localSheetId="1">'BMP Records'!$1:$1</definedName>
    <definedName name="_xlnm.Print_Titles" localSheetId="0">'CBP Instructions'!$1:$2</definedName>
    <definedName name="_xlnm.Print_Titles" localSheetId="3">'Historical Comparison'!$1:$1</definedName>
    <definedName name="_xlnm.Print_Titles" localSheetId="4">Reference!$1:$1</definedName>
    <definedName name="Val_DateMax">'(H) Value Validation'!$D$3</definedName>
    <definedName name="Val_DateMin">'(H) Value Validation'!$D$2</definedName>
    <definedName name="Val_FIPSMax">'(H) Value Validation'!$L$3</definedName>
    <definedName name="Val_FIPSMin">'(H) Value Validation'!$L$2</definedName>
    <definedName name="Val_HUC10Max">'(H) Value Validation'!$J$3</definedName>
    <definedName name="Val_HUC10Min">'(H) Value Validation'!$J$2</definedName>
    <definedName name="Val_HUC12Max">'(H) Value Validation'!$K$3</definedName>
    <definedName name="Val_HUC12Min">'(H) Value Validation'!$K$2</definedName>
    <definedName name="Val_HUC8Max">'(H) Value Validation'!$I$3</definedName>
    <definedName name="Val_HUC8Min">'(H) Value Validation'!$I$2</definedName>
    <definedName name="Val_InspExp">'(H) Value Validation'!$B$10</definedName>
    <definedName name="Val_InspInit">'(H) Value Validation'!$B$11</definedName>
    <definedName name="Val_LatMax">'(H) Value Validation'!$G$3</definedName>
    <definedName name="Val_LatMin">'(H) Value Validation'!$G$2</definedName>
    <definedName name="Val_LongMax">'(H) Value Validation'!$H$3</definedName>
    <definedName name="Val_LongMin">'(H) Value Validation'!$H$2</definedName>
    <definedName name="Val_PhoneMax">'(H) Value Validation'!$C$3</definedName>
    <definedName name="Val_PhoneMin">'(H) Value Validation'!$C$2</definedName>
    <definedName name="Val_YearMax">'(H) Value Validation'!$E$3</definedName>
    <definedName name="Val_YearMin">'(H) Value Validation'!$E$2</definedName>
    <definedName name="Val_ZipMax">'(H) Value Validation'!$B$3</definedName>
    <definedName name="Val_ZipMin">'(H) Value Validation'!$B$2</definedName>
    <definedName name="WV_Ag_PracticeName">Reference!$A$128:$A$299</definedName>
    <definedName name="WV_FacName">Reference!$A$23:$A$25</definedName>
    <definedName name="WV_MeasUnit" localSheetId="2">OFFSET('(H) Value Validation'!$Q$1, MATCH(Table123[Practice Name], '(H) Value Validation'!$Q:$Q, 0)-1,1, COUNTIF('(H) Value Validation'!$Q:$Q, Table123[Practice Name]),1)</definedName>
    <definedName name="WV_MeasUnit" localSheetId="3">OFFSET('(H) Value Validation'!$Q$1, MATCH(Table124[Practice Name], '(H) Value Validation'!$Q:$Q, 0)-1,1, COUNTIF('(H) Value Validation'!$Q:$Q, Table124[Practice Name]),1)</definedName>
    <definedName name="WV_MeasUnit">OFFSET('(H) Value Validation'!$Q$1, MATCH(Table12[Practice Name], '(H) Value Validation'!$Q:$Q, 0)-1,1, COUNTIF('(H) Value Validation'!$Q:$Q, Table12[Practice Name]),1)</definedName>
    <definedName name="WV_PracticeName">Reference!$A$38:$A$124</definedName>
    <definedName name="WV_ProjectType">Reference!$A$5:$A$11</definedName>
  </definedNames>
  <calcPr calcId="179017"/>
  <fileRecoveryPr autoRecover="0"/>
</workbook>
</file>

<file path=xl/calcChain.xml><?xml version="1.0" encoding="utf-8"?>
<calcChain xmlns="http://schemas.openxmlformats.org/spreadsheetml/2006/main">
  <c r="AC2" i="13" l="1"/>
  <c r="AC3" i="13"/>
  <c r="AC4" i="13"/>
  <c r="AC5" i="13"/>
  <c r="AC6" i="13"/>
  <c r="AC7" i="13"/>
  <c r="AC8" i="13"/>
  <c r="AC9" i="13"/>
  <c r="AC10" i="13"/>
  <c r="AC11" i="13"/>
  <c r="AC12" i="13"/>
  <c r="AC13" i="13"/>
  <c r="AC14" i="13"/>
  <c r="AC15" i="13"/>
  <c r="AC16" i="13"/>
  <c r="AC17" i="13"/>
  <c r="AC18" i="13"/>
  <c r="AC19" i="13"/>
  <c r="AC20" i="13"/>
  <c r="AC21" i="13"/>
  <c r="AC22" i="13"/>
  <c r="AC23" i="13"/>
  <c r="AC24" i="13"/>
  <c r="AC25" i="13"/>
  <c r="AC26" i="13"/>
  <c r="AC27" i="13"/>
  <c r="AC28" i="13"/>
  <c r="AC29" i="13"/>
  <c r="AC30" i="13"/>
  <c r="AC31" i="13"/>
  <c r="AC32" i="13"/>
  <c r="AC33" i="13"/>
  <c r="AC34" i="13"/>
  <c r="AC35" i="13"/>
  <c r="AC36" i="13"/>
  <c r="AC37" i="13"/>
  <c r="AC38" i="13"/>
  <c r="AC39" i="13"/>
  <c r="AC40" i="13"/>
  <c r="AC41" i="13"/>
  <c r="AC42" i="13"/>
  <c r="AC43" i="13"/>
  <c r="AC44" i="13"/>
  <c r="AC45" i="13"/>
  <c r="AC46" i="13"/>
  <c r="AC47" i="13"/>
  <c r="AC48" i="13"/>
  <c r="AC49" i="13"/>
  <c r="AC50" i="13"/>
  <c r="AC51" i="13"/>
  <c r="AC52" i="13"/>
  <c r="AC53" i="13"/>
  <c r="AC54" i="13"/>
  <c r="AC55" i="13"/>
  <c r="AC56" i="13"/>
  <c r="AC57" i="13"/>
  <c r="AC58" i="13"/>
  <c r="AC59" i="13"/>
  <c r="AC60" i="13"/>
  <c r="AC61" i="13"/>
  <c r="AC62" i="13"/>
  <c r="AC63" i="13"/>
  <c r="AC64" i="13"/>
  <c r="AC65" i="13"/>
  <c r="AC66" i="13"/>
  <c r="AC67" i="13"/>
  <c r="AC68" i="13"/>
  <c r="AC69" i="13"/>
  <c r="AC70" i="13"/>
  <c r="AC71" i="13"/>
  <c r="AC72" i="13"/>
  <c r="AC73" i="13"/>
  <c r="AC74" i="13"/>
  <c r="AC75" i="13"/>
  <c r="AC76" i="13"/>
  <c r="AC77" i="13"/>
  <c r="AC78" i="13"/>
  <c r="AC79" i="13"/>
  <c r="AC80" i="13"/>
  <c r="AC81" i="13"/>
  <c r="AC82" i="13"/>
  <c r="AC83" i="13"/>
  <c r="AC84" i="13"/>
  <c r="AC85" i="13"/>
  <c r="AC86" i="13"/>
  <c r="AC87" i="13"/>
  <c r="AC88" i="13"/>
  <c r="AC89" i="13"/>
  <c r="AC90" i="13"/>
  <c r="AC91" i="13"/>
  <c r="AC92" i="13"/>
  <c r="AC93" i="13"/>
  <c r="AC94" i="13"/>
  <c r="AC95" i="13"/>
  <c r="AC96" i="13"/>
  <c r="AC97" i="13"/>
  <c r="G3" i="13"/>
  <c r="G4" i="13"/>
  <c r="G5" i="13"/>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U3" i="13"/>
  <c r="U4" i="13"/>
  <c r="U5" i="13"/>
  <c r="U6" i="13"/>
  <c r="U7" i="13"/>
  <c r="U8" i="13"/>
  <c r="U9" i="13"/>
  <c r="U10" i="13"/>
  <c r="U11" i="13"/>
  <c r="U12" i="13"/>
  <c r="U13" i="13"/>
  <c r="U14" i="13"/>
  <c r="U15" i="13"/>
  <c r="U16" i="13"/>
  <c r="U17" i="13"/>
  <c r="U18" i="13"/>
  <c r="U19" i="13"/>
  <c r="U20" i="13"/>
  <c r="U21" i="13"/>
  <c r="U22" i="13"/>
  <c r="U23" i="13"/>
  <c r="U24" i="13"/>
  <c r="U25" i="13"/>
  <c r="U26" i="13"/>
  <c r="U27" i="13"/>
  <c r="U28" i="13"/>
  <c r="U29" i="13"/>
  <c r="U30" i="13"/>
  <c r="U31" i="13"/>
  <c r="U32" i="13"/>
  <c r="U33" i="13"/>
  <c r="U34" i="13"/>
  <c r="U35" i="13"/>
  <c r="U36" i="13"/>
  <c r="U37" i="13"/>
  <c r="U38" i="13"/>
  <c r="U39" i="13"/>
  <c r="U40" i="13"/>
  <c r="U41" i="13"/>
  <c r="U42" i="13"/>
  <c r="U43" i="13"/>
  <c r="U44" i="13"/>
  <c r="U45" i="13"/>
  <c r="U46" i="13"/>
  <c r="U47" i="13"/>
  <c r="U48" i="13"/>
  <c r="U49" i="13"/>
  <c r="U50" i="13"/>
  <c r="U51" i="13"/>
  <c r="U52" i="13"/>
  <c r="U53" i="13"/>
  <c r="U54" i="13"/>
  <c r="U55" i="13"/>
  <c r="U56" i="13"/>
  <c r="U57" i="13"/>
  <c r="U58" i="13"/>
  <c r="U59" i="13"/>
  <c r="U60" i="13"/>
  <c r="U61" i="13"/>
  <c r="U62" i="13"/>
  <c r="U63" i="13"/>
  <c r="U64" i="13"/>
  <c r="U65" i="13"/>
  <c r="U66" i="13"/>
  <c r="U67" i="13"/>
  <c r="U68" i="13"/>
  <c r="U69" i="13"/>
  <c r="U70" i="13"/>
  <c r="U71" i="13"/>
  <c r="U72" i="13"/>
  <c r="U73" i="13"/>
  <c r="U74" i="13"/>
  <c r="U75" i="13"/>
  <c r="U76" i="13"/>
  <c r="U77" i="13"/>
  <c r="U78" i="13"/>
  <c r="U79" i="13"/>
  <c r="U80" i="13"/>
  <c r="U81" i="13"/>
  <c r="U82" i="13"/>
  <c r="U83" i="13"/>
  <c r="U84" i="13"/>
  <c r="U85" i="13"/>
  <c r="U86" i="13"/>
  <c r="U87" i="13"/>
  <c r="U88" i="13"/>
  <c r="U89" i="13"/>
  <c r="U90" i="13"/>
  <c r="U91" i="13"/>
  <c r="U92" i="13"/>
  <c r="U93" i="13"/>
  <c r="U94" i="13"/>
  <c r="U95" i="13"/>
  <c r="U96" i="13"/>
  <c r="U97" i="13"/>
  <c r="X3" i="13"/>
  <c r="X4" i="13"/>
  <c r="X5" i="13"/>
  <c r="X6" i="13"/>
  <c r="X7" i="13"/>
  <c r="X8" i="13"/>
  <c r="X9" i="13"/>
  <c r="X10" i="13"/>
  <c r="X11" i="13"/>
  <c r="X12" i="13"/>
  <c r="X13" i="13"/>
  <c r="X14" i="13"/>
  <c r="X15" i="13"/>
  <c r="X16" i="13"/>
  <c r="X17" i="13"/>
  <c r="X18" i="13"/>
  <c r="X19" i="13"/>
  <c r="X20" i="13"/>
  <c r="X21" i="13"/>
  <c r="X22" i="13"/>
  <c r="X23" i="13"/>
  <c r="X24" i="13"/>
  <c r="X25" i="13"/>
  <c r="X26" i="13"/>
  <c r="X27" i="13"/>
  <c r="X28" i="13"/>
  <c r="X29" i="13"/>
  <c r="X30" i="13"/>
  <c r="X31" i="13"/>
  <c r="X32" i="13"/>
  <c r="X33" i="13"/>
  <c r="X34" i="13"/>
  <c r="X35" i="13"/>
  <c r="X36" i="13"/>
  <c r="X37" i="13"/>
  <c r="X38" i="13"/>
  <c r="X39" i="13"/>
  <c r="X40" i="13"/>
  <c r="X41" i="13"/>
  <c r="X42" i="13"/>
  <c r="X43" i="13"/>
  <c r="X44" i="13"/>
  <c r="X45" i="13"/>
  <c r="X46" i="13"/>
  <c r="X47" i="13"/>
  <c r="X48" i="13"/>
  <c r="X49" i="13"/>
  <c r="X50" i="13"/>
  <c r="X51" i="13"/>
  <c r="X52" i="13"/>
  <c r="X53" i="13"/>
  <c r="X54" i="13"/>
  <c r="X55" i="13"/>
  <c r="X56" i="13"/>
  <c r="X57" i="13"/>
  <c r="X58" i="13"/>
  <c r="X59" i="13"/>
  <c r="X60" i="13"/>
  <c r="X61" i="13"/>
  <c r="X62" i="13"/>
  <c r="X63" i="13"/>
  <c r="X64" i="13"/>
  <c r="X65" i="13"/>
  <c r="X66" i="13"/>
  <c r="X67" i="13"/>
  <c r="X68" i="13"/>
  <c r="X69" i="13"/>
  <c r="X70" i="13"/>
  <c r="X71" i="13"/>
  <c r="X72" i="13"/>
  <c r="X73" i="13"/>
  <c r="X74" i="13"/>
  <c r="X75" i="13"/>
  <c r="X76" i="13"/>
  <c r="X77" i="13"/>
  <c r="X78" i="13"/>
  <c r="X79" i="13"/>
  <c r="X80" i="13"/>
  <c r="X81" i="13"/>
  <c r="X82" i="13"/>
  <c r="X83" i="13"/>
  <c r="X84" i="13"/>
  <c r="X85" i="13"/>
  <c r="X86" i="13"/>
  <c r="X87" i="13"/>
  <c r="X88" i="13"/>
  <c r="X89" i="13"/>
  <c r="X90" i="13"/>
  <c r="X91" i="13"/>
  <c r="X92" i="13"/>
  <c r="X93" i="13"/>
  <c r="X94" i="13"/>
  <c r="X95" i="13"/>
  <c r="X96" i="13"/>
  <c r="X97" i="13"/>
  <c r="Y3" i="13"/>
  <c r="Y4" i="13"/>
  <c r="Y5" i="13"/>
  <c r="Y6" i="13"/>
  <c r="Y7" i="13"/>
  <c r="Y8" i="13"/>
  <c r="Y9" i="13"/>
  <c r="Y10" i="13"/>
  <c r="Y11" i="13"/>
  <c r="Y12" i="13"/>
  <c r="Y13" i="13"/>
  <c r="Y14" i="13"/>
  <c r="Y15" i="13"/>
  <c r="Y16" i="13"/>
  <c r="Y17" i="13"/>
  <c r="Y18" i="13"/>
  <c r="Y19" i="13"/>
  <c r="Y20" i="13"/>
  <c r="Y21" i="13"/>
  <c r="Y22" i="13"/>
  <c r="Y23" i="13"/>
  <c r="Y24" i="13"/>
  <c r="Y25" i="13"/>
  <c r="Y26" i="13"/>
  <c r="Y27" i="13"/>
  <c r="Y28" i="13"/>
  <c r="Y29" i="13"/>
  <c r="Y30" i="13"/>
  <c r="Y31" i="13"/>
  <c r="Y32" i="13"/>
  <c r="Y33" i="13"/>
  <c r="Y34" i="13"/>
  <c r="Y35" i="13"/>
  <c r="Y36" i="13"/>
  <c r="Y37" i="13"/>
  <c r="Y38" i="13"/>
  <c r="Y39" i="13"/>
  <c r="Y40" i="13"/>
  <c r="Y41" i="13"/>
  <c r="Y42" i="13"/>
  <c r="Y43" i="13"/>
  <c r="Y44" i="13"/>
  <c r="Y45" i="13"/>
  <c r="Y46" i="13"/>
  <c r="Y47" i="13"/>
  <c r="Y48" i="13"/>
  <c r="Y49" i="13"/>
  <c r="Y50" i="13"/>
  <c r="Y51" i="13"/>
  <c r="Y52" i="13"/>
  <c r="Y53" i="13"/>
  <c r="Y54" i="13"/>
  <c r="Y55" i="13"/>
  <c r="Y56" i="13"/>
  <c r="Y57" i="13"/>
  <c r="Y58" i="13"/>
  <c r="Y59" i="13"/>
  <c r="Y60" i="13"/>
  <c r="Y61" i="13"/>
  <c r="Y62" i="13"/>
  <c r="Y63" i="13"/>
  <c r="Y64" i="13"/>
  <c r="Y65" i="13"/>
  <c r="Y66" i="13"/>
  <c r="Y67" i="13"/>
  <c r="Y68" i="13"/>
  <c r="Y69" i="13"/>
  <c r="Y70" i="13"/>
  <c r="Y71" i="13"/>
  <c r="Y72" i="13"/>
  <c r="Y73" i="13"/>
  <c r="Y74" i="13"/>
  <c r="Y75" i="13"/>
  <c r="Y76" i="13"/>
  <c r="Y77" i="13"/>
  <c r="Y78" i="13"/>
  <c r="Y79" i="13"/>
  <c r="Y80" i="13"/>
  <c r="Y81" i="13"/>
  <c r="Y82" i="13"/>
  <c r="Y83" i="13"/>
  <c r="Y84" i="13"/>
  <c r="Y85" i="13"/>
  <c r="Y86" i="13"/>
  <c r="Y87" i="13"/>
  <c r="Y88" i="13"/>
  <c r="Y89" i="13"/>
  <c r="Y90" i="13"/>
  <c r="Y91" i="13"/>
  <c r="Y92" i="13"/>
  <c r="Y93" i="13"/>
  <c r="Y94" i="13"/>
  <c r="Y95" i="13"/>
  <c r="Y96" i="13"/>
  <c r="Y97" i="13"/>
  <c r="AF2" i="39" l="1"/>
  <c r="AG2" i="39"/>
  <c r="AH2" i="39"/>
  <c r="AI2" i="39"/>
  <c r="AJ2" i="39"/>
  <c r="AL2" i="39"/>
  <c r="AM2" i="39"/>
  <c r="AN2" i="39"/>
  <c r="AO2" i="39"/>
  <c r="AP2" i="39"/>
  <c r="AQ2" i="39"/>
  <c r="AR2" i="39"/>
  <c r="AS2" i="39"/>
  <c r="AT2" i="39"/>
  <c r="AU2" i="39"/>
  <c r="AV2" i="39"/>
  <c r="AW2" i="39"/>
  <c r="AX2" i="39"/>
  <c r="AZ2" i="39"/>
  <c r="BA2" i="39"/>
  <c r="BD2" i="39"/>
  <c r="BE2" i="39"/>
  <c r="BF2" i="39"/>
  <c r="BH2" i="39"/>
  <c r="AF3" i="39"/>
  <c r="AG3" i="39"/>
  <c r="AH3" i="39"/>
  <c r="AI3" i="39"/>
  <c r="AJ3" i="39"/>
  <c r="AL3" i="39"/>
  <c r="AM3" i="39"/>
  <c r="AN3" i="39"/>
  <c r="AO3" i="39"/>
  <c r="AP3" i="39"/>
  <c r="AQ3" i="39"/>
  <c r="AR3" i="39"/>
  <c r="AS3" i="39"/>
  <c r="AT3" i="39"/>
  <c r="AU3" i="39"/>
  <c r="AV3" i="39"/>
  <c r="AW3" i="39"/>
  <c r="AX3" i="39"/>
  <c r="AZ3" i="39"/>
  <c r="BA3" i="39"/>
  <c r="BD3" i="39"/>
  <c r="BE3" i="39"/>
  <c r="BF3" i="39"/>
  <c r="BH3" i="39"/>
  <c r="AF4" i="39"/>
  <c r="AG4" i="39"/>
  <c r="AH4" i="39"/>
  <c r="AI4" i="39"/>
  <c r="AJ4" i="39"/>
  <c r="AK4" i="39"/>
  <c r="AL4" i="39"/>
  <c r="AM4" i="39"/>
  <c r="AN4" i="39"/>
  <c r="AO4" i="39"/>
  <c r="AP4" i="39"/>
  <c r="AQ4" i="39"/>
  <c r="AR4" i="39"/>
  <c r="AS4" i="39"/>
  <c r="AT4" i="39"/>
  <c r="AU4" i="39"/>
  <c r="AV4" i="39"/>
  <c r="AW4" i="39"/>
  <c r="AX4" i="39"/>
  <c r="AZ4" i="39"/>
  <c r="BA4" i="39"/>
  <c r="BD4" i="39"/>
  <c r="BE4" i="39"/>
  <c r="BF4" i="39"/>
  <c r="BH4" i="39"/>
  <c r="AE2" i="39"/>
  <c r="AE3" i="39"/>
  <c r="AE4" i="39"/>
  <c r="AK2" i="39"/>
  <c r="AK3" i="39"/>
  <c r="G2" i="13"/>
  <c r="B11" i="24"/>
  <c r="B10" i="24"/>
  <c r="B9" i="24"/>
  <c r="AY2" i="39" l="1"/>
  <c r="AY3" i="39"/>
  <c r="AY4" i="39"/>
  <c r="U2" i="13"/>
  <c r="X2" i="13"/>
  <c r="Y2" i="13"/>
  <c r="BB2" i="39" l="1"/>
  <c r="BB3" i="39"/>
  <c r="BB4" i="39"/>
  <c r="BC2" i="39"/>
  <c r="BC3" i="39"/>
  <c r="BC4" i="39"/>
  <c r="BG3" i="39"/>
  <c r="BG4" i="39"/>
  <c r="BG2" i="39"/>
  <c r="BI3" i="39" l="1"/>
  <c r="BI2" i="39"/>
  <c r="BI4" i="39"/>
  <c r="C2" i="37"/>
  <c r="O2" i="37"/>
  <c r="I2" i="37"/>
</calcChain>
</file>

<file path=xl/sharedStrings.xml><?xml version="1.0" encoding="utf-8"?>
<sst xmlns="http://schemas.openxmlformats.org/spreadsheetml/2006/main" count="2071" uniqueCount="918">
  <si>
    <t>Latitude</t>
  </si>
  <si>
    <t>Longitude</t>
  </si>
  <si>
    <t>HUC12</t>
  </si>
  <si>
    <t>State FIPS</t>
  </si>
  <si>
    <t>99th RSC (WV) - Martinsburg Memorial</t>
  </si>
  <si>
    <t>99th RSC (WV) - Romney</t>
  </si>
  <si>
    <t>Allegany Ballistics Laboratory (Navy Portion)</t>
  </si>
  <si>
    <t>N/A</t>
  </si>
  <si>
    <t>System</t>
  </si>
  <si>
    <t>Facility Name</t>
  </si>
  <si>
    <t>Zip</t>
  </si>
  <si>
    <t>Phone</t>
  </si>
  <si>
    <t>BMP Status</t>
  </si>
  <si>
    <t>Year Funded</t>
  </si>
  <si>
    <t>Year Installed</t>
  </si>
  <si>
    <t>Practice Name</t>
  </si>
  <si>
    <t>Measurement Unit</t>
  </si>
  <si>
    <t>Report Applied Amount</t>
  </si>
  <si>
    <t>Contact Name</t>
  </si>
  <si>
    <t>Agency Name</t>
  </si>
  <si>
    <t>BMP Cost</t>
  </si>
  <si>
    <t>Historical</t>
  </si>
  <si>
    <t>Planned</t>
  </si>
  <si>
    <t>Progress</t>
  </si>
  <si>
    <t>Delayed</t>
  </si>
  <si>
    <t>Remove</t>
  </si>
  <si>
    <t>Linear Feet</t>
  </si>
  <si>
    <t>Acre</t>
  </si>
  <si>
    <t>Each</t>
  </si>
  <si>
    <t>Acre-Feet</t>
  </si>
  <si>
    <t>Square Feet</t>
  </si>
  <si>
    <t>Value</t>
  </si>
  <si>
    <t>Contact Email</t>
  </si>
  <si>
    <t>Inspection Date</t>
  </si>
  <si>
    <t>Maintenance Date</t>
  </si>
  <si>
    <t>County</t>
  </si>
  <si>
    <t>Project Type</t>
  </si>
  <si>
    <t>Drainage Acres</t>
  </si>
  <si>
    <t>Land Use Before</t>
  </si>
  <si>
    <t>Land Use After</t>
  </si>
  <si>
    <t>Impervious Acres Before</t>
  </si>
  <si>
    <t>Impervious Acres After</t>
  </si>
  <si>
    <t>Turf Acres</t>
  </si>
  <si>
    <t>Acres Treated</t>
  </si>
  <si>
    <t>Runoff Storage Volume</t>
  </si>
  <si>
    <t>Date</t>
  </si>
  <si>
    <t>Description</t>
  </si>
  <si>
    <t>Column</t>
  </si>
  <si>
    <t>Column Pick Lists</t>
  </si>
  <si>
    <t xml:space="preserve">Constructed prior to 07/01/2015. </t>
  </si>
  <si>
    <t xml:space="preserve">Implemented and in use between 07/01/2015 and 06/30/2016. </t>
  </si>
  <si>
    <t xml:space="preserve">Completed, or planned to be completed, after 6/30/2016. </t>
  </si>
  <si>
    <t xml:space="preserve">Previously reported, but projection delayed. </t>
  </si>
  <si>
    <t xml:space="preserve">Delete from database. </t>
  </si>
  <si>
    <t>Year</t>
  </si>
  <si>
    <t>Minimum</t>
  </si>
  <si>
    <t>Maximum</t>
  </si>
  <si>
    <t>Month Installed</t>
  </si>
  <si>
    <t>Practice Duration</t>
  </si>
  <si>
    <t>Practice Code</t>
  </si>
  <si>
    <t>HUC8</t>
  </si>
  <si>
    <t>HUC10</t>
  </si>
  <si>
    <t>Month</t>
  </si>
  <si>
    <t>New Development</t>
  </si>
  <si>
    <t>Re-development</t>
  </si>
  <si>
    <t>New Retrofit</t>
  </si>
  <si>
    <t>Conversion Retrofit</t>
  </si>
  <si>
    <t>Enhancement Retrofit</t>
  </si>
  <si>
    <t>Restoration Retrofit</t>
  </si>
  <si>
    <t>Other</t>
  </si>
  <si>
    <t>Abandoned Mine Reclamation</t>
  </si>
  <si>
    <t>Abandoned mine reclamation stabilizes the soil on lands mined for coal or affected by mining, such as wastebanks, coal processing, or other coal mining processes. Enter unit of acre or percent.</t>
  </si>
  <si>
    <t>Advanced Grey Infrastructure Nutrient Discovery Program (IDDE)</t>
  </si>
  <si>
    <t>Illicit discharge detection and elimination credits are only available to localities that show empirical monitoring for each eligible individual discharge. Enter unit of total acres treated or percent of acres treated.</t>
  </si>
  <si>
    <t>Advanced Sweeping Technology - 1 pass/12 weeks</t>
  </si>
  <si>
    <t>Sweeper is equipped with a sweeping head which creates suction and uses forced air to transfer street debris into the hopper or sweeper is equipped with a high power vacuum to suction debris from street surface. Must pass the same street every twelve weeks. Enter units of acres or miles.</t>
  </si>
  <si>
    <t>Advanced Sweeping Technology - 1 pass/2 weeks</t>
  </si>
  <si>
    <t>Sweeper is equipped with a sweeping head which creates suction and uses forced air to transfer street debris into the hopper or sweeper is equipped with a high power vacuum to suction debris from street surface. Must pass the same street once every two weeks. Enter units of acres or miles.</t>
  </si>
  <si>
    <t>Advanced Sweeping Technology - 1 pass/4 weeks</t>
  </si>
  <si>
    <t>Sweeper is equipped with a sweeping head which creates suction and uses forced air to transfer street debris into the hopper or sweeper is equipped with a high power vacuum to suction debris from street surface. Must pass the same street every four weeks. Enter units of acres or miles.</t>
  </si>
  <si>
    <t>Advanced Sweeping Technology - 1 pass/8 weeks</t>
  </si>
  <si>
    <t>Sweeper is equipped with a sweeping head which creates suction and uses forced air to transfer street debris into the hopper or sweeper is equipped with a high power vacuum to suction debris from street surface. Must pass the same street every eight weeks. Enter units of acres or miles.</t>
  </si>
  <si>
    <t>Advanced Sweeping Technology - 1 pass/week</t>
  </si>
  <si>
    <t>Sweeper is equipped with a sweeping head which creates suction and uses forced air to transfer street debris into the hopper or sweeper is equipped with a high power vacuum to suction debris from street surface. Must pass the same street once a week. Enter units of acres or miles.</t>
  </si>
  <si>
    <t>Advanced Sweeping Technology - 2 pass/week</t>
  </si>
  <si>
    <t>Sweeper is equipped with a sweeping head which creates suction and uses forced air to transfer street debris into the hopper or sweeper is equipped with a high power vacuum to suction debris from street surface. Must pass the same street twice a week. Enter units of acres or miles.</t>
  </si>
  <si>
    <t>Advanced Sweeping Technology - fall 1 pass/1-2 weeks else monthly</t>
  </si>
  <si>
    <t>Sweeper is equipped with a sweeping head which creates suction and uses forced air to transfer street debris into the hopper or sweeper is equipped with a high power vacuum to suction debris from street surface.  Must pass once every week from March to April, October to November and monthly otherwise. Enter units of acres or miles.</t>
  </si>
  <si>
    <t>Advanced Sweeping Technology - spring 1 pass/1-2 weeks else monthly</t>
  </si>
  <si>
    <t>Sweeper is equipped with a sweeping head which creates suction and uses forced air to transfer street debris into the hopper or sweeper is equipped with a high power vacuum to suction debris from street surface. Must pass once every week from March to April and monthly otherwise. Enter units of acres or miles.</t>
  </si>
  <si>
    <t>Algal Flow-way  Non-Tidal Monitored</t>
  </si>
  <si>
    <t>Algal flow-way technologies are inclined race-ways in non-tidal waters that receive nutrient-laden water so natural algal assemblages can accumulate and then be harvested for an end use. Inflow/outflow biomass monitoring is required. Enter units of acres and pounds of TN, TP, or TSS.</t>
  </si>
  <si>
    <t xml:space="preserve">Algal Flow-way Non-Tidal </t>
  </si>
  <si>
    <t>Algal flow-way technologies are inclined race-ways in non-tidal waters that receive nutrient-laden water so natural algal assemblages can accumulate and then be harvested for an end use. Where tidal conditions are not known, use this BMP. Enter units of acres only.</t>
  </si>
  <si>
    <t>Algal Flow-way Tidal</t>
  </si>
  <si>
    <t>Algal flow-way technologies are inclined race-ways in tidal waters that receive nutrient-laden water so natural algal assemblages can accumulate and then be harvested for an end use. Enter units of acres only.</t>
  </si>
  <si>
    <t>Algal Flow-way Tidal Monitored</t>
  </si>
  <si>
    <t>Algal flow-way technologies are inclined race-ways in tidal waters that receive nutrient-laden water so natural algal assemblages can accumulate and then be harvested for an end use. Inflow/outflow biomass monitoring is required. Enter units of acres and pounds of TN, TP, or TSS.</t>
  </si>
  <si>
    <t>Bioretention/raingardens - A/B soils, no underdrain</t>
  </si>
  <si>
    <t>An excavated pit backfilled with engineered media, topsoil, mulch, and vegetation.  These are planting areas installed in shallow basins in which the storm water runoff is temporarily ponded and then treated by filtering through the bed components, and through biological and biochemical reactions within the soil matrix and around the root zones of the plants.  This BMP has no underdrain and is in A or B soil. Enter unit of total acres treated or percent of acres treated.</t>
  </si>
  <si>
    <t>Bioretention/raingardens - A/B soils, underdrain</t>
  </si>
  <si>
    <t>An excavated pit backfilled with engineered media, topsoil, mulch, and vegetation.  These are planting areas installed in shallow basins in which the storm water runoff is temporarily ponded and then treated by filtering through the bed components, and through biological and biochemical reactions within the soil matrix and around the root zones of the plants.  This BMP has an underdrain and is in A or B soil. Enter unit of total acres treated or percent of acres treated.</t>
  </si>
  <si>
    <t>Bioretention/raingardens - C/D soils, underdrain</t>
  </si>
  <si>
    <t>An excavated pit backfilled with engineered media, topsoil, mulch, and vegetation.  These are planting areas installed in shallow basins in which the storm water runoff is temporarily ponded and then treated by filtering through the bed components, and through biological and biochemical reactions within the soil matrix and around the root zones of the plants.  This BMP has an underdrain and is in C or D soil. Use this BMP where the specific design is unknown. Enter unit of total acres treated or percent of acres treated.</t>
  </si>
  <si>
    <t>Bioswale</t>
  </si>
  <si>
    <t>With a bioswale, the load is reduced because, unlike other open channel designs, there is now infiltration into the soil.  A bioswale is designed to function as a bioretention area. Enter unit of total acres treated or percent of acres treated.</t>
  </si>
  <si>
    <t>Diploid Oyster Aquaculture 2.25 Inches</t>
  </si>
  <si>
    <t>Private oyster aquaculture that is on- or off-bottom using hatchery-produced oysters or on-bottom using substrate addition. Use diploid if oyster type is unknown. The location is the finishing location if moved when shell &lt; 2 inches; otherwise report the initial location. Enter units of number of oysters harvested.</t>
  </si>
  <si>
    <t>Diploid Oyster Aquaculture 3.0 Inches</t>
  </si>
  <si>
    <t>Diploid Oyster Aquaculture 4.0 Inches</t>
  </si>
  <si>
    <t>Diploid Oyster Aquaculture 5.0 Inches</t>
  </si>
  <si>
    <t>Diploid Oyster Aquaculture Greater 6.0 Inches</t>
  </si>
  <si>
    <t>Dirt &amp; Gravel Road Erosion &amp; Sediment Control - Driving Surface Aggregate + Raising the Roadbed</t>
  </si>
  <si>
    <t xml:space="preserve">Reduce the amount of sediment runoff from dirt and gravel roads through the use of driving surface aggregates (DSA) such as durable and erosion resistant road surface and raising road elevation to restore natural drainage patterns. Where specific design is unknown, use the BMP with outlets only. Enter units of feet. </t>
  </si>
  <si>
    <t>Dirt &amp; Gravel Road Erosion &amp; Sediment Control - Driving Surface Aggregate with Outlets</t>
  </si>
  <si>
    <t xml:space="preserve">Reduce the amount of sediment runoff from dirt and gravel roads through the use of driving surface aggregates (DSA) such as durable and erosion resistant road surface and through the use of additional Drainage Outlets (creating new outlets in ditchline to reduce channelized flow). Where specific design is unknown, use the BMP with outlets only. Enter units of feet. </t>
  </si>
  <si>
    <t>Dirt &amp; Gravel Road Erosion &amp; Sediment Control - Outlets only</t>
  </si>
  <si>
    <t xml:space="preserve">Reduce the amount of sediment runoff from dirt and gravel roads through the use of additional Drainage Outlets (creating new outlets in ditchline to reduce channelized flow). Where specific design is unknown, use this BMP with outlets only. Enter units of feet. </t>
  </si>
  <si>
    <t>Dry Detention Ponds and Hydrodynamic Structures</t>
  </si>
  <si>
    <t>Dry Detention Ponds are depressions or basins created by excavation or berm construction that temporarily store runoff and release it slowly via surface flow or groundwater infiltration following storms. Hydrodynamic Structures are devices designed to improve quality of stormwater using features such as swirl concentrators, grit chambers, oil barriers, baffles, micropools, and absorbent pads that are designed to remove sediments, nutrients, metals, organic chemicals, or oil and grease from urban runoff.  Enter unit of total acres treated or percent of acres treated.</t>
  </si>
  <si>
    <t>Dry Extended Detention Ponds</t>
  </si>
  <si>
    <t>Dry extended detention (ED) basins are depressions created by excavation or berm construction that temporarily store runoff and release it slowly via surface flow or groundwater infiltration following storms. Dry ED basins are designed to dry out between storm events, in contrast with wet ponds, which contain standing water permanently. As such, they are similar in construction and function to dry detention basins, except that the duration of detention of stormwater is designed to be longer, theoretically improving treatment effectiveness.  Enter unit of total acres treated or percent of acres treated.</t>
  </si>
  <si>
    <t>Erosion and Sediment Control Level 1</t>
  </si>
  <si>
    <t>Includes ESC practices implemented under historical performance standards from approximately 2000 or before.  The sediment trapping requirements were typically 1,800 cubic feet/acre, stabilization requirements were less rapid, and inspections occurred less frequently, among other factors. Use this BMP where specific control measures are unknown. Enter unit of total acres or percent of acres.</t>
  </si>
  <si>
    <t>Erosion and Sediment Control Level 2</t>
  </si>
  <si>
    <t>This level of performance reflects the more stringent ESC requirements that have been adopted by local and state governments and generally conform to the standard requirements in EPA’s 2012 Construction General Permit.  These include a greater sediment treatment capacity (typically 3,600 cubic feet/acre), surface outlets, more rapid vegetative cover for temporary and permanent stabilization, and improved design specifications for individual ESC practices to enhance sediment trapping or removal. Enter unit of total acres or percent of acres.</t>
  </si>
  <si>
    <t>Erosion and Sediment Control Level 3</t>
  </si>
  <si>
    <t xml:space="preserve">This level of performance reflects the gradual shift to improve performance by expanded use of passive chemical treatment within Level 2 ESC practices.  Chemical treatment involves the passive use of polyacrylamide (PAM) and other flocculants.  The treatment relies solely on gravity to control the sediment in construction site runoff (e.g., adding PAM granules to a check dam, erosion control fabric, or running basin flows across a block or sock containing flocculants). Enter unit of total acres or percent of acres. </t>
  </si>
  <si>
    <t>Filter Strip Runoff Reduction</t>
  </si>
  <si>
    <t>Urban filter strips are stable areas with vegetated cover on flat or gently sloping land. Runoff entering the filter strip must be in the form of sheet-flow and must enter at a non-erosive rate for the site-specific soil conditions. A 0.4 design ratio of filter strip length to impervious flow length is recommended for runoff reduction urban filter strips. Enter unit of total acres treated or percent of acres treated.</t>
  </si>
  <si>
    <t>Filter Strip Stormwater Treatment</t>
  </si>
  <si>
    <t>Urban filter strips are stable areas with vegetated cover on flat or gently sloping land. Runoff entering the filter strip must be in the form of sheet-flow and must enter at a non-erosive rate for the site-specific soil conditions. A 0.2 design ratio of filter strip length to impervious flow length is recommended for stormwater treatment urban filter strips. Enter unit of total acres treated or percent of acres treated.</t>
  </si>
  <si>
    <t>Filtering Practices</t>
  </si>
  <si>
    <t>Practices that capture and temporarily store runoff and pass it through a filter bed of either sand or an organic media.  There are various sand filter designs, such as above ground, below ground, perimeter, etc.  An organic media filter uses another medium besides sand to enhance pollutant removal for many compounds due to the increased cation exchange capacity achieved by increasing the organic matter.  These systems require annual inspection and maintenance to receive pollutant reduction credit. Enter unit of total acres treated or percent of acres treated.</t>
  </si>
  <si>
    <t>Floating Treatment Wetland 10% Coverage of Pond</t>
  </si>
  <si>
    <t xml:space="preserve">Floating treatment wetlands are rafts of wetland vegetation deployed in existing wet ponds with a drainage area of &lt;400 acres. First report wet ponds or stormwater performance standard-stormwater treatment (ST), then report the BMP according to the percent of pond area covered in the wetland rafts. Report units of acres treated by the wet pond. </t>
  </si>
  <si>
    <t>Floating Treatment Wetland 20% Coverage of Pond</t>
  </si>
  <si>
    <t>Floating Treatment Wetland 30% Coverage of Pond</t>
  </si>
  <si>
    <t>Floating Treatment Wetland 40% Coverage of Pond</t>
  </si>
  <si>
    <t>Floating Treatment Wetland 50% Coverage of Pond</t>
  </si>
  <si>
    <t>Forest Buffer</t>
  </si>
  <si>
    <t>Forest buffers are linear wooded areas that help filter nutrients, sediments and other pollutants from runoff as well as remove nutrients from groundwater.  The recommended buffer width is 100 feet, with a 35 feet minimum width required. Enter units of acres of buffer or percent.</t>
  </si>
  <si>
    <t>Forest Conservation</t>
  </si>
  <si>
    <t>This BMP in Maryland is the implementation of the Maryland Forest Conservation Act that requires developers to maintain at least 20% of a development site in trees (forest condition). This Act serves to alter the rate of urban conversion. Report those acres that were maintained as forest. The model treats this as a land use conversion from urban to forest land. Enter units of acres or percent.</t>
  </si>
  <si>
    <t>Forest Harvesting Practices</t>
  </si>
  <si>
    <t>Forest harvesting practices are a suite of BMPs that minimize the environmental impacts of road building, log removal, site preparation and forest management.  These practices help reduce suspended sediments and associated nutrients that can result from forest operations.  Enter units of acres or percent.</t>
  </si>
  <si>
    <t>Forest Planting</t>
  </si>
  <si>
    <t xml:space="preserve">Urban forest planning includes any tree planting except those used to establish riparian forest buffers. Trees are planted on pervious areas. Enter units of acres or percent. </t>
  </si>
  <si>
    <t>Grass Buffers</t>
  </si>
  <si>
    <t>This BMP changes the land use from pervious urban to pervious urban. Therefore, there is no change and no reduction from using this BMP.</t>
  </si>
  <si>
    <t>Impervious Disconnection to amended soils</t>
  </si>
  <si>
    <t>Disconnecting existing impervious area runoff from stormwater drainage systems such as directing rooftops and/or on-lot impervious surfaces to pervious areas with amended soils. Report disconnect to un-amended soils as Urban Filter Strip. Submit units of impervious acres or percent.</t>
  </si>
  <si>
    <t>Impervious Surface Reduction</t>
  </si>
  <si>
    <t>Reducing impervious surfaces to promote infiltration and percolation of runoff storm water. Enter units of acres or percent.</t>
  </si>
  <si>
    <t>Infiltration Practices w/ Sand, Veg. - A/B soils, no underdrain</t>
  </si>
  <si>
    <t>A depression to form an infiltration basin where sediment is trapped and water infiltrates the soil.  A sand layer and vegetation is required. No underdrains are associated with infiltration basins and trenches, because by definition these systems provide complete infiltration. Design specifications require infiltration basins and trenches to be built in A or B soil types. Use the other BMP without sand or vegetation where the specific design is unknown. Enter unit of total acres treated or percent of acres treated.</t>
  </si>
  <si>
    <t>Infiltration Practices w/o Sand, Veg. - A/B soils, no underdrain</t>
  </si>
  <si>
    <t>A depression to form an infiltration basin where sediment is trapped and water infiltrates the soil.  Sand layers and vegetation are not required. No underdrains are associated with infiltration basins and trenches, because by definition these systems provide complete infiltration.  Design specifications require infiltration basins and trenches to be built in A or B soil types. This BMP without sand or vegetation is used where the specific design is unknown. Enter unit of total acres treated or percent of acres treated.</t>
  </si>
  <si>
    <t>Mechanical Broom Technology - 1 pass/4 weeks</t>
  </si>
  <si>
    <t>Sweeper is equipped with water tanks, sprayers, brooms, and a vacuum system pump that gathers street debris. Must pass the same street every four weeks. Use this BMP where the specific technology type or frequency is unknown. Enter units of acres or miles.</t>
  </si>
  <si>
    <t>Mechanical Broom Technology - 1 pass/week</t>
  </si>
  <si>
    <t>Sweeper is equipped with water tanks, sprayers, brooms, and a vacuum system pump that gathers street debris. Must pass the same street every week. Enter units of acres or miles.</t>
  </si>
  <si>
    <t>Mechanical Broom Technology - 2 pass/week</t>
  </si>
  <si>
    <t>Sweeper is equipped with water tanks, sprayers, brooms, and a vacuum system pump that gathers street debris. Must pass the same street twice every week. Enter units of acres or miles.</t>
  </si>
  <si>
    <t>Non Urban Shoreline Erosion Control Non-Vegetated</t>
  </si>
  <si>
    <t>Practices without a vegetated area along agriculturally-dominated tidal shorelines that prevent and/or reduces tidal sediments to the Bay. Shoreline practices can include living shorelines, revetments and/or breakwater systems and bulkheads and seawalls. Only report practices installed after 12/31/2007. Shoreline BMPs before 2008 are automatically credited. Input units of feet and acres. If only feet are known, use the Shoreline Management BMP that does not specify vegetative conditions.</t>
  </si>
  <si>
    <t>Non Urban Shoreline Erosion Control Vegetated</t>
  </si>
  <si>
    <t>Practices with a vegetated area along agriculturally-dominated tidal shorelines that prevent and/or reduces tidal sediments to the Bay. Shoreline practices can include living shorelines, revetments and/or breakwater systems and bulkheads and seawalls. Only report practices installed after 12/31/2007. Shoreline BMPs before 2008 are automatically credited. Input units of feet and acres. If only feet are known, use the Shoreline Management BMP that does not specify vegetative conditions.</t>
  </si>
  <si>
    <t>Non Urban Shoreline Management</t>
  </si>
  <si>
    <t>Any practice along agriculturally-dominated tidal shorelines that prevents and/or reduces tidal sediments to the Bay. Shoreline practices can include living shorelines, revetments and/or breakwater systems and bulkheads and seawalls. Only report practices installed after 12/31/2007. Shoreline BMPs before 2008 are automatically credited. Use this BMP if the specific design is not known. Input units of feet.</t>
  </si>
  <si>
    <t>Non Urban Stream Restoration</t>
  </si>
  <si>
    <t xml:space="preserve">Stream restoration is a change to the stream corridor that improves the  stream ecosystem by restoring the natural hydrology and landscape of a stream, and helps improve habitat and water quality conditions in degraded streams. Use this BMP if the specific project design is not known. Feet must be specified. </t>
  </si>
  <si>
    <t>Non Urban Stream Restoration Protocol</t>
  </si>
  <si>
    <t xml:space="preserve">Stream restoration is a change to the land stream corridor that improves the  stream ecosystem by restoring the natural hydrology and landscape of a stream, and helps improve habitat and water quality conditions in degraded streams. Multiple protocols are defined to characterize different pollutant load reductions associated with individual projects. Feet must be specified. To receive credit for a specific protocol, also specify the pounds reduced for TN, TP, and/or TSS. </t>
  </si>
  <si>
    <t>Nutrient Management Maryland Commercial Applicators</t>
  </si>
  <si>
    <t>This BMP credits nitrogen reductions to urban lawns based upon Maryland legislation and regulations that: 1) limit the N content and establishes slow release content for fertilizer products sold in retail outlets; 2) sets upper limit on the maximum amount of N fertilizer that commercial applicators can apply in any one application (0.9 lbs/acre/year); 3) prohibits application on paved surfaces, water features, or during the dormant season, and 4) has verifiable procedures for commercial applicator training, certificate and application record-keeping, including fines for non-compliance.  This BMP specifically credits a reduction in N application by commercial applicators in Maryland. Enter units of acres or percent.</t>
  </si>
  <si>
    <t>Nutrient Management Maryland Do It Yourself</t>
  </si>
  <si>
    <t>This BMP credits nitrogen reductions to urban lawns based upon Maryland legislation and regulations that: 1) limit the N content and establishes slow release content for fertilizer products sold in retail outlets; 2) sets upper limit on the maximum amount of N fertilizer that commercial applicators can apply in any one application (0.9 lbs/acre/year); 3) prohibits application on paved surfaces, water features, or during the dormant season, and 4) has verifiable procedures for commercial applicator training, certificate and application record-keeping, including fines for non-compliance.  This BMP specifically credits a reduction in N application by do-it-yourselfers (DIYs) in Maryland. Enter units of acres or percent.</t>
  </si>
  <si>
    <t>Nutrient Management Plan</t>
  </si>
  <si>
    <t>An urban nutrient management plan is a written, site-specific plan which addresses how the major plant nutrients (nitrogen, phosphorus and potassium) are to be annually managed for expected turf and landscape plants and for the protection of water quality.  The goal of an urban turf and landscape nutrient management plan is to minimize adverse environmental effects, primarily upon water quality, and avoid unnecessary nutrient applications.  It should be recognized that some level of nutrient loss to surface and groundwater will occur even by following the recommendations in a nutrient management plan.  The impacts of urban nutrient management plans will differ from lawn-to-lawn depending on nutrient export risk factors.  This BMP is the default for lawns with an unknown risk type.  Enter units of acres or percent.</t>
  </si>
  <si>
    <t>Nutrient Management Plan High Risk Lawn</t>
  </si>
  <si>
    <t>An urban nutrient management plan is a written, site-specific plan which addresses how the major plant nutrients (nitrogen, phosphorus and potassium) are to be annually managed for expected turf and landscape plants and for the protection of water quality.  The goal of an urban or turf and landscape nutrient management plan is to minimize adverse environmental effects, primarily upon water quality, and avoid unnecessary nutrient applications.  It should be recognized that some level of nutrient loss to surface and groundwater will occur even by following the recommendations in a nutrient management plan.  The impacts of urban nutrient management plans will differ from lawn-to-lawn depending on nutrient export risk factors.  This BMP is for lawns with a high risk of nutrient export. Enter units of acres or percent.</t>
  </si>
  <si>
    <t>Nutrient Management Plan Low Risk Lawn</t>
  </si>
  <si>
    <t>An urban nutrient management plan is a written, site-specific plan which addresses how the major plant nutrients (nitrogen, phosphorus and potassium) are to be annually managed for expected turf and landscape plants and for the protection of water quality.  The goal of an urban or turf and landscape nutrient management plan is to minimize adverse environmental effects, primarily upon water quality, and avoid unnecessary nutrient applications.  It should be recognized that some level of nutrient loss to surface and groundwater will occur even by following the recommendations in a nutrient management plan.  The impacts of urban nutrient management plans will differ from lawn-to-lawn depending on nutrient export risk factors.  This BMP is for lawns with a low risk of nutrient export. Enter units of acres or percent.</t>
  </si>
  <si>
    <t>Permeable Pavement w/ Sand, Veg. - A/B soils, no underdrain</t>
  </si>
  <si>
    <t>Pavement or pavers that reduce runoff volume and treat water quality through both infiltration and filtration mechanisms.  Water filters through open voids in the pavement surface to a washed gravel subsurface storage reservoir, where it is then slowly infiltrated into the underlying soils or exits via an underdrain. This BMP has no underdrain, has sand and/or vegetation and is in A or B soil. Enter unit of total acres treated or percent of acres treated.</t>
  </si>
  <si>
    <t>Permeable Pavement w/ Sand, Veg. - A/B soils, underdrain</t>
  </si>
  <si>
    <t>Pavement or pavers that reduce runoff volume and treat water quality through both infiltration and filtration mechanisms.  Water filters through open voids in the pavement surface to a washed gravel subsurface storage reservoir, where it is then slowly infiltrated into the underlying soils or exits via an underdrain.  This BMP has an underdrain, has sand and/or vegetation and is in A or B soil. Enter unit of total acres treated or percent of acres treated.</t>
  </si>
  <si>
    <t>Permeable Pavement w/ Sand, Veg. - C/D soils, underdrain</t>
  </si>
  <si>
    <t>Pavement or pavers that reduce runoff volume and treat water quality through both infiltration and filtration mechanisms.  Water filters through open voids in the pavement surface to a washed gravel subsurface storage reservoir, where it is then slowly infiltrated into the underlying soils or exits via an underdrain.  This BMP has an underdrain, has sand and/or vegetation and is in C or D soil. Enter unit of total acres treated or percent of acres treated.</t>
  </si>
  <si>
    <t>Permeable Pavement w/o Sand, Veg. - A/B soils, no underdrain</t>
  </si>
  <si>
    <t>Pavement or pavers that reduce runoff volume and treat water quality through both infiltration and filtration mechanisms.  Water filters through open voids in the pavement surface to a washed gravel subsurface storage reservoir, where it is then slowly infiltrated into the underlying soils or exits via an underdrain. This BMP has no underdrain, no sand or vegetation and is in A or B soil. Enter unit of total acres treated or percent of acres treated.</t>
  </si>
  <si>
    <t>Permeable Pavement w/o Sand, Veg. - A/B soils, underdrain</t>
  </si>
  <si>
    <t>Pavement or pavers that reduce runoff volume and treat water quality through both infiltration and filtration mechanisms.  Water filters through open voids in the pavement surface to a washed gravel subsurface storage reservoir, where it is then slowly infiltrated into the underlying soils or exits via an underdrain.  This BMP has an underdrain, no sand or vegetation and is in A or B soil. Enter unit of total acres treated or percent of acres treated.</t>
  </si>
  <si>
    <t>Permeable Pavement w/o Sand, Veg. - C/D soils, underdrain</t>
  </si>
  <si>
    <t>Pavement or pavers that reduce runoff volume and treat water quality through both infiltration and filtration mechanisms.  Water filters through open voids in the pavement surface to a washed gravel subsurface storage reservoir, where it is then slowly infiltrated into the underlying soils or exits via an underdrain. This BMP has an underdrain, no sand or vegetation and is in C or D soil. Use this BMP where the specific design is unknown. Enter unit of total acres treated or percent of acres treated.</t>
  </si>
  <si>
    <t>Site-Specific Monitored Oyster Aquaculture</t>
  </si>
  <si>
    <t>Private oyster aquaculture that is on- or off-bottom using hatchery-produced oysters or on-bottom using substrate addition.  The location is the finishing location if moved when shell &lt; 2 inches; otherwise report the initial location. Operators must provide the state with the average tissue dry weight of subsample of 50 oysters per oyster size class category within two seasons that are at least six months apart. These dry tissue estimates can then be multiplied by a default nitrogen content of 8.2% and a default phosphorus content of 0.9%, and averaged to determine the total nutrients reduced by the harvested oysters. Enter units of number of oysters harvested and the pounds of TN and TP.</t>
  </si>
  <si>
    <t>Storm Drain Cleaning</t>
  </si>
  <si>
    <t xml:space="preserve">Removal of sediment and organic matter from catch basins in a targeted manner that focuses on water quality improvements. Enter units of pounds of TN, TP and TSS. </t>
  </si>
  <si>
    <t>Stormwater Performance Standard-Runoff Reduction</t>
  </si>
  <si>
    <t xml:space="preserve">Total post-development runoff volume that is reduced through canopy interception, soil amendments, evaporation, rainfall harvesting, engineered infiltration, extended filtration or evapo-transpiration. Stormwater practices that achieve at least a 25% reduction of the annual runoff volume are classified as providing runoff reduction, and therefore earn a higher net removal rate. Enter units of acres treated, impervious acres and acre-feet. Credit is only received if all three amounts are entered. </t>
  </si>
  <si>
    <t>Stormwater Performance Standard-Stormwater Treatment</t>
  </si>
  <si>
    <t xml:space="preserve">Total post-development runoff volume that is reduced through a permanent pool, constructed wetlands or sand filters have less runoff reduction capability, and their removal rate is lower than runoff reduction. Enter units of acres treated, impervious acres and acre-feet. Credit is only received if all three amounts are entered. </t>
  </si>
  <si>
    <t>Tree Planting - Canopy</t>
  </si>
  <si>
    <t>Urban tree planting is planting trees on urban pervious areas. Enter units of acres or percent.</t>
  </si>
  <si>
    <t>Triploid Oyster Aquaculture 2.25 Inches</t>
  </si>
  <si>
    <t>Triploid Oyster Aquaculture 3.0 Inches</t>
  </si>
  <si>
    <t>Triploid Oyster Aquaculture 4.0 Inches</t>
  </si>
  <si>
    <t>Triploid Oyster Aquaculture 5.0 Inches</t>
  </si>
  <si>
    <t>Triploid Oyster Aquaculture Greater than 6.0 Inches</t>
  </si>
  <si>
    <t>Urban Shoreline Erosion Control Non-Vegetated</t>
  </si>
  <si>
    <t>Practices without a vegetated area along urban-dominated tidal shorelines that prevent and/or reduces tidal sediments to the Bay. Shoreline practices can include living shorelines, revetments and/or breakwater systems and bulkheads and seawalls. Only report practices installed after 12/31/2007. Shoreline BMPs before 2008 are automatically credited. Input units of feet and acres. If only feet are known, use the Shoreline Management BMP that does not specify vegetative conditions.</t>
  </si>
  <si>
    <t>Urban Shoreline Erosion Control Vegetated</t>
  </si>
  <si>
    <t>Practices with a vegetated area along urban-dominated tidal shorelines that prevent and/or reduces tidal sediments to the Bay. Shoreline practices can include living shorelines, revetments and/or breakwater systems and bulkheads and seawalls. Only report practices installed after 12/31/2007. Shoreline BMPs before 2008 are automatically credited. Input units of feet and acres. If only feet are known, use the Shoreline Management BMP that does not specify vegetative conditions.</t>
  </si>
  <si>
    <t>Urban Shoreline Management</t>
  </si>
  <si>
    <t>Any practice along urban-dominated tidal shorelines that prevents and/or reduces tidal sediments to the Bay. Shoreline practices can include living shorelines, revetments and/or breakwater systems and bulkheads and seawalls. Only report practices installed after 12/31/2007. Shoreline BMPs before 2008 are automatically credited. Use this BMP if the specific design is not known. Input units of feet.</t>
  </si>
  <si>
    <t>Urban Stream Restoration</t>
  </si>
  <si>
    <t>Urban Stream Restoration Protocol</t>
  </si>
  <si>
    <t>Vegetated Open Channels - A/B soils, no underdrain</t>
  </si>
  <si>
    <t>Open channels are practices that convey stormwater runoff and provide treatment as the water is conveyed.  Runoff passes through either vegetation in the channel, subsoil matrix, and/or is infiltrated into the underlying soils. This BMP has no underdrain and is in A or B soil. Use this BMP where specific design is unknown. Enter unit of total acres treated or percent of acres treated.</t>
  </si>
  <si>
    <t>Vegetated Open Channels - C/D soils, no underdrain</t>
  </si>
  <si>
    <t>Open channels are practices that convey stormwater runoff and provide treatment as the water is conveyed, includes bioswales.  Runoff passes through either vegetation in the channel, subsoil matrix, and/or is infiltrated into the underlying soils. This BMP has no underdrain and is in C or D soil. Enter unit of total acres treated or percent of acres treated.</t>
  </si>
  <si>
    <t>Wet Ponds and Wetlands</t>
  </si>
  <si>
    <t>A water impoundment structure that intercepts stormwater runoff then releases it to an open water system at a specified flow rate.  These structures retain a permanent pool and usually have retention times sufficient to allow settlement of some portion of the intercepted sediments and attached nutrients/toxics.  There is little or no vegetation living within the pooled area. Outfalls are not directed through vegetated areas prior to open water release.  Nitrogen reduction is minimal. Enter unit of total acres treated or percent of acres treated.</t>
  </si>
  <si>
    <t>Wetland Enhancement</t>
  </si>
  <si>
    <t xml:space="preserve">Enhance wetlands by manipulation of the physical, chemical, or biological characteristics of a site with the goal of heightening, intensifying or improving functions of a wetland. Provides a load reduction to the acres draining to the wetland. Enter unit of total acres or percent of acres enhanced. </t>
  </si>
  <si>
    <t>Wetland Rehabilitation</t>
  </si>
  <si>
    <t xml:space="preserve">Rehabilitate wetlands by manipulation of the physical, chemical, or biological characteristics of a site with the goal of returning natural/historic functions to a degraded wetland. Provides a load reduction to the acres draining to the wetland. Enter unit of total acres or percent of acres rehabilitated. </t>
  </si>
  <si>
    <t>BMPFullName</t>
  </si>
  <si>
    <t>Unit</t>
  </si>
  <si>
    <t>acres</t>
  </si>
  <si>
    <t>percent</t>
  </si>
  <si>
    <t>miles</t>
  </si>
  <si>
    <t>lbs TN</t>
  </si>
  <si>
    <t>lbs TP</t>
  </si>
  <si>
    <t>lbs TSS</t>
  </si>
  <si>
    <t>Alternative Crops</t>
  </si>
  <si>
    <t>CarSeqAltCrop</t>
  </si>
  <si>
    <t>Animal Waste Management System</t>
  </si>
  <si>
    <t>AWMS</t>
  </si>
  <si>
    <t>animal count</t>
  </si>
  <si>
    <t>AU</t>
  </si>
  <si>
    <t>systems</t>
  </si>
  <si>
    <t>Barnyard Runoff Control</t>
  </si>
  <si>
    <t>BarnRunoffCont</t>
  </si>
  <si>
    <t>Biofilters</t>
  </si>
  <si>
    <t>Cover Crop Commodity Early</t>
  </si>
  <si>
    <t>CoverCropComEarly</t>
  </si>
  <si>
    <t>Cover Crop Commodity Late</t>
  </si>
  <si>
    <t>CoverCropComLate</t>
  </si>
  <si>
    <t>Cover Crop Commodity Normal</t>
  </si>
  <si>
    <t>CoverCropComNormal</t>
  </si>
  <si>
    <t xml:space="preserve">Cover Crop Traditional Annual Legume Early Aerial </t>
  </si>
  <si>
    <t>CoverCropTradLEA</t>
  </si>
  <si>
    <t xml:space="preserve">Cover Crop Traditional Annual Legume Early Drilled </t>
  </si>
  <si>
    <t>CoverCropTradLED</t>
  </si>
  <si>
    <t xml:space="preserve">Cover Crop Traditional Annual Legume Early Other </t>
  </si>
  <si>
    <t>CoverCropTradLEO</t>
  </si>
  <si>
    <t xml:space="preserve">Cover Crop Traditional Annual Legume Normal Drilled </t>
  </si>
  <si>
    <t>CoverCropTradLND</t>
  </si>
  <si>
    <t xml:space="preserve">Cover Crop Traditional Annual Legume Normal Other </t>
  </si>
  <si>
    <t>CoverCropTradLNO</t>
  </si>
  <si>
    <t xml:space="preserve">Cover Crop Traditional Annual Ryegrass Early Aerial </t>
  </si>
  <si>
    <t>CoverCropTradAREA</t>
  </si>
  <si>
    <t xml:space="preserve">Cover Crop Traditional Annual Ryegrass Early Drilled </t>
  </si>
  <si>
    <t>CoverCropTradARED</t>
  </si>
  <si>
    <t xml:space="preserve">Cover Crop Traditional Annual Ryegrass Early Other </t>
  </si>
  <si>
    <t>CoverCropTradAREO</t>
  </si>
  <si>
    <t xml:space="preserve">Cover Crop Traditional Annual Ryegrass Normal Drilled </t>
  </si>
  <si>
    <t>CoverCropTradARND</t>
  </si>
  <si>
    <t xml:space="preserve">Cover Crop Traditional Annual Ryegrass Normal Other </t>
  </si>
  <si>
    <t>CoverCropTradARNO</t>
  </si>
  <si>
    <t xml:space="preserve">Cover Crop Traditional Barley Early Aerial </t>
  </si>
  <si>
    <t>CoverCropTradBEA</t>
  </si>
  <si>
    <t xml:space="preserve">Cover Crop Traditional Barley Early Drilled </t>
  </si>
  <si>
    <t>CoverCropTradBED</t>
  </si>
  <si>
    <t xml:space="preserve">Cover Crop Traditional Barley Early Other </t>
  </si>
  <si>
    <t>CoverCropTradBEO</t>
  </si>
  <si>
    <t xml:space="preserve">Cover Crop Traditional Barley Normal Drilled </t>
  </si>
  <si>
    <t>CoverCropTradBND</t>
  </si>
  <si>
    <t xml:space="preserve">Cover Crop Traditional Barley Normal Other </t>
  </si>
  <si>
    <t>CoverCropTradBNO</t>
  </si>
  <si>
    <t xml:space="preserve">Cover Crop Traditional Brassica Early Aerial </t>
  </si>
  <si>
    <t>CoverCropTradBREA</t>
  </si>
  <si>
    <t xml:space="preserve">Cover Crop Traditional Brassica Early Drilled </t>
  </si>
  <si>
    <t>CoverCropTradBRED</t>
  </si>
  <si>
    <t xml:space="preserve">Cover Crop Traditional Brassica Early Other </t>
  </si>
  <si>
    <t>CoverCropTradBREO</t>
  </si>
  <si>
    <t xml:space="preserve">Cover Crop Traditional Forage Radish Early Aerial </t>
  </si>
  <si>
    <t>CoverCropTradFEA</t>
  </si>
  <si>
    <t xml:space="preserve">Cover Crop Traditional Forage Radish Early Drilled </t>
  </si>
  <si>
    <t>CoverCropTradFED</t>
  </si>
  <si>
    <t xml:space="preserve">Cover Crop Traditional Forage Radish Early Other </t>
  </si>
  <si>
    <t>CoverCropTradFEO</t>
  </si>
  <si>
    <t xml:space="preserve">Cover Crop Traditional Forage Radish Plus Early Aerial </t>
  </si>
  <si>
    <t>CoverCropTradFPEA</t>
  </si>
  <si>
    <t xml:space="preserve">Cover Crop Traditional Forage Radish Plus Early Drilled </t>
  </si>
  <si>
    <t>CoverCropTradFPED</t>
  </si>
  <si>
    <t xml:space="preserve">Cover Crop Traditional Forage Radish Plus Early Other </t>
  </si>
  <si>
    <t>CoverCropTradFPEO</t>
  </si>
  <si>
    <t xml:space="preserve">Cover Crop Traditional Forage Radish Plus Normal Drilled </t>
  </si>
  <si>
    <t>CoverCropTradFPND</t>
  </si>
  <si>
    <t xml:space="preserve">Cover Crop Traditional Forage Radish Plus Normal Other </t>
  </si>
  <si>
    <t>CoverCropTradFPNO</t>
  </si>
  <si>
    <t xml:space="preserve">Cover Crop Traditional Legume Plus Grass 25-50% Early Aerial </t>
  </si>
  <si>
    <t>CoverCropTradLGLEA</t>
  </si>
  <si>
    <t xml:space="preserve">Cover Crop Traditional Legume Plus Grass 25-50% Early Drilled </t>
  </si>
  <si>
    <t>CoverCropTradLGLED</t>
  </si>
  <si>
    <t xml:space="preserve">Cover Crop Traditional Legume Plus Grass 25-50% Early Other </t>
  </si>
  <si>
    <t>CoverCropTradLGLEO</t>
  </si>
  <si>
    <t xml:space="preserve">Cover Crop Traditional Legume Plus Grass 25-50% Normal Drilled </t>
  </si>
  <si>
    <t>CoverCropTradLGLND</t>
  </si>
  <si>
    <t xml:space="preserve">Cover Crop Traditional Legume Plus Grass 25-50% Normal Other </t>
  </si>
  <si>
    <t>CoverCropTradLGLNO</t>
  </si>
  <si>
    <t xml:space="preserve">Cover Crop Traditional Legume Plus Grass 50% Early Aerial </t>
  </si>
  <si>
    <t>CoverCropTradLGHEA</t>
  </si>
  <si>
    <t xml:space="preserve">Cover Crop Traditional Legume Plus Grass 50% Early Drilled </t>
  </si>
  <si>
    <t>CoverCropTradLGHED</t>
  </si>
  <si>
    <t xml:space="preserve">Cover Crop Traditional Legume Plus Grass 50% Early Other </t>
  </si>
  <si>
    <t>CoverCropTradLGHEO</t>
  </si>
  <si>
    <t xml:space="preserve">Cover Crop Traditional Legume Plus Grass 50% Normal Drilled </t>
  </si>
  <si>
    <t>CoverCropTradLGHND</t>
  </si>
  <si>
    <t xml:space="preserve">Cover Crop Traditional Legume Plus Grass 50% Normal Other </t>
  </si>
  <si>
    <t>CoverCropTradLGHNO</t>
  </si>
  <si>
    <t xml:space="preserve">Cover Crop Traditional Oats, Winter Hardy Early Aerial </t>
  </si>
  <si>
    <t>CoverCropTradOHEA</t>
  </si>
  <si>
    <t xml:space="preserve">Cover Crop Traditional Oats, Winter Hardy Early Drilled </t>
  </si>
  <si>
    <t>CoverCropTradOHED</t>
  </si>
  <si>
    <t xml:space="preserve">Cover Crop Traditional Oats, Winter Hardy Early Other </t>
  </si>
  <si>
    <t>CoverCropTradOHEO</t>
  </si>
  <si>
    <t xml:space="preserve">Cover Crop Traditional Oats, Winter Hardy Normal Drilled </t>
  </si>
  <si>
    <t>CoverCropTradOHND</t>
  </si>
  <si>
    <t xml:space="preserve">Cover Crop Traditional Oats, Winter Hardy Normal Other </t>
  </si>
  <si>
    <t>CoverCropTradOHNO</t>
  </si>
  <si>
    <t xml:space="preserve">Cover Crop Traditional Oats, Winter Killed Early Aerial </t>
  </si>
  <si>
    <t>CoverCropTradOKEA</t>
  </si>
  <si>
    <t xml:space="preserve">Cover Crop Traditional Oats, Winter Killed Early Drilled </t>
  </si>
  <si>
    <t>CoverCropTradOKED</t>
  </si>
  <si>
    <t xml:space="preserve">Cover Crop Traditional Oats, Winter Killed Early Other </t>
  </si>
  <si>
    <t>CoverCropTradOKEO</t>
  </si>
  <si>
    <t xml:space="preserve">Cover Crop Traditional Rye Early Aerial </t>
  </si>
  <si>
    <t>CoverCropTradREA</t>
  </si>
  <si>
    <t xml:space="preserve">Cover Crop Traditional Rye Early Drilled </t>
  </si>
  <si>
    <t>CoverCropTradRED</t>
  </si>
  <si>
    <t xml:space="preserve">Cover Crop Traditional Rye Early Other </t>
  </si>
  <si>
    <t>CoverCropTradREO</t>
  </si>
  <si>
    <t xml:space="preserve">Cover Crop Traditional Rye Late Drilled </t>
  </si>
  <si>
    <t>CoverCropTradRLD</t>
  </si>
  <si>
    <t xml:space="preserve">Cover Crop Traditional Rye Late Other </t>
  </si>
  <si>
    <t>CoverCropTradRLO</t>
  </si>
  <si>
    <t xml:space="preserve">Cover Crop Traditional Rye Normal Drilled </t>
  </si>
  <si>
    <t>CoverCropTradRND</t>
  </si>
  <si>
    <t xml:space="preserve">Cover Crop Traditional Rye Normal Other </t>
  </si>
  <si>
    <t>CoverCropTradRNO</t>
  </si>
  <si>
    <t xml:space="preserve">Cover Crop Traditional Triticale Early Aerial </t>
  </si>
  <si>
    <t>CoverCropTradTEA</t>
  </si>
  <si>
    <t xml:space="preserve">Cover Crop Traditional Triticale Early Drilled </t>
  </si>
  <si>
    <t>CoverCropTradTED</t>
  </si>
  <si>
    <t xml:space="preserve">Cover Crop Traditional Triticale Early Other </t>
  </si>
  <si>
    <t>CoverCropTradTEO</t>
  </si>
  <si>
    <t xml:space="preserve">Cover Crop Traditional Triticale Late Drilled </t>
  </si>
  <si>
    <t>CoverCropTradTLD</t>
  </si>
  <si>
    <t xml:space="preserve">Cover Crop Traditional Triticale Late Other </t>
  </si>
  <si>
    <t>CoverCropTradTLO</t>
  </si>
  <si>
    <t xml:space="preserve">Cover Crop Traditional Triticale Normal Drilled </t>
  </si>
  <si>
    <t>CoverCropTradTND</t>
  </si>
  <si>
    <t xml:space="preserve">Cover Crop Traditional Triticale Normal Other </t>
  </si>
  <si>
    <t>CoverCropTradTNO</t>
  </si>
  <si>
    <t xml:space="preserve">Cover Crop Traditional Wheat Early Aerial </t>
  </si>
  <si>
    <t>CoverCropTradWEA</t>
  </si>
  <si>
    <t xml:space="preserve">Cover Crop Traditional Wheat Early Drilled </t>
  </si>
  <si>
    <t>CoverCropTradWED</t>
  </si>
  <si>
    <t xml:space="preserve">Cover Crop Traditional Wheat Early Other </t>
  </si>
  <si>
    <t>CoverCropTradWEO</t>
  </si>
  <si>
    <t xml:space="preserve">Cover Crop Traditional Wheat Late Drilled </t>
  </si>
  <si>
    <t>CoverCropTradWLD</t>
  </si>
  <si>
    <t xml:space="preserve">Cover Crop Traditional Wheat Late Other </t>
  </si>
  <si>
    <t>CoverCropTradWLO</t>
  </si>
  <si>
    <t xml:space="preserve">Cover Crop Traditional Wheat Normal Drilled </t>
  </si>
  <si>
    <t>CoverCropTradWND</t>
  </si>
  <si>
    <t xml:space="preserve">Cover Crop Traditional Wheat Normal Other </t>
  </si>
  <si>
    <t>CoverCropTradWNO</t>
  </si>
  <si>
    <t xml:space="preserve">Cover Crop Traditional with Fall Nutrients Annual Ryegrass Early Drilled </t>
  </si>
  <si>
    <t>CoverCropTradNutARED</t>
  </si>
  <si>
    <t xml:space="preserve">Cover Crop Traditional with Fall Nutrients Annual Ryegrass Early Other </t>
  </si>
  <si>
    <t>CoverCropTradNutAREO</t>
  </si>
  <si>
    <t xml:space="preserve">Cover Crop Traditional with Fall Nutrients Annual Ryegrass Normal Drilled </t>
  </si>
  <si>
    <t>CoverCropTradNutARND</t>
  </si>
  <si>
    <t xml:space="preserve">Cover Crop Traditional with Fall Nutrients Annual Ryegrass Normal Other </t>
  </si>
  <si>
    <t>CoverCropTradNutARNO</t>
  </si>
  <si>
    <t xml:space="preserve">Cover Crop Traditional with Fall Nutrients Barley Early Drilled </t>
  </si>
  <si>
    <t>CoverCropTradNutBED</t>
  </si>
  <si>
    <t xml:space="preserve">Cover Crop Traditional with Fall Nutrients Barley Early Other </t>
  </si>
  <si>
    <t>CoverCropTradNutBEO</t>
  </si>
  <si>
    <t xml:space="preserve">Cover Crop Traditional with Fall Nutrients Barley Normal Drilled </t>
  </si>
  <si>
    <t>CoverCropTradNutBND</t>
  </si>
  <si>
    <t xml:space="preserve">Cover Crop Traditional with Fall Nutrients Barley Normal Other </t>
  </si>
  <si>
    <t>CoverCropTradNutBNO</t>
  </si>
  <si>
    <t xml:space="preserve">Cover Crop Traditional with Fall Nutrients Brassica Early Drilled </t>
  </si>
  <si>
    <t>CoverCropTradNutBRED</t>
  </si>
  <si>
    <t xml:space="preserve">Cover Crop Traditional with Fall Nutrients Brassica Early Other </t>
  </si>
  <si>
    <t>CoverCropTradNutBREO</t>
  </si>
  <si>
    <t xml:space="preserve">Cover Crop Traditional with Fall Nutrients Forage Radish Plus Early Drilled </t>
  </si>
  <si>
    <t>CoverCropTradNutFPED</t>
  </si>
  <si>
    <t xml:space="preserve">Cover Crop Traditional with Fall Nutrients Forage Radish Plus Early Other </t>
  </si>
  <si>
    <t>CoverCropTradNutFPEO</t>
  </si>
  <si>
    <t xml:space="preserve">Cover Crop Traditional with Fall Nutrients Forage Radish Plus Normal Drilled </t>
  </si>
  <si>
    <t>CoverCropTradNutFPND</t>
  </si>
  <si>
    <t xml:space="preserve">Cover Crop Traditional with Fall Nutrients Forage Radish Plus Normal Other </t>
  </si>
  <si>
    <t>CoverCropTradNutFPNO</t>
  </si>
  <si>
    <t xml:space="preserve">Cover Crop Traditional with Fall Nutrients Oats, Winter Hardy Early Drilled </t>
  </si>
  <si>
    <t>CoverCropTradNutOHED</t>
  </si>
  <si>
    <t xml:space="preserve">Cover Crop Traditional with Fall Nutrients Oats, Winter Hardy Early Other </t>
  </si>
  <si>
    <t>CoverCropTradNutOHEO</t>
  </si>
  <si>
    <t xml:space="preserve">Cover Crop Traditional with Fall Nutrients Oats, Winter Hardy Normal Drilled </t>
  </si>
  <si>
    <t>CoverCropTradNutOHND</t>
  </si>
  <si>
    <t xml:space="preserve">Cover Crop Traditional with Fall Nutrients Oats, Winter Hardy Normal Other </t>
  </si>
  <si>
    <t>CoverCropTradNutOHNO</t>
  </si>
  <si>
    <t xml:space="preserve">Cover Crop Traditional with Fall Nutrients Rye Early Drilled </t>
  </si>
  <si>
    <t>CoverCropTradNutRED</t>
  </si>
  <si>
    <t xml:space="preserve">Cover Crop Traditional with Fall Nutrients Rye Early Other </t>
  </si>
  <si>
    <t>CoverCropTradNutREO</t>
  </si>
  <si>
    <t xml:space="preserve">Cover Crop Traditional with Fall Nutrients Rye Late Drilled </t>
  </si>
  <si>
    <t>CoverCropTradNutRLD</t>
  </si>
  <si>
    <t xml:space="preserve">Cover Crop Traditional with Fall Nutrients Rye Late Other </t>
  </si>
  <si>
    <t>CoverCropTradNutRLO</t>
  </si>
  <si>
    <t xml:space="preserve">Cover Crop Traditional with Fall Nutrients Rye Normal Drilled </t>
  </si>
  <si>
    <t>CoverCropTradNutRND</t>
  </si>
  <si>
    <t xml:space="preserve">Cover Crop Traditional with Fall Nutrients Rye Normal Other </t>
  </si>
  <si>
    <t>CoverCropTradNutRNO</t>
  </si>
  <si>
    <t xml:space="preserve">Cover Crop Traditional with Fall Nutrients Triticale Early Drilled </t>
  </si>
  <si>
    <t>CoverCropTradNutTED</t>
  </si>
  <si>
    <t xml:space="preserve">Cover Crop Traditional with Fall Nutrients Triticale Early Other </t>
  </si>
  <si>
    <t>CoverCropTradNutTEO</t>
  </si>
  <si>
    <t xml:space="preserve">Cover Crop Traditional with Fall Nutrients Triticale Late Drilled </t>
  </si>
  <si>
    <t>CoverCropTradNutTLD</t>
  </si>
  <si>
    <t xml:space="preserve">Cover Crop Traditional with Fall Nutrients Triticale Late Other </t>
  </si>
  <si>
    <t>CoverCropTradNutTLO</t>
  </si>
  <si>
    <t xml:space="preserve">Cover Crop Traditional with Fall Nutrients Triticale Normal Drilled </t>
  </si>
  <si>
    <t>CoverCropTradNutTND</t>
  </si>
  <si>
    <t xml:space="preserve">Cover Crop Traditional with Fall Nutrients Triticale Normal Other </t>
  </si>
  <si>
    <t>CoverCropTradNutTNO</t>
  </si>
  <si>
    <t xml:space="preserve">Cover Crop Traditional with Fall Nutrients Wheat Early Drilled </t>
  </si>
  <si>
    <t>CoverCropTradNutWED</t>
  </si>
  <si>
    <t xml:space="preserve">Cover Crop Traditional with Fall Nutrients Wheat Early Other </t>
  </si>
  <si>
    <t>CoverCropTradNutWEO</t>
  </si>
  <si>
    <t xml:space="preserve">Cover Crop Traditional with Fall Nutrients Wheat Late Drilled </t>
  </si>
  <si>
    <t>CoverCropTradNutWLD</t>
  </si>
  <si>
    <t xml:space="preserve">Cover Crop Traditional with Fall Nutrients Wheat Late Other </t>
  </si>
  <si>
    <t>CoverCropTradNutWLO</t>
  </si>
  <si>
    <t xml:space="preserve">Cover Crop Traditional with Fall Nutrients Wheat Normal Drilled </t>
  </si>
  <si>
    <t>CoverCropTradNutWND</t>
  </si>
  <si>
    <t xml:space="preserve">Cover Crop Traditional with Fall Nutrients Wheat Normal Other </t>
  </si>
  <si>
    <t>CoverCropTradNutWNO</t>
  </si>
  <si>
    <t>Cropland Irrigation Management</t>
  </si>
  <si>
    <t>CropIrrMgmt</t>
  </si>
  <si>
    <t xml:space="preserve">Dairy Precision Feeding and/or Forage Management </t>
  </si>
  <si>
    <t>DairyPrecFeed</t>
  </si>
  <si>
    <t>oysters</t>
  </si>
  <si>
    <t>feet</t>
  </si>
  <si>
    <t>ForestBuffers</t>
  </si>
  <si>
    <t>Forest Buffer-Narrow</t>
  </si>
  <si>
    <t>ForestBuffNarrow</t>
  </si>
  <si>
    <t>Forest Buffer-Narrow with Exclusion Fencing</t>
  </si>
  <si>
    <t>ForestBuffExclNar</t>
  </si>
  <si>
    <t>Forest Buffer-Streamside with Exclusion Fencing</t>
  </si>
  <si>
    <t>ForestBuffExcl</t>
  </si>
  <si>
    <t>Grass Buffer</t>
  </si>
  <si>
    <t>GrassBuffers</t>
  </si>
  <si>
    <t>Grass Buffer - Narrow</t>
  </si>
  <si>
    <t>GrassBuffNarrow</t>
  </si>
  <si>
    <t>Grass Buffer-Narrow with Exclusion Fencing</t>
  </si>
  <si>
    <t>GrassBuffExclNar</t>
  </si>
  <si>
    <t>Grass Buffer-Streamside with Exclusion Fencing</t>
  </si>
  <si>
    <t>GrassBuffExcl</t>
  </si>
  <si>
    <t>Horse Pasture Management</t>
  </si>
  <si>
    <t>HorsePasMan</t>
  </si>
  <si>
    <t>Irrigation Water Capture Reuse</t>
  </si>
  <si>
    <t>CaptureReuse</t>
  </si>
  <si>
    <t>Lagoon Covers</t>
  </si>
  <si>
    <t>LagoonCovers</t>
  </si>
  <si>
    <t>Land Retirement to Ag Open Space</t>
  </si>
  <si>
    <t>LandRetireOpen</t>
  </si>
  <si>
    <t>Land Retirement to Pasture</t>
  </si>
  <si>
    <t>LandRetirePas</t>
  </si>
  <si>
    <t>Loafing Lot Management</t>
  </si>
  <si>
    <t>LoafLot</t>
  </si>
  <si>
    <t>Manure Compost Forced Aeration High CN</t>
  </si>
  <si>
    <t>MTT11</t>
  </si>
  <si>
    <t>dry tons</t>
  </si>
  <si>
    <t>Manure Compost Forced Aeration Low CN</t>
  </si>
  <si>
    <t>MTT12</t>
  </si>
  <si>
    <t>Manure Compost Static Pile Windrow</t>
  </si>
  <si>
    <t>MTT16</t>
  </si>
  <si>
    <t>Manure Compost Static Pile Windrow High CN</t>
  </si>
  <si>
    <t>MTT17</t>
  </si>
  <si>
    <t>Manure Compost Static Pile Windrow Low CN</t>
  </si>
  <si>
    <t>MTT18</t>
  </si>
  <si>
    <t>Manure Compost Turned Pile Windrow</t>
  </si>
  <si>
    <t>MTT13</t>
  </si>
  <si>
    <t>Manure Compost Turned Pile Windrow High CN</t>
  </si>
  <si>
    <t>MTT14</t>
  </si>
  <si>
    <t>Manure Compost Turned Pile Windrow LowCN</t>
  </si>
  <si>
    <t>MTT15</t>
  </si>
  <si>
    <t>Manure Incorporation High Disturbance Early</t>
  </si>
  <si>
    <t>IncorpHighEarly</t>
  </si>
  <si>
    <t>Manure Incorporation High Disturbance Late</t>
  </si>
  <si>
    <t>IncorpHighLate</t>
  </si>
  <si>
    <t>Manure Incorporation Low Disturbance Early</t>
  </si>
  <si>
    <t>IncorpLowEarly</t>
  </si>
  <si>
    <t>Manure Incorporation Low Disturbance Late</t>
  </si>
  <si>
    <t>IncorpLowLate</t>
  </si>
  <si>
    <t>Manure Injection</t>
  </si>
  <si>
    <t>Injection</t>
  </si>
  <si>
    <t>Manure Transport</t>
  </si>
  <si>
    <t>ManureTransport</t>
  </si>
  <si>
    <t>wet tons</t>
  </si>
  <si>
    <t>Manure Treatment Combustion</t>
  </si>
  <si>
    <t>MTT5</t>
  </si>
  <si>
    <t>Manure Treatment Direct Monitor</t>
  </si>
  <si>
    <t>MTT19</t>
  </si>
  <si>
    <t>Manure Treatment Fast Pyrolysis</t>
  </si>
  <si>
    <t>MTT2</t>
  </si>
  <si>
    <t>Manure Treatment Forced Aeration</t>
  </si>
  <si>
    <t>MTT10</t>
  </si>
  <si>
    <t>Manure Treatment High Heat Combustion</t>
  </si>
  <si>
    <t>MTT6</t>
  </si>
  <si>
    <t>Manure Treatment High Heat Gasification</t>
  </si>
  <si>
    <t>MTT4</t>
  </si>
  <si>
    <t>Manure Treatment Low Heat Gasification</t>
  </si>
  <si>
    <t>MTT3</t>
  </si>
  <si>
    <t>Manure Treatment Rotating Bin</t>
  </si>
  <si>
    <t>MTT7</t>
  </si>
  <si>
    <t>Manure Treatment Rotating Bin High CN</t>
  </si>
  <si>
    <t>MTT8</t>
  </si>
  <si>
    <t>Manure Treatment Rotating Bin Low CN</t>
  </si>
  <si>
    <t>MTT9</t>
  </si>
  <si>
    <t>Manure Treatment Slow Pyrolysis</t>
  </si>
  <si>
    <t>MTT1</t>
  </si>
  <si>
    <t>Mortality Composters</t>
  </si>
  <si>
    <t>MortalityComp</t>
  </si>
  <si>
    <t>Protocol 1 TSS</t>
  </si>
  <si>
    <t>Protocol 1 TN</t>
  </si>
  <si>
    <t>Protocol 1 TP</t>
  </si>
  <si>
    <t>Protocol 2 TN</t>
  </si>
  <si>
    <t>Protocol 3 TN</t>
  </si>
  <si>
    <t>Protocol 3 TP</t>
  </si>
  <si>
    <t>Protocol 3 TSS</t>
  </si>
  <si>
    <t>Nutrient Management Core N</t>
  </si>
  <si>
    <t>NMCoreN</t>
  </si>
  <si>
    <t>Nutrient Management Core P</t>
  </si>
  <si>
    <t>NMCoreP</t>
  </si>
  <si>
    <t>Nutrient Management N Placement</t>
  </si>
  <si>
    <t>NMPlaceN</t>
  </si>
  <si>
    <t>Nutrient Management N Rate</t>
  </si>
  <si>
    <t>NMRateN</t>
  </si>
  <si>
    <t>Nutrient Management N Timing</t>
  </si>
  <si>
    <t>NMTimeN</t>
  </si>
  <si>
    <t>Nutrient Management P Placement</t>
  </si>
  <si>
    <t>NMPlaceP</t>
  </si>
  <si>
    <t>Nutrient Management P Rate</t>
  </si>
  <si>
    <t>NMRateP</t>
  </si>
  <si>
    <t>Nutrient Management P Timing</t>
  </si>
  <si>
    <t>NMTimeP</t>
  </si>
  <si>
    <t>Off Stream Watering Without Fencing</t>
  </si>
  <si>
    <t>OSWnoFence</t>
  </si>
  <si>
    <t>Poultry Litter Amendments (alum, for example)</t>
  </si>
  <si>
    <t>LitAmend</t>
  </si>
  <si>
    <t>Precision Intensive Rotational/Prescribed Grazing</t>
  </si>
  <si>
    <t>PrecRotGrazing</t>
  </si>
  <si>
    <t>Septic Connection</t>
  </si>
  <si>
    <t>Septic Denitrification-Conventional</t>
  </si>
  <si>
    <t>Septic Denitrification-Enhanced</t>
  </si>
  <si>
    <t>Septic Effluent - Enhanced</t>
  </si>
  <si>
    <t>Septic Pumping</t>
  </si>
  <si>
    <t>Septic Secondary Treatment Conventional</t>
  </si>
  <si>
    <t>Septic Secondary Treatment Enhanced</t>
  </si>
  <si>
    <t>Soil Conservation and Water Quality Plans</t>
  </si>
  <si>
    <t>ConPlan</t>
  </si>
  <si>
    <t>Sorbing Materials in Ag Ditches</t>
  </si>
  <si>
    <t>DitchFilter</t>
  </si>
  <si>
    <t>acre-feet</t>
  </si>
  <si>
    <t>impervious acres</t>
  </si>
  <si>
    <t>Tillage Management-Conservation</t>
  </si>
  <si>
    <t>ConserveTill</t>
  </si>
  <si>
    <t>Tillage Management-Continuous High Residue</t>
  </si>
  <si>
    <t>HRTill</t>
  </si>
  <si>
    <t>Tillage Management-Low Residue</t>
  </si>
  <si>
    <t>LowResTill</t>
  </si>
  <si>
    <t>Tree Planting</t>
  </si>
  <si>
    <t>TreePlant</t>
  </si>
  <si>
    <t>Water Control Structures</t>
  </si>
  <si>
    <t>WaterContStruc</t>
  </si>
  <si>
    <t>Wetland Creation - Floodplain</t>
  </si>
  <si>
    <t>WetlandCreateFloodplain</t>
  </si>
  <si>
    <t>Wetland Creation - Headwater</t>
  </si>
  <si>
    <t>WetlandCreateHeadwater</t>
  </si>
  <si>
    <t>Wetland Restoration - Floodplain</t>
  </si>
  <si>
    <t>WetlandRestoreFloodplain</t>
  </si>
  <si>
    <t>Wetland Restoration - Headwater</t>
  </si>
  <si>
    <t>WetlandRestoreHeadwater</t>
  </si>
  <si>
    <t>Berkley</t>
  </si>
  <si>
    <t>Hampshire</t>
  </si>
  <si>
    <t>Mineral</t>
  </si>
  <si>
    <t>Comments</t>
  </si>
  <si>
    <t>Stormwater Practice Name</t>
  </si>
  <si>
    <t>Agriculture Practice Name</t>
  </si>
  <si>
    <t>Accounts for those crops that are planted and managed as permanent, such as warm season grasses, to sequester carbon in the soil. Carbon sequestration refers to the conversion of crop to hay land. Enter units of acres or percent.</t>
  </si>
  <si>
    <t>Practices designed for proper handling, storage, and utilization of wastes generated from confined animal operations. Reduced storage and handling loss is conserved in the manure and available for land application. Enter units of percent, number of animals or number of animal units.</t>
  </si>
  <si>
    <t>Includes the installation of practices to control runoff from barnyard areas.  This includes practices such as roof runoff control, diversion of clean water from entering the barnyard and control of runoff from barnyard areas.  Enter units of acres, percent, number of systems or animal units.</t>
  </si>
  <si>
    <t>Ammonia emission reduction includes housing ventilation systems that pass air through a biofilter media with a layer of organic material, typically a mixture of compost and wood chips or shreds, that supports a microbial population. The ammonia emissions are reduced by oxidizing volatile organic compounds into carbon dioxide, water and inorganic salts. Enter units of percent, number of animals or number of animal units.</t>
  </si>
  <si>
    <t>A winter cereal crop planted for harvest in the spring that does not receive any fall nutrient applications. The crop is planted at least 2 weeks prior to the average frost date. Enter units of acres or percent.</t>
  </si>
  <si>
    <t>A winter cereal crop planted for harvest in the spring that does not receive any fall nutrient applications. The crop is planted at least 2 weeks after the average frost date. Enter units of acres or percent.</t>
  </si>
  <si>
    <t>A winter cereal crop planted for harvest in the spring that does not receive any fall nutrient applications. The crop is planted 2 weeks prior to the average frost date. Use this BMP where plant date is unknown. Enter units of acres or percent.</t>
  </si>
  <si>
    <t>A short-term crop grown after the main cropping season that reduces nutrient losses to ground and surface water by sequestering nutrients. Legume cover crop is planted at least 2 weeks prior to the average frost date with a aerial seeding method. Fall nutrients are not applied and the crop may not be harvested in the spring. Enter units of acres or percent.</t>
  </si>
  <si>
    <t>A short-term crop grown after the main cropping season that reduces nutrient losses to ground and surface water by sequestering nutrients. Legume cover crop is planted at least 2 weeks prior to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</si>
  <si>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Legume cover crop is planted at least 2 weeks prior to the average frost date with neither a drilled nor aerial seeding method. Fall nutrients are not applied and the crop may not be harvested in the spring. Enter units of acres or percent.</t>
  </si>
  <si>
    <t>A short-term crop grown after the main cropping season that reduces nutrient losses to ground and surface water by sequestering nutrients. Legume cover crop is planted no more than 2 weeks prior to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</si>
  <si>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Legume cover crop is planted no more than 2 weeks prior to the average frost date with neither a drilled nor aerial seeding method. Fall nutrients are not applied and the crop may not be harvested in the spring. Enter units of acres or percent.</t>
  </si>
  <si>
    <t>A short-term crop grown after the main cropping season that reduces nutrient losses to ground and surface water by sequestering nutrients. Ryegrass cover crop is planted at least 2 weeks prior to the average frost date with a aerial seeding method. Fall nutrients are not applied and the crop may not be harvested in the spring. Enter units of acres or percent.</t>
  </si>
  <si>
    <t>A short-term crop grown after the main cropping season that reduces nutrient losses to ground and surface water by sequestering nutrients. Ryegrass cover crop is planted at least 2 weeks prior to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</si>
  <si>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Ryegrass cover crop is planted at least 2 weeks prior to the average frost date with neither a drilled nor aerial seeding method. Fall nutrients are not applied and the crop may not be harvested in the spring. Enter units of acres or percent.</t>
  </si>
  <si>
    <t>A short-term crop grown after the main cropping season that reduces nutrient losses to ground and surface water by sequestering nutrients. Ryegrass cover crop is planted no more than 2 weeks prior to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</si>
  <si>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Ryegrass cover crop is planted no more than 2 weeks prior to the average frost date with neither a drilled nor aerial seeding method. Fall nutrients are not applied and the crop may not be harvested in the spring. Enter units of acres or percent.</t>
  </si>
  <si>
    <t>A short-term crop grown after the main cropping season that reduces nutrient losses to ground and surface water by sequestering nutrients. Barley cover crop is planted at least 2 weeks prior to the average frost date with a aerial seeding method. Fall nutrients are not applied and the crop may not be harvested in the spring. Enter units of acres or percent.</t>
  </si>
  <si>
    <t>A short-term crop grown after the main cropping season that reduces nutrient losses to ground and surface water by sequestering nutrients. Barley cover crop is planted at least 2 weeks prior to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</si>
  <si>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Barley cover crop is planted at least 2 weeks prior to the average frost date with neither a drilled nor aerial seeding method. Fall nutrients are not applied and the crop may not be harvested in the spring. Enter units of acres or percent.</t>
  </si>
  <si>
    <t>A short-term crop grown after the main cropping season that reduces nutrient losses to ground and surface water by sequestering nutrients. Barley cover crop is planted no more than 2 weeks prior to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</si>
  <si>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Barley cover crop is planted no more than 2 weeks prior to the average frost date with neither a drilled nor aerial seeding method. Fall nutrients are not applied and the crop may not be harvested in the spring. Enter units of acres or percent.</t>
  </si>
  <si>
    <t>A short-term crop grown after the main cropping season that reduces nutrient losses to ground and surface water by sequestering nutrients. Brassica cover crop is planted at least 2 weeks prior to the average frost date with a aerial seeding method. Fall nutrients are not applied and the crop may not be harvested in the spring. Enter units of acres or percent.</t>
  </si>
  <si>
    <t>A short-term crop grown after the main cropping season that reduces nutrient losses to ground and surface water by sequestering nutrients. Brassica cover crop is planted at least 2 weeks prior to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</si>
  <si>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Brassica cover crop is planted at least 2 weeks prior to the average frost date with neither a drilled nor aerial seeding method. Fall nutrients are not applied and the crop may not be harvested in the spring. Enter units of acres or percent.</t>
  </si>
  <si>
    <t>A short-term crop grown after the main cropping season that reduces nutrient losses to ground and surface water by sequestering nutrients. Forage radish cover crop is planted at least 2 weeks prior to the average frost date with a aerial seeding method. Fall nutrients are not applied and the crop may not be harvested in the spring. Enter units of acres or percent.</t>
  </si>
  <si>
    <t>A short-term crop grown after the main cropping season that reduces nutrient losses to ground and surface water by sequestering nutrients. Forage radish cover crop is planted at least 2 weeks prior to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</si>
  <si>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Forage radish cover crop is planted at least 2 weeks prior to the average frost date with neither a drilled nor aerial seeding method. Fall nutrients are not applied and the crop may not be harvested in the spring. Enter units of acres or percent.</t>
  </si>
  <si>
    <t>A short-term crop grown after the main cropping season that reduces nutrient losses to ground and surface water by sequestering nutrients. Forage radish cover crop is planted no more than 2 weeks prior to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</si>
  <si>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Forage radish cover crop is planted no more than 2 weeks prior to the average frost date with neither a drilled nor aerial seeding method. Fall nutrients are not applied and the crop may not be harvested in the spring. Enter units of acres or percent.</t>
  </si>
  <si>
    <t>A short-term crop grown after the main cropping season that reduces nutrient losses to ground and surface water by sequestering nutrients. Legume Plus Grass cover crop is planted at least 2 weeks prior to the average frost date with a aerial seeding method. Fall nutrients are not applied and the crop may not be harvested in the spring. Enter units of acres or percent.</t>
  </si>
  <si>
    <t>A short-term crop grown after the main cropping season that reduces nutrient losses to ground and surface water by sequestering nutrients. Legume Plus Grass cover crop is planted at least 2 weeks prior to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</si>
  <si>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Triticale cover crop is planted at least 2 weeks prior to the average frost date with neither a drilled nor aerial seeding method. Fall nutrients are not applied and the crop may not be harvested in the spring. Enter units of acres or percent.</t>
  </si>
  <si>
    <t>A short-term crop grown after the main cropping season that reduces nutrient losses to ground and surface water by sequestering nutrients. Legume Plus Grass cover crop is planted no more than 2 weeks prior to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</si>
  <si>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Legume Plus Grass cover crop is planted no more than 2 weeks prior to the average frost date with neither a drilled nor aerial seeding method. Fall nutrients are not applied and the crop may not be harvested in the spring. Enter units of acres or percent.</t>
  </si>
  <si>
    <t>A short-term crop grown after the main cropping season that reduces nutrient losses to ground and surface water by sequestering nutrients. Legume plus grass cover crop is planted at least 2 weeks prior to the average frost date with a aerial seeding method. Fall nutrients are not applied and the crop may not be harvested in the spring. Enter units of acres or percent.</t>
  </si>
  <si>
    <t>A short-term crop grown after the main cropping season that reduces nutrient losses to ground and surface water by sequestering nutrients. Legume plus grass cover crop is planted at least 2 weeks prior to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</si>
  <si>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Legume plus grass cover crop is planted at least 2 weeks prior to the average frost date with neither a drilled nor aerial seeding method. Fall nutrients are not applied and the crop may not be harvested in the spring. Enter units of acres or percent.</t>
  </si>
  <si>
    <t>A short-term crop grown after the main cropping season that reduces nutrient losses to ground and surface water by sequestering nutrients. Legume plus grass cover crop is planted no more than 2 weeks prior to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</si>
  <si>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Legume plus grass cover crop is planted no more than 2 weeks prior to the average frost date with neither a drilled nor aerial seeding method. Fall nutrients are not applied and the crop may not be harvested in the spring. Enter units of acres or percent.</t>
  </si>
  <si>
    <t>A short-term crop grown after the main cropping season that reduces nutrient losses to ground and surface water by sequestering nutrients. Oats cover crop is planted at least 2 weeks prior to the average frost date with a aerial seeding method. Fall nutrients are not applied and the crop may not be harvested in the spring. Enter units of acres or percent.</t>
  </si>
  <si>
    <t>A short-term crop grown after the main cropping season that reduces nutrient losses to ground and surface water by sequestering nutrients. Oats cover crop is planted at least 2 weeks prior to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</si>
  <si>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Oats cover crop is planted at least 2 weeks prior to the average frost date with neither a drilled nor aerial seeding method. Fall nutrients are not applied and the crop may not be harvested in the spring. Enter units of acres or percent.</t>
  </si>
  <si>
    <t>A short-term crop grown after the main cropping season that reduces nutrient losses to ground and surface water by sequestering nutrients. Oats cover crop is planted no more than 2 weeks prior to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</si>
  <si>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Oats cover crop is planted no more than 2 weeks prior to the average frost date with neither a drilled nor aerial seeding method. Fall nutrients are not applied and the crop may not be harvested in the spring. Enter units of acres or percent.</t>
  </si>
  <si>
    <t>A short-term crop grown after the main cropping season that reduces nutrient losses to ground and surface water by sequestering nutrients. Rye cover crop is planted at least 2 weeks prior to the average frost date with a aerial seeding method. Fall nutrients are not applied and the crop may not be harvested in the spring. Enter units of acres or percent.</t>
  </si>
  <si>
    <t>A short-term crop grown after the main cropping season that reduces nutrient losses to ground and surface water by sequestering nutrients. Rye cover crop is planted at least 2 weeks prior to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</si>
  <si>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Rye cover crop is planted at least 2 weeks prior to the average frost date with neither a drilled nor aerial seeding method. Fall nutrients are not applied and the crop may not be harvested in the spring. Enter units of acres or percent.</t>
  </si>
  <si>
    <t>A short-term crop grown after the main cropping season that reduces nutrient losses to ground and surface water by sequestering nutrients. Rye cover crop is planted after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</si>
  <si>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Rye cover crop is planted after the average frost date with neither a drilled nor aerial seeding method. Fall nutrients are not applied and the crop may not be harvested in the spring. Enter units of acres or percent.</t>
  </si>
  <si>
    <t>A short-term crop grown after the main cropping season that reduces nutrient losses to ground and surface water by sequestering nutrients. Rye cover crop is planted no more than 2 weeks prior to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</si>
  <si>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Rye cover crop is planted no more than 2 weeks prior to the average frost date with neither a drilled nor aerial seeding method. Fall nutrients are not applied and the crop may not be harvested in the spring. Enter units of acres or percent.</t>
  </si>
  <si>
    <t>A short-term crop grown after the main cropping season that reduces nutrient losses to ground and surface water by sequestering nutrients. Triticale cover crop is planted at least 2 weeks prior to the average frost date with a aerial seeding method. Fall nutrients are not applied and the crop may not be harvested in the spring. Enter units of acres or percent.</t>
  </si>
  <si>
    <t>A short-term crop grown after the main cropping season that reduces nutrient losses to ground and surface water by sequestering nutrients. Triticale cover crop is planted at least 2 weeks prior to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</si>
  <si>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Triticale cover crop is planted after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</si>
  <si>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Triticale cover crop is planted after the average frost date with neither a drilled nor aerial seeding method. Fall nutrients are not applied and the crop may not be harvested in the spring. Enter units of acres or percent.</t>
  </si>
  <si>
    <t>A short-term crop grown after the main cropping season that reduces nutrient losses to ground and surface water by sequestering nutrients. Triticale cover crop is planted no more than 2 weeks prior to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</si>
  <si>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Triticale cover crop is planted no more than 2 weeks prior to the average frost date with neither a drilled nor aerial seeding method. Fall nutrients are not applied and the crop may not be harvested in the spring. Enter units of acres or percent.</t>
  </si>
  <si>
    <t>A short-term crop grown after the main cropping season that reduces nutrient losses to ground and surface water by sequestering nutrients. Wheat cover crop is planted at least 2 weeks prior to the average frost date with a aerial seeding method. Fall nutrients are not applied and the crop may not be harvested in the spring. Enter units of acres or percent.</t>
  </si>
  <si>
    <t>A short-term crop grown after the main cropping season that reduces nutrient losses to ground and surface water by sequestering nutrients. Wheat cover crop is planted at least 2 weeks prior to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</si>
  <si>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Wheat cover crop is planted at least 2 weeks prior to the average frost date with neither a drilled nor aerial seeding method. Fall nutrients are not applied and the crop may not be harvested in the spring. Enter units of acres or percent.</t>
  </si>
  <si>
    <t>A short-term crop grown after the main cropping season that reduces nutrient losses to ground and surface water by sequestering nutrients. Wheat cover crop is planted after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</si>
  <si>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Wheat cover crop is planted after the average frost date with neither a drilled nor aerial seeding method. Fall nutrients are not applied and the crop may not be harvested in the spring. Use this BMP where the planting time and species are unknown. Enter units of acres or percent.</t>
  </si>
  <si>
    <t>A short-term crop grown after the main cropping season that reduces nutrient losses to ground and surface water by sequestering nutrients. Wheat cover crop is planted no more than 2 weeks prior to the average frost date with a drilled seeding method. Fall nutrients are not applied and the crop may not be harvested in the spring. Enter units of acres or percent.</t>
  </si>
  <si>
    <t>A short-term crop grown after the main cropping season that reduces nutrient losses to ground and surface water by sequestering nutrients. Wheat cover crop is planted no more than 2 weeks prior to the average frost date with neither a drilled nor aerial seeding method. Fall nutrients are not applied and the crop may not be harvested in the spring. Enter units of acres or percent.</t>
  </si>
  <si>
    <t>A short-term crop grown after the main cropping season that reduces nutrient losses to ground and surface water by sequestering nutrients. Ryegrass cover crop is planted at least 2 weeks prior to the average frost date with a drilled seeding method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</si>
  <si>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Ryegrass cover crop is planted at least 2 weeks prior to the average frost date with a seeding method other than drilled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</si>
  <si>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Ryegrass cover crop is planted no more than 2 weeks prior to the average frost date with a drilled seeding method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</si>
  <si>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Ryegrass cover crop is planted no more than 2 weeks prior to the average frost date with a seeding method other than drilled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</si>
  <si>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Barley cover crop is planted at least 2 weeks prior to the average frost date with a drilled seeding method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</si>
  <si>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Barley cover crop is planted at least 2 weeks prior to the average frost date with a seeding method other than drilled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</si>
  <si>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Barley cover crop is planted no more than 2 weeks prior to the average frost date with a drilled seeding method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</si>
  <si>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Barley cover crop is planted no more than 2 weeks prior to the average frost date with a seeding method other than drilled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</si>
  <si>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Brassica cover crop is planted at least 2 weeks prior to the average frost date with a drilled seeding method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</si>
  <si>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Brassica cover crop is planted at least 2 weeks prior to the average frost date with a seeding method other than drilled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</si>
  <si>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Forage radish cover crop is planted at least 2 weeks prior to the average frost date with a drilled seeding method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</si>
  <si>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Forage radish cover crop is planted at least 2 weeks prior to the average frost date with a seeding method other than drilled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</si>
  <si>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Forage radish cover crop is planted no more than 2 weeks prior to the average frost date with a drilled seeding method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</si>
  <si>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Forage radish cover crop is planted no more than 2 weeks prior to the average frost date with a seeding method other than drilled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</si>
  <si>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Oats cover crop is planted at least 2 weeks prior to the average frost date with a drilled seeding method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</si>
  <si>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Oats cover crop is planted at least 2 weeks prior to the average frost date with a seeding method other than drilled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</si>
  <si>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Oats cover crop is planted no more than 2 weeks prior to the average frost date with a drilled seeding method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</si>
  <si>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Oats cover crop is planted no more than 2 weeks prior to the average frost date with a seeding method other than drilled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</si>
  <si>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Rye cover crop is planted at least 2 weeks prior to the average frost date with a drilled seeding method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</si>
  <si>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Rye cover crop is planted at least 2 weeks prior to the average frost date with a seeding method other than drilled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</si>
  <si>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Rye cover crop is planted after the average first frost date with a drilled seeding method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</si>
  <si>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Rye cover crop is planted after the average first frost date with a seeding method other than drilled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</si>
  <si>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Rye cover crop is planted no more than 2 weeks prior to the average frost date with a drilled seeding method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</si>
  <si>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Rye cover crop is planted no more than 2 weeks prior to the average frost date with a seeding method other than drilled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</si>
  <si>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Triticale cover crop is planted at least 2 weeks prior to the average frost date with a drilled seeding method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</si>
  <si>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Triticale cover crop is planted at least 2 weeks prior to the average frost date with a seeding method other than drilled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</si>
  <si>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Triticale cover crop is planted after the average first frost date with a drilled seeding method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</si>
  <si>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Triticale cover crop is planted after the average first frost date with a seeding method other than drilled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</si>
  <si>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Triticale cover crop is planted no more than 2 weeks prior to the average frost date with a drilled seeding method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</si>
  <si>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Triticale cover crop is planted no more than 2 weeks prior to the average frost date with a seeding method other than drilled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</si>
  <si>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Wheat cover crop is planted at least 2 weeks prior to the average frost date with a drilled seeding method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</si>
  <si>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Wheat cover crop is planted at least 2 weeks prior to the average frost date with a seeding method other than drilled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</si>
  <si>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Wheat cover crop is planted after the average first frost date with a drilled seeding method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</si>
  <si>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Wheat cover crop is planted after the average first frost date with a seeding method other than drilled on cropland where manure is applied following the harvest of a summer crop and prior to cover crop planting. The crop may not be harvested in the spring. Use this BMP where the planting time and species are unknown. Enter units of acres or percent.</t>
  </si>
  <si>
    <t>A short-term crop grown after the main cropping season that reduces nutrient losses to ground and surface water by sequestering nutrients. Wheat cover crop is planted no more than 2 weeks prior to the average frost date with a drilled seeding method on cropland where manure is applied following the harvest of a summer crop and prior to cover crop planting. The crop may not be harvested in the spring. Enter units of acres or percent.</t>
  </si>
  <si>
    <t>A short-term crop grown after the main cropping season that reduces nutrient losses to ground and surface water by sequestering nutrients. Wheat cover crop is planted no more than 2 weeks prior to the average frost date with a seeding method other than drilled on cropland where manure is applied following the harvest of a summer crop and prior to cover crop planting. The crop may not be harvested in the spring. Enter units of acres or percent.</t>
  </si>
  <si>
    <t>Cropland under irrigation management is used to decrease climatic variability and maximize crop yields. The potential nutrient reduction benefit stems not from the increased average yield (20-25%) of irrigated versus non-irrigated cropland, but from the greater consistency of crop yields over time matched to nutrient applications. This increased consistency in crop yields provides a subsequent increased consistency in plant nutrient uptakes over time matched to applications, resulting in a decrease in potential environmental nutrient losses. Enter units of acres or percent.</t>
  </si>
  <si>
    <t>Dairy Precision Feeding reduces the quantity of phosphorus and nitrogen fed to livestock by formulating diets within 110% of Nutritional Research Council recommended level in order to minimize the excretion of nutrients without negatively affecting milk production.  Enter units of percent, number of animals or number of animal units.</t>
  </si>
  <si>
    <t>Forest buffers are linear wooded areas that help filter nutrients, sediments and other pollutants from runoff as well as remove nutrients from groundwater.  The recommended buffer width is 100 feet, with a 35 feet minimum width required. Enter units of acres or percent.</t>
  </si>
  <si>
    <t>Forest buffers are linear wooded areas that help filter nutrients, sediments and other pollutants from runoff as well as remove nutrients from groundwater.  Narrow buffer width is between 10 and 35 feet.  Enter units of acres or percent.</t>
  </si>
  <si>
    <t xml:space="preserve">Converts streamside pasture to forest and prevents livestock from entering the stream. Narrow buffer width is between 10 and 35 feet. Enter units of acres excluded by the fence. You may also enter the number of animal units excluded, but it is not required as the number can be calculated for you from a default stocking rate. </t>
  </si>
  <si>
    <t xml:space="preserve">Converts streamside pasture to forest and prevents livestock from entering the stream. The recommended buffer width is 100 feet, with a 35 feet minimum width required. Enter units of acres excluded by the fence. You may also enter the number of animal units excluded, but it is not required as the number can be calculated for you from a default stocking rate. </t>
  </si>
  <si>
    <t>Grass buffers are linear strips of grass or other non-woody vegetation maintained to help filter nutrients, sediment and other pollutants from runoff.  The recommended buffer width for buffers is 100 feet, with a 35 feet minimum width required. Vegetated open channels are modeled identically to grass buffers. Enter units of acres or percent.</t>
  </si>
  <si>
    <t>Grass buffers are linear strips of grass or other non-woody vegetation maintained to help filter nutrients, sediment and other pollutants from runoff.  Narrow buffer width is between 10 and 35 feet.  Enter units of acres or percent.</t>
  </si>
  <si>
    <t xml:space="preserve">Converts streamside pasture to open space and prevents livestock from entering the stream. Narrow buffer width is between 10 and 35 feet. Enter units of acres excluded by the fence. You may also enter the number of animal units excluded, but it is not required as the number can be calculated for you from a default stocking rate. You may also enter the percent of animal units excluded and the acres will be calculated for you. </t>
  </si>
  <si>
    <t xml:space="preserve">Converts streamside pasture to open space and prevents livestock from entering the stream. The recommended buffer width is 100 feet, with a 35 feet minimum width required. Enter units of acres excluded by the fence. You may also enter the number of animal units excluded, but it is not required as the number can be calculated for you from a default stocking rate. </t>
  </si>
  <si>
    <t>Horse Pasture Management is defined as maintaining a 50% pasture cover with managed species (desirable, inherent) and managing high traffic areas. Enter units of acres or percent.</t>
  </si>
  <si>
    <t xml:space="preserve">In container nursery operations, runoff of irrigation water and leachate from plant containers grown on plastic or in greenhouses is routed to lined return ditches or piped to lined holding ponds. Ponds are designed to retain all excess irrigation water runoff or leachate and capture the first one-half to one-inch of stormwater runoff. Water is recirculated for irrigation in nursery and greenhouse operations or irrigated at the proper times of year on other vegetation capable of trapping nutrients at agronomic rates, such as cool season grasses.  Enter units of acres or percent. </t>
  </si>
  <si>
    <t>Permeable and impermeable covers of lagoons to prevent volatilization of ammonia. A cover can be, and is applied, to various species including swine and dairy. Enter units of percent, number of animals or number of animal units.</t>
  </si>
  <si>
    <t>Converts land area to hay without nutrients. Agricultural land retirement takes marginal and highly erosive cropland out of production by planting permanent vegetative cover such as shrubs, grasses, and/or trees. Enter units of acres or percent.</t>
  </si>
  <si>
    <t>Converts land area to pasture. Agricultural land retirement takes marginal and highly erosive cropland out of production by planting permanent vegetative cover such as shrubs, grasses, and/or trees. Agricultural agencies have a program to assist farmers in land retirement procedures. Enter units of acres or percent.</t>
  </si>
  <si>
    <t>The stabilization of areas frequently and intensively used by people, animals or vehicles by establishing vegetative cover, surfacing with suitable materials, and/or installing needed structures.  This does not include poultry pad installation.  Enter units of acres, percent, number of systems or animal units.</t>
  </si>
  <si>
    <t xml:space="preserve">Manure is composted using mechanical ventilation. The C:N is &gt; 100. Report units of dry tons and location where the manure is generated as "county from" and the location where the MTT product is applied as "county to". </t>
  </si>
  <si>
    <t xml:space="preserve">Manure is composted using mechanical ventilation. The C:N is &lt; 100. Report units of dry tons and location where the manure is generated as "county from" and the location where the MTT product is applied as "county to". </t>
  </si>
  <si>
    <t xml:space="preserve">Manure is composted using natural aeration. Use this BMP when the C:N is unknown. Report units of dry tons and location where the manure is generated as "county from" and the location where the MTT product is applied as "county to". </t>
  </si>
  <si>
    <t xml:space="preserve">Manure is composted using natural aeration. The C:N is &gt; 100. Report units of dry tons and location where the manure is generated as "county from" and the location where the MTT product is applied as "county to". </t>
  </si>
  <si>
    <t xml:space="preserve">Manure is composted using natural aeration. The C:N is &lt; 100. Report units of dry tons and location where the manure is generated as "county from" and the location where the MTT product is applied as "county to". </t>
  </si>
  <si>
    <t xml:space="preserve">Manure is composted using frequent turning. Use this BMP when the C:N is unknown. Report units of dry tons and location where the manure is generated as "county from" and the location where the MTT product is applied as "county to". </t>
  </si>
  <si>
    <t xml:space="preserve">Manure is composted using frequent turning. The C:N is &gt; 100. Report units of dry tons and location where the manure is generated as "county from" and the location where the MTT product is applied as "county to". </t>
  </si>
  <si>
    <t xml:space="preserve">Manure is composted using frequent turning. The C:N is &lt; 100. Report units of dry tons and location where the manure is generated as "county from" and the location where the MTT product is applied as "county to". </t>
  </si>
  <si>
    <t xml:space="preserve">Manure is incorporated into the soil within 24 hours of application. The level of soil disturbance is assumed to be high. Enter units of acres or percent. </t>
  </si>
  <si>
    <t xml:space="preserve">Manure is incorporated into the soil within 1 and 3 days of application. The level of soil disturbance is assumed to be high. Enter units of acres or percent. </t>
  </si>
  <si>
    <t xml:space="preserve">Manure is incorporated into the soil within 24 hours of application with less than 40% soil disturbance. Enter units of acres or percent. </t>
  </si>
  <si>
    <t xml:space="preserve">Manure is incorporated into the soil between 1 and 3 days of application with less than 40% soil disturbance. Enter units of acres or percent. </t>
  </si>
  <si>
    <t xml:space="preserve">Manure is incorporated into the soil immediately. Enter units of acres or percent. </t>
  </si>
  <si>
    <t xml:space="preserve">Transport of excess manure in or out of a county. Manure may be of any type—poultry, dairy, or any of the animal categories. Transport should only be reported for county to county transport. Movement within the same county should not be included. Enter either the dry or wet tons. Calculations are performed on dry tons, so if you enter wet tons, they are converted for you. </t>
  </si>
  <si>
    <t xml:space="preserve">Manure combusted to produce heat without generating gas or liquid. Use when temperature is unknown. Report units of dry tons and location where the manure is generated as "county from" and the location where the MTT product is applied as "county to". </t>
  </si>
  <si>
    <t xml:space="preserve">Any manure treatment system that has monitoring data to determine the nitrogen load eliminated from the primary manure stream. Report units of both dry tons and pounds of TN. </t>
  </si>
  <si>
    <t xml:space="preserve">Manure organic matter converted in the absence of oxygen to produce char with a residence time of seconds. Report units of dry tons and location where the manure is generated as "county from" and the location where the MTT product is applied as "county to". </t>
  </si>
  <si>
    <t xml:space="preserve">Manure is composted using mechanical ventilation. Use this BMP where C:N is unknown. Report units of dry tons and location where the manure is generated as "county from" and the location where the MTT product is applied as "county to". </t>
  </si>
  <si>
    <t xml:space="preserve">Manure combusted to produce heat without generating gas or liquid. Temperature between 1,500 and 3,000 degrees Fahrenheit. Report units of dry tons and location where the manure is generated as "county from" and the location where the MTT product is applied as "county to". </t>
  </si>
  <si>
    <t xml:space="preserve">Manure thermochemically reformulated at temperatures between 1,500 and 2,730 degrees Fahrenheit in a low oxygen environment. Report units of dry tons and location where the manure is generated as "county from" and the location where the MTT product is applied as "county to". </t>
  </si>
  <si>
    <t xml:space="preserve">Manure thermochemically reformulated at temperatures less than 1,500 degrees Fahrenheit in a low oxygen environment. Report units of dry tons and location where the manure is generated as "county from" and the location where the MTT product is applied as "county to". </t>
  </si>
  <si>
    <t xml:space="preserve">Manure composted in n insulated silo, channel, or bin using a  controlled aeration system. Use this BMP where C:N is unknown. Report units of dry tons and location where the manure is generated as "county from" and the location where the MTT product is applied as "county to". </t>
  </si>
  <si>
    <t xml:space="preserve">Manure composted in an insulated silo, channel, or bin using a  controlled aeration system. The C:N is &gt; 100. Report units of dry tons and location where the manure is generated as "county from" and the location where the MTT product is applied as "county to". </t>
  </si>
  <si>
    <t xml:space="preserve">Manure composted in an insulated silo, channel, or bin using a  controlled aeration system. The C:N is &lt; 100. Report units of dry tons and location where the manure is generated as "county from" and the location where the MTT product is applied as "county to". </t>
  </si>
  <si>
    <t xml:space="preserve">Manure organic matter converted in the absence of oxygen to produce char with a residence time of hours to days. Report units of dry tons and location where the manure is generated as "county from" and the location where the MTT product is applied as "county to". </t>
  </si>
  <si>
    <t xml:space="preserve">A physical structure and process for disposing of any type of dead animals.  Composted material is land applied using nutrient management plan recommendations. Enter units of the percent of dead animals composted, animal count, animal units, or number of systems. </t>
  </si>
  <si>
    <t>The nutrient management core nitrogen BMP includes 5 elements: 1) application rate modification; 2) manure analysis used in plan; 3) spreader must be calibrated within one year; 4) yield estimates used in plan; 5) legume residual N credits and manure mineralization are credited as part of plan. Enter units of acres or percent.</t>
  </si>
  <si>
    <t>The nutrient management core phosphorus BMP includes 6 elements: 1) application rate modification; 2) P soil test used in plan; 3) manure analysis used in plan; 4) spreader must be calibrated within one year; 5) yield estimates used in plan;  6) legume residual N credits and manure mineralization are credited as part of plan. Enter units of acres or percent.</t>
  </si>
  <si>
    <t xml:space="preserve">Nitrogen rate placement practice requires that the core nitrogen nutrient management BMP be implemented. Includes any of the following: injection of inorganic N, incorporation, or setbacks. Enter units of acres or percent of area. </t>
  </si>
  <si>
    <t>Nitrogen rate adjustment practice requires that the core nitrogen nutrient management BMP be implemented. Includes any of the following: split applications, variable rate N application, or reduced rate from core NM BMP. Enter units of acres or percent of area.</t>
  </si>
  <si>
    <t>Nitrogen rate timing practice requires that the core nitrogen nutrient management BMP be implemented. Includes split application. Enter units of acres or percent of area.</t>
  </si>
  <si>
    <t>Phosphorus rate placement practice requires that the core phosphorus nutrient management BMP be implemented. Includes any of the following: incorporation, setbacks, or use of P Index for application rate. Enter units of acres or percent of area.</t>
  </si>
  <si>
    <t>Phosphorus rate adjustment practice requires that the core phosphorus nutrient management BMP be implemented. Includes any of the following: split applications, variable rate P application, or reduced rate from core NM BMP. P-based manure application must be equivalent to crop P removal. Enter units of acres or percent of area.</t>
  </si>
  <si>
    <t>Phosphorus rate timing practice requires that the core phosphorus nutrient management BMP be implemented. Includes either split application or application in lower P-loss risk season. Enter units of acres or percent of area.</t>
  </si>
  <si>
    <t>This BMP requires the use of alternative drinking water sources such as permanent or portable livestock water troughs placed away from the stream corridor. Implementing off-stream shade for livestock is encouraged where applicable. The source of water supplied to the facilities can be from any source including pipelines, spring developments, water wells, and ponds. In-stream watering facilities such as stream crossings or access points are not considered in this definition. The modeled benefits of alternative watering facilities can be applied to pasture acres in association with or without improved pasture management systems such as rotational grazing. Enter units of acres or percent.</t>
  </si>
  <si>
    <t>Surface application of alum, an acidifier, to poultry litter to acidify poultry litter and maintain ammonia in the non-volatile ionized form (ammonium).  Enter units of percent, number of animals or number of animal units.</t>
  </si>
  <si>
    <t>This practice utilizes a range of pasture management and grazing techniques to improve the quality and quantity of the forages grown on pastures and reduce the impact of animal travel lanes, animal concentration areas or other degraded areas. PG can be applied to pastures intersected by streams or upland pastures outside of the degraded stream corridor (35 feet width from top of bank). The modeled benefits of prescribed grazing practices can be applied to pasture acres in association with or without alternative watering facilities. They can also be applied in conjunction with or without stream access control. Pastures under the PG systems are defined as having a vegetative cover of 60% or greater. Enter units of acres or percent.</t>
  </si>
  <si>
    <t>Farm conservation plans are a combination of agronomic, management and engineered practices that protect and improve soil productivity and water quality, and to prevent deterioration of natural resources on all or part of a farm. Plans must meet technical standards. Enter unit of acre or percent.</t>
  </si>
  <si>
    <t xml:space="preserve">Application of gypsum or other phosphorus-sorbing materials  in channel engineered systems that sorb available dissolved phosphorus in cropland drainage systems for removal and reuse as an agricultural fertilizer. Enter units of acres or percent. </t>
  </si>
  <si>
    <t>Conservation tillage requires: (a) a minimum 30% residue coverage at the time of planting, and (b) a non-inversion tillage method. Enter units of acres or percent.</t>
  </si>
  <si>
    <t>Continuous, High Residue, Minimum Soil Disturbance Tillage (HRTill) Management eliminates soil disturbance by plows and implements intended to invert residue.  A minimum of 60% crop residue cover must remain on the soil surface as measured after planting.  The practice involves all crops in a multi-crop, multi-year rotation and the crop residue cover requirement (including living and dead material) is to be met immediately after planting of each crop. Enter units of acres or percent.</t>
  </si>
  <si>
    <t>Low residue tillage management requires 15 – 29% cover, strip till or no-till, and less than 40% soil disturbance.  Enter units of acres or percent.</t>
  </si>
  <si>
    <t>Tree planting includes any tree planting, except those used to establish riparian forest buffers, targeting lands that are highly erodible or identified as critical resource areas. Enter units of acres or percent.</t>
  </si>
  <si>
    <t>Installing and managing boarded gate systems in agricultural land that contains surface drainage ditches. Enter units of acres or percent of area.</t>
  </si>
  <si>
    <t xml:space="preserve">Establish or create wetlands in a floodplain by manipulation of the physical, chemical, or biological characteristics to develop a wetland where one did not previously exist. Changes acres from existing land use to the wetland land use. Enter unit of total acres or percent of acres. </t>
  </si>
  <si>
    <t xml:space="preserve">Establish or create wetlands in a headwater area by manipulation of the physical, chemical, or biological characteristics to develop a wetland where one did not previously exist. Changes acres from existing land use to the wetland land use. Enter unit of total acres or percent of acres. </t>
  </si>
  <si>
    <t xml:space="preserve">Re-establish wetlands in a floodplain by manipulation of the physical, chemical, or biological characteristics of a site with the goal of returning natural/historic functions to a former wetland. Changes acres from existing land use to the wetland land use. Enter unit of total acres or percent of acres. </t>
  </si>
  <si>
    <t xml:space="preserve">Re-establish wetlands in a headwater area by manipulation of the physical, chemical, or biological characteristics of a site with the goal of returning natural/historic functions to a former wetland. Changes acres from existing land use to the wetland land use. Enter unit of total acres or percent of acres. </t>
  </si>
  <si>
    <t>Code</t>
  </si>
  <si>
    <t>Sheet</t>
  </si>
  <si>
    <t>Instructions/Details</t>
  </si>
  <si>
    <t>Notes</t>
  </si>
  <si>
    <t xml:space="preserve">(This Sheet) Step by step walkthrough for adding and updating BMP records. </t>
  </si>
  <si>
    <t>West Virginia BMP Consolidation Workbook References</t>
  </si>
  <si>
    <t xml:space="preserve">Constructed prior to 07/01/2016. </t>
  </si>
  <si>
    <t xml:space="preserve">Implemented and in use between 07/01/2016 and 06/30/2017. </t>
  </si>
  <si>
    <t>Planned 2019</t>
  </si>
  <si>
    <t xml:space="preserve">Expected to be implemented between 07/01/2018 and 06/30/2019. </t>
  </si>
  <si>
    <t xml:space="preserve">Project is no longer planned or has been removed from the system. </t>
  </si>
  <si>
    <r>
      <t>Black Columns</t>
    </r>
    <r>
      <rPr>
        <sz val="11"/>
        <color theme="0"/>
        <rFont val="Calibri"/>
        <family val="2"/>
      </rPr>
      <t xml:space="preserve"> are calculated based on other fields. </t>
    </r>
  </si>
  <si>
    <t xml:space="preserve">Do not modify these columns. </t>
  </si>
  <si>
    <t>CBP Instructions</t>
  </si>
  <si>
    <t>Year Installed or Planned</t>
  </si>
  <si>
    <t xml:space="preserve">Month Installed or Planned </t>
  </si>
  <si>
    <t>Planned Future</t>
  </si>
  <si>
    <t xml:space="preserve">Expected to be implemented after 07/01/2019. </t>
  </si>
  <si>
    <t>DoD BMP ID</t>
  </si>
  <si>
    <t>WV_FY17_1</t>
  </si>
  <si>
    <t>Undeveloped</t>
  </si>
  <si>
    <t>Basin</t>
  </si>
  <si>
    <t>Paul Corwell</t>
  </si>
  <si>
    <t>paul.corwell@dextera-online.com</t>
  </si>
  <si>
    <t>New construction. Plant not yet in use.</t>
  </si>
  <si>
    <t>WV_FY17_2</t>
  </si>
  <si>
    <t>WV_FY17_3</t>
  </si>
  <si>
    <t>Built Date</t>
  </si>
  <si>
    <t>Inspect Year</t>
  </si>
  <si>
    <t>Inspect Month</t>
  </si>
  <si>
    <t xml:space="preserve">Gold Columns are required; red outlines will show individual cells that are required based on data entered. </t>
  </si>
  <si>
    <t>2. Columns C and D: Populate the federal Fiscal Year the BMP/project received funding or is planned to be funded. Next, populate the actual or estimated cost of the BMP.</t>
  </si>
  <si>
    <t>Inspection Criteria</t>
  </si>
  <si>
    <t>FY</t>
  </si>
  <si>
    <t>Endof FY</t>
  </si>
  <si>
    <t>Inspection Exp.</t>
  </si>
  <si>
    <t>Initial Inspection</t>
  </si>
  <si>
    <t/>
  </si>
  <si>
    <t>DOD</t>
  </si>
  <si>
    <t>DoD BMP ID2</t>
  </si>
  <si>
    <t>BMP Status3</t>
  </si>
  <si>
    <t>Year Funded4</t>
  </si>
  <si>
    <t>BMP Cost5</t>
  </si>
  <si>
    <t>Year Installed or Planned6</t>
  </si>
  <si>
    <t>Month Installed or Planned 7</t>
  </si>
  <si>
    <t>Built Date8</t>
  </si>
  <si>
    <t>Project Type9</t>
  </si>
  <si>
    <t>Practice Name10</t>
  </si>
  <si>
    <t>Practice Duration11</t>
  </si>
  <si>
    <t>Drainage Acres12</t>
  </si>
  <si>
    <t>Land Use Before13</t>
  </si>
  <si>
    <t>Land Use After14</t>
  </si>
  <si>
    <t>Impervious Acres Before15</t>
  </si>
  <si>
    <t>Impervious Acres After16</t>
  </si>
  <si>
    <t>Turf Acres17</t>
  </si>
  <si>
    <t>Acres Treated18</t>
  </si>
  <si>
    <t>Runoff Storage Volume19</t>
  </si>
  <si>
    <t>Latitude20</t>
  </si>
  <si>
    <t>Longitude21</t>
  </si>
  <si>
    <t>County22</t>
  </si>
  <si>
    <t>Facility Name23</t>
  </si>
  <si>
    <t>Inspection Date24</t>
  </si>
  <si>
    <t>Inspect Year25</t>
  </si>
  <si>
    <t>Inspect Month26</t>
  </si>
  <si>
    <t>Maintenance Date27</t>
  </si>
  <si>
    <t>Contact Name28</t>
  </si>
  <si>
    <t>Contact Email29</t>
  </si>
  <si>
    <t>Agency Name30</t>
  </si>
  <si>
    <t>Comments31</t>
  </si>
  <si>
    <t>Changes</t>
  </si>
  <si>
    <t>MKarpaitis@BrwnCald.com</t>
  </si>
  <si>
    <t>Upon completion, send the entire workbook to Michelle Karpaitis at</t>
  </si>
  <si>
    <t>1. Column B: Select the BMP Status as follows:
- Historical= Installed prior to 7/1/17.
- Progress= Installed between 7/1/17 and 6/30/18.
- Planned 2019= Expected to be installed between 7/1/18 and 6/30/19. 
- Planned 2020-2025= Expected to be installed between SY20 and SY25.
- Removed= Cancelled/Site redeveloped.</t>
  </si>
  <si>
    <t>SY18 West Virginia BMP Datacall Instructions</t>
  </si>
  <si>
    <t xml:space="preserve">To receive maximum credit for the practice, all acreage fields must be populated. </t>
  </si>
  <si>
    <t xml:space="preserve">Turf acres is not required if it is not applicable to the practice. </t>
  </si>
  <si>
    <t>Land Use</t>
  </si>
  <si>
    <t>Construction</t>
  </si>
  <si>
    <t>CSS Roads and Tree Canopy Impervious</t>
  </si>
  <si>
    <t>Deciduous Forest</t>
  </si>
  <si>
    <t>Emergent Herbaceous Wetlands</t>
  </si>
  <si>
    <t>Evergreen Forest</t>
  </si>
  <si>
    <t>Grasslands/Herbaceous</t>
  </si>
  <si>
    <t>High Intensity Residential</t>
  </si>
  <si>
    <t>Impervious in CSO</t>
  </si>
  <si>
    <t>Impervious Urban without CSO</t>
  </si>
  <si>
    <t>Low Intensity Residential</t>
  </si>
  <si>
    <t>Mixed Forest</t>
  </si>
  <si>
    <t>MS4 Roads and Tree Canopy Impervious</t>
  </si>
  <si>
    <t>Nonregulated Roads and Tree Canopy Impervious</t>
  </si>
  <si>
    <t>Open Water</t>
  </si>
  <si>
    <t>Pervious &amp; Impervious with CSO</t>
  </si>
  <si>
    <t>Pervious in CSO</t>
  </si>
  <si>
    <t>Pervious Urban without CSO</t>
  </si>
  <si>
    <t>Quarries/Strip Mines/Gravel Pits</t>
  </si>
  <si>
    <t>Regulated Impervious Urban</t>
  </si>
  <si>
    <t>Regulated Impervious Urban with CSO</t>
  </si>
  <si>
    <t>Regulated Pervious Urban</t>
  </si>
  <si>
    <t>Regulated Pervious Urban with CSO</t>
  </si>
  <si>
    <t>Regulated Urban</t>
  </si>
  <si>
    <t>Regulated Urban with CSO</t>
  </si>
  <si>
    <t>Roads</t>
  </si>
  <si>
    <t>Shoreline</t>
  </si>
  <si>
    <t>Shrubland</t>
  </si>
  <si>
    <t>Stream Bed And Bank</t>
  </si>
  <si>
    <t>Transitional</t>
  </si>
  <si>
    <t>Unregulated Impervious Urban</t>
  </si>
  <si>
    <t>Unregulated Pervious Urban</t>
  </si>
  <si>
    <t>Unregulated Urban</t>
  </si>
  <si>
    <t>Urban</t>
  </si>
  <si>
    <t>Urban without CSO</t>
  </si>
  <si>
    <t>Urban/Recreational Grasses</t>
  </si>
  <si>
    <t>Woody Wetlands</t>
  </si>
  <si>
    <t>Cells outlined in red are required.</t>
  </si>
  <si>
    <t>Red outlines will show individual cells that are required based on data entered.</t>
  </si>
  <si>
    <t>Blue cells have been modified.</t>
  </si>
  <si>
    <t>When a cell is changed or new input entered, it will highlight blue. Cells already highlighted in blue were changed by the DoD CBP prior to this datacall.</t>
  </si>
  <si>
    <t>Orange cells include assumptions made by the DoD CBP during conversion to the Phase 6 template.</t>
  </si>
  <si>
    <t>If data was assumed during the development of the BMP Crediting Report, the cell will be highlighted in orange.</t>
  </si>
  <si>
    <t>Color Code Key</t>
  </si>
  <si>
    <t>Reference</t>
  </si>
  <si>
    <t xml:space="preserve">Reference sheet containing all Column References for BMP reporting. </t>
  </si>
  <si>
    <t xml:space="preserve">Do not modify reference data. </t>
  </si>
  <si>
    <r>
      <rPr>
        <b/>
        <sz val="11"/>
        <color rgb="FF000000"/>
        <rFont val="Calibri"/>
        <family val="2"/>
      </rPr>
      <t>BMP Records</t>
    </r>
    <r>
      <rPr>
        <b/>
        <sz val="11"/>
        <color theme="1"/>
        <rFont val="Calibri"/>
        <family val="2"/>
        <scheme val="minor"/>
      </rPr>
      <t xml:space="preserve">
</t>
    </r>
    <r>
      <rPr>
        <b/>
        <u/>
        <sz val="11"/>
        <color rgb="FF000000"/>
        <rFont val="Calibri"/>
        <family val="2"/>
      </rPr>
      <t>Progress BMPs</t>
    </r>
    <r>
      <rPr>
        <b/>
        <sz val="11"/>
        <color theme="1"/>
        <rFont val="Calibri"/>
        <family val="2"/>
        <scheme val="minor"/>
      </rPr>
      <t xml:space="preserve"> - BMPs that were implemented and functioning between 7/1/2017 and 6/30/2018 (State Year (SY) 2018).  
</t>
    </r>
    <r>
      <rPr>
        <b/>
        <u/>
        <sz val="11"/>
        <color rgb="FF000000"/>
        <rFont val="Calibri"/>
        <family val="2"/>
      </rPr>
      <t>Planned BMPs</t>
    </r>
    <r>
      <rPr>
        <b/>
        <sz val="11"/>
        <color theme="1"/>
        <rFont val="Calibri"/>
        <family val="2"/>
        <scheme val="minor"/>
      </rPr>
      <t xml:space="preserve"> - BMPs that are anticipated to be implemented between 7/1/2018 and 6/30/2025 (SY2019 - SY2025). 
</t>
    </r>
    <r>
      <rPr>
        <b/>
        <u/>
        <sz val="11"/>
        <color theme="1"/>
        <rFont val="Calibri"/>
        <family val="2"/>
        <scheme val="minor"/>
      </rPr>
      <t>Historical BMPS</t>
    </r>
    <r>
      <rPr>
        <b/>
        <sz val="11"/>
        <color theme="1"/>
        <rFont val="Calibri"/>
        <family val="2"/>
        <scheme val="minor"/>
      </rPr>
      <t xml:space="preserve"> - BMPs that were implemented prior to 7/1/2017. This includes BMPs that were reported as "Progress" in last years datacall. 
CLICK IN COLUMN HEADER FOR ADDITIONAL INSTRUCTIONS ABOUT THAT COLUMN
ALL CHANGED CELLS WILL HIGHLIGHT BLUE FOR ENHANCED TRACKING</t>
    </r>
  </si>
  <si>
    <t>The BMP is considered installed when it is in place and functional.</t>
  </si>
  <si>
    <t xml:space="preserve">4. In Column H, select the type of development or retrofit project. </t>
  </si>
  <si>
    <t xml:space="preserve">5. In Column I, select the Practice Name from the list provided. </t>
  </si>
  <si>
    <t>6. In Column J, populate the Practice Duration, if known.</t>
  </si>
  <si>
    <t>9. In Columns N and O, populate the Impervious Acres (required) treated by the practice before and after the project.</t>
  </si>
  <si>
    <t>Gold Columns are required, or conditionally required for CBP Reporting.</t>
  </si>
  <si>
    <t>Provide latitude and longitude to four decimal places. Latitude and Longitude can be estimated using Google Maps by right-clicking on a location and selecting "What's here?".</t>
  </si>
  <si>
    <t>BMPs that do not have this information will be outlined in red. COST DATA IS REQUIRED FOR REPORTING - PLEASE ESTIMATE IF NOT KNOWN.  DoD is being assessed based on the cost of BMPs implemented in 2017 and 2018. If cost is not known or to estimate the cost, refer to the Capital cost by BMP type provided in the WV Cost Profile available from the CAST website at this link:</t>
  </si>
  <si>
    <t xml:space="preserve">These columns are necessary to continue to receive credit for BMPs. Note that inspection and maintenance information in Columns W and Z is required if the cell is outlined in red. If the cell is outlined in red, the BMP will exceed the CBP-defined credit duration before the SY19 datacall and lose credit in the Bay Model. Note that the credit duration, Date Installed, and/or the previous inspection date are used to determine if an inspection date is needed. </t>
  </si>
  <si>
    <t xml:space="preserve">10. Report the Turf acres in Column P, then report the Total Acres treated by the project in Column Q. </t>
  </si>
  <si>
    <t xml:space="preserve">11. In Column R, enter the Runoff Storage volume. </t>
  </si>
  <si>
    <t>12. Enter the Latitude (Column S) and Longitude (Column T) of the practice.</t>
  </si>
  <si>
    <t xml:space="preserve">13. For Columns W and Z, populate the date of the last inspection of the BMP, then populate the date the BMP was last maintained. </t>
  </si>
  <si>
    <t xml:space="preserve">14. Provide any comments or questions in Column AD to facilitate in reviewing the BMP and receiving credit. </t>
  </si>
  <si>
    <t xml:space="preserve">Cells highlighted in yellow indicate the Built Date does not correspond to the BMP Status selected. </t>
  </si>
  <si>
    <t xml:space="preserve">Be sure to follow guidelines for BMP Status. </t>
  </si>
  <si>
    <t>CAST Cost Profiles</t>
  </si>
  <si>
    <r>
      <t xml:space="preserve">BMPs with a status of Planned or Delayed are included. Note that some planned and progress BMPs were extracted from the SY17 P&amp;I datacall. Review and revise to indicate the current status, if necessary. BMPs with a prior status of Planned 2018 were converted to Progress for this year's datacall. Please confirm the status of the BMP.
For new Planned BMPs (SY19-SY25), select the Status that indicates which State Year the project is planned.           
For new Progress BMPs not listed, select Progress and follow remaining steps.  
</t>
    </r>
    <r>
      <rPr>
        <b/>
        <sz val="11"/>
        <rFont val="Calibri"/>
        <family val="2"/>
      </rPr>
      <t xml:space="preserve">This column must be filled out first for new records; it formats the row and activates the pick lists. </t>
    </r>
  </si>
  <si>
    <t xml:space="preserve">3. In Column E, enter the Year the Project was installed or is planned to be installed. Next, enter the month installed or planned for installation (best estimate) as a number in Column F. </t>
  </si>
  <si>
    <t xml:space="preserve">8. For Column L and M, select the Land Use Before and After the project from the dropdown list provided. </t>
  </si>
  <si>
    <t xml:space="preserve">7. In Column K, populate the Drainage acres (required) that the BMP treats.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</si>
</sst>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quot;$&quot;#,##0.00"/>
  </numFmts>
  <fonts count="23" x14ac:knownFonts="1">
    <font>
      <sz val="11"/>
      <color theme="1"/>
      <name val="Calibri"/>
      <family val="2"/>
      <scheme val="minor"/>
    </font>
    <font>
      <sz val="11"/>
      <color rgb="FF3F3F76"/>
      <name val="Calibri"/>
      <family val="2"/>
      <scheme val="minor"/>
    </font>
    <font>
      <b/>
      <sz val="11"/>
      <color theme="1"/>
      <name val="Calibri"/>
      <family val="2"/>
      <scheme val="minor"/>
    </font>
    <font>
      <b/>
      <sz val="11"/>
      <color rgb="FF3F3F76"/>
      <name val="Calibri"/>
      <family val="2"/>
      <scheme val="minor"/>
    </font>
    <font>
      <sz val="11"/>
      <color theme="1"/>
      <name val="Calibri"/>
      <family val="2"/>
      <scheme val="minor"/>
    </font>
    <font>
      <sz val="10"/>
      <name val="Arial"/>
      <family val="2"/>
    </font>
    <font>
      <b/>
      <sz val="18"/>
      <color theme="1"/>
      <name val="Calibri"/>
      <family val="2"/>
      <scheme val="minor"/>
    </font>
    <font>
      <b/>
      <sz val="16"/>
      <color theme="1"/>
      <name val="Calibri"/>
      <family val="2"/>
      <scheme val="minor"/>
    </font>
    <font>
      <b/>
      <sz val="14"/>
      <color theme="1"/>
      <name val="Calibri"/>
      <family val="2"/>
      <scheme val="minor"/>
    </font>
    <font>
      <sz val="11"/>
      <name val="Calibri"/>
      <family val="2"/>
      <scheme val="minor"/>
    </font>
    <font>
      <b/>
      <sz val="11"/>
      <name val="Calibri"/>
      <family val="2"/>
      <scheme val="minor"/>
    </font>
    <font>
      <b/>
      <sz val="11"/>
      <color theme="0"/>
      <name val="Calibri"/>
      <family val="2"/>
      <scheme val="minor"/>
    </font>
    <font>
      <b/>
      <sz val="16"/>
      <color rgb="FF000000"/>
      <name val="Calibri"/>
      <family val="2"/>
    </font>
    <font>
      <b/>
      <sz val="11"/>
      <color rgb="FF000000"/>
      <name val="Calibri"/>
      <family val="2"/>
    </font>
    <font>
      <sz val="11"/>
      <color theme="1"/>
      <name val="Calibri"/>
      <family val="2"/>
    </font>
    <font>
      <b/>
      <sz val="11"/>
      <color theme="1"/>
      <name val="Calibri"/>
      <family val="2"/>
    </font>
    <font>
      <sz val="11"/>
      <name val="Calibri"/>
      <family val="2"/>
    </font>
    <font>
      <b/>
      <sz val="11"/>
      <color theme="0"/>
      <name val="Calibri"/>
      <family val="2"/>
    </font>
    <font>
      <sz val="11"/>
      <color theme="0"/>
      <name val="Calibri"/>
      <family val="2"/>
    </font>
    <font>
      <u/>
      <sz val="11"/>
      <color theme="10"/>
      <name val="Calibri"/>
      <family val="2"/>
      <scheme val="minor"/>
    </font>
    <font>
      <b/>
      <u/>
      <sz val="11"/>
      <color rgb="FF000000"/>
      <name val="Calibri"/>
      <family val="2"/>
    </font>
    <font>
      <b/>
      <u/>
      <sz val="11"/>
      <color theme="1"/>
      <name val="Calibri"/>
      <family val="2"/>
      <scheme val="minor"/>
    </font>
    <font>
      <b/>
      <sz val="11"/>
      <name val="Calibri"/>
      <family val="2"/>
    </font>
  </fonts>
  <fills count="17">
    <fill>
      <patternFill patternType="none"/>
    </fill>
    <fill>
      <patternFill patternType="gray125"/>
    </fill>
    <fill>
      <patternFill patternType="solid">
        <fgColor rgb="FFFFCC99"/>
      </patternFill>
    </fill>
    <fill>
      <patternFill patternType="solid">
        <fgColor theme="7"/>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rgb="FF000000"/>
      </patternFill>
    </fill>
    <fill>
      <patternFill patternType="solid">
        <fgColor rgb="FFAEAAAA"/>
        <bgColor rgb="FF000000"/>
      </patternFill>
    </fill>
    <fill>
      <patternFill patternType="solid">
        <fgColor rgb="FF8EA9DB"/>
        <bgColor rgb="FF000000"/>
      </patternFill>
    </fill>
    <fill>
      <patternFill patternType="solid">
        <fgColor rgb="FF000000"/>
        <bgColor rgb="FF000000"/>
      </patternFill>
    </fill>
    <fill>
      <patternFill patternType="solid">
        <fgColor rgb="FFA9D08E"/>
        <bgColor rgb="FF000000"/>
      </patternFill>
    </fill>
    <fill>
      <patternFill patternType="solid">
        <fgColor theme="1"/>
        <bgColor indexed="64"/>
      </patternFill>
    </fill>
    <fill>
      <patternFill patternType="solid">
        <fgColor rgb="FFFFC000"/>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D9D9D9"/>
        <bgColor rgb="FF000000"/>
      </patternFill>
    </fill>
    <fill>
      <patternFill patternType="solid">
        <fgColor rgb="FFFFFF00"/>
        <bgColor indexed="64"/>
      </patternFill>
    </fill>
  </fills>
  <borders count="30">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rgb="FF000000"/>
      </bottom>
      <diagonal/>
    </border>
    <border>
      <left style="thin">
        <color rgb="FFFF0000"/>
      </left>
      <right style="medium">
        <color indexed="64"/>
      </right>
      <top style="thin">
        <color indexed="64"/>
      </top>
      <bottom style="thin">
        <color indexed="64"/>
      </bottom>
      <diagonal/>
    </border>
    <border>
      <left style="thin">
        <color indexed="64"/>
      </left>
      <right style="thin">
        <color indexed="64"/>
      </right>
      <top style="thin">
        <color rgb="FFFF0000"/>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s>
  <cellStyleXfs count="6">
    <xf numFmtId="0" fontId="0" fillId="0" borderId="0"/>
    <xf numFmtId="0" fontId="1" fillId="2" borderId="1" applyNumberFormat="0" applyAlignment="0" applyProtection="0"/>
    <xf numFmtId="0" fontId="5" fillId="0" borderId="0"/>
    <xf numFmtId="0" fontId="5" fillId="0" borderId="0"/>
    <xf numFmtId="0" fontId="4" fillId="0" borderId="0"/>
    <xf numFmtId="0" fontId="19" fillId="0" borderId="0" applyNumberFormat="0" applyFill="0" applyBorder="0" applyAlignment="0" applyProtection="0"/>
  </cellStyleXfs>
  <cellXfs count="98">
    <xf numFmtId="0" fontId="0" fillId="0" borderId="0" xfId="0"/>
    <xf numFmtId="0" fontId="0" fillId="0" borderId="2" xfId="0" applyBorder="1"/>
    <xf numFmtId="0" fontId="0" fillId="4" borderId="0" xfId="0" applyFill="1"/>
    <xf numFmtId="0" fontId="2" fillId="5" borderId="2" xfId="0" applyFont="1" applyFill="1" applyBorder="1" applyAlignment="1"/>
    <xf numFmtId="0" fontId="0" fillId="0" borderId="0" xfId="0"/>
    <xf numFmtId="0" fontId="7" fillId="4" borderId="0" xfId="0" applyFont="1" applyFill="1" applyAlignment="1">
      <alignment horizontal="center"/>
    </xf>
    <xf numFmtId="0" fontId="8" fillId="4" borderId="0" xfId="0" applyFont="1" applyFill="1"/>
    <xf numFmtId="0" fontId="2" fillId="5" borderId="2" xfId="0" applyFont="1" applyFill="1" applyBorder="1"/>
    <xf numFmtId="0" fontId="0" fillId="4" borderId="2" xfId="0" applyFill="1" applyBorder="1"/>
    <xf numFmtId="0" fontId="3" fillId="3" borderId="2" xfId="1" applyFont="1" applyFill="1" applyBorder="1" applyAlignment="1"/>
    <xf numFmtId="14" fontId="0" fillId="0" borderId="2" xfId="0" applyNumberFormat="1" applyBorder="1"/>
    <xf numFmtId="0" fontId="0" fillId="4" borderId="0" xfId="0" applyFill="1" applyBorder="1"/>
    <xf numFmtId="1" fontId="0" fillId="0" borderId="2" xfId="0" applyNumberFormat="1" applyFill="1" applyBorder="1"/>
    <xf numFmtId="0" fontId="0" fillId="4" borderId="2" xfId="0" applyFill="1" applyBorder="1" applyAlignment="1"/>
    <xf numFmtId="0" fontId="10" fillId="3" borderId="2" xfId="1" applyFont="1" applyFill="1" applyBorder="1"/>
    <xf numFmtId="0" fontId="9" fillId="0" borderId="0" xfId="0" applyFont="1"/>
    <xf numFmtId="14" fontId="9" fillId="0" borderId="0" xfId="0" applyNumberFormat="1" applyFont="1"/>
    <xf numFmtId="0" fontId="10" fillId="4" borderId="2" xfId="1" applyFont="1" applyFill="1" applyBorder="1"/>
    <xf numFmtId="0" fontId="9" fillId="4" borderId="0" xfId="0" applyFont="1" applyFill="1"/>
    <xf numFmtId="0" fontId="0" fillId="0" borderId="0" xfId="0" applyFont="1" applyAlignment="1">
      <alignment wrapText="1"/>
    </xf>
    <xf numFmtId="0" fontId="0" fillId="4" borderId="2" xfId="0" applyFill="1" applyBorder="1" applyAlignment="1">
      <alignment vertical="center"/>
    </xf>
    <xf numFmtId="0" fontId="0" fillId="4" borderId="2" xfId="0" applyFill="1" applyBorder="1" applyAlignment="1">
      <alignment vertical="center" wrapText="1"/>
    </xf>
    <xf numFmtId="0" fontId="0" fillId="4" borderId="0" xfId="0" applyFill="1" applyAlignment="1">
      <alignment wrapText="1"/>
    </xf>
    <xf numFmtId="0" fontId="10" fillId="3" borderId="0" xfId="0" applyFont="1" applyFill="1"/>
    <xf numFmtId="0" fontId="10" fillId="4" borderId="6" xfId="1" applyFont="1" applyFill="1" applyBorder="1"/>
    <xf numFmtId="0" fontId="0" fillId="4" borderId="0" xfId="0" applyFill="1" applyAlignment="1">
      <alignment vertical="center"/>
    </xf>
    <xf numFmtId="0" fontId="6" fillId="4" borderId="0" xfId="0" applyFont="1" applyFill="1" applyAlignment="1"/>
    <xf numFmtId="0" fontId="13" fillId="7" borderId="10" xfId="0" applyFont="1" applyFill="1" applyBorder="1" applyAlignment="1">
      <alignment horizontal="left" vertical="top" wrapText="1"/>
    </xf>
    <xf numFmtId="0" fontId="13" fillId="7" borderId="2" xfId="0" applyFont="1" applyFill="1" applyBorder="1" applyAlignment="1">
      <alignment horizontal="left" vertical="top" wrapText="1"/>
    </xf>
    <xf numFmtId="0" fontId="13" fillId="7" borderId="11" xfId="0" applyFont="1" applyFill="1" applyBorder="1" applyAlignment="1">
      <alignment horizontal="left" vertical="top" wrapText="1"/>
    </xf>
    <xf numFmtId="0" fontId="14" fillId="0" borderId="11" xfId="0" applyFont="1" applyFill="1" applyBorder="1" applyAlignment="1">
      <alignment vertical="top" wrapText="1"/>
    </xf>
    <xf numFmtId="0" fontId="14" fillId="0" borderId="11" xfId="0" applyFont="1" applyFill="1" applyBorder="1" applyAlignment="1">
      <alignment horizontal="left" vertical="top" wrapText="1"/>
    </xf>
    <xf numFmtId="0" fontId="13" fillId="9" borderId="10" xfId="0" applyFont="1" applyFill="1" applyBorder="1" applyAlignment="1">
      <alignment vertical="top" wrapText="1"/>
    </xf>
    <xf numFmtId="0" fontId="14" fillId="9" borderId="2" xfId="0" applyFont="1" applyFill="1" applyBorder="1" applyAlignment="1">
      <alignment vertical="top" wrapText="1"/>
    </xf>
    <xf numFmtId="0" fontId="14" fillId="9" borderId="11" xfId="0" applyFont="1" applyFill="1" applyBorder="1" applyAlignment="1">
      <alignment vertical="top" wrapText="1"/>
    </xf>
    <xf numFmtId="0" fontId="14" fillId="0" borderId="2" xfId="0" applyFont="1" applyFill="1" applyBorder="1" applyAlignment="1">
      <alignment horizontal="left" vertical="top" wrapText="1"/>
    </xf>
    <xf numFmtId="0" fontId="11" fillId="11" borderId="2" xfId="1" applyFont="1" applyFill="1" applyBorder="1"/>
    <xf numFmtId="0" fontId="14" fillId="12" borderId="2" xfId="0" applyFont="1" applyFill="1" applyBorder="1" applyAlignment="1">
      <alignment vertical="top" wrapText="1"/>
    </xf>
    <xf numFmtId="0" fontId="14" fillId="4" borderId="16" xfId="0" applyFont="1" applyFill="1" applyBorder="1" applyAlignment="1">
      <alignment vertical="top" wrapText="1"/>
    </xf>
    <xf numFmtId="0" fontId="19" fillId="4" borderId="17" xfId="5" applyFill="1" applyBorder="1" applyAlignment="1">
      <alignment vertical="top" wrapText="1"/>
    </xf>
    <xf numFmtId="0" fontId="16" fillId="0" borderId="2" xfId="0" applyFont="1" applyFill="1" applyBorder="1" applyAlignment="1">
      <alignment horizontal="left" vertical="top" wrapText="1"/>
    </xf>
    <xf numFmtId="165" fontId="10" fillId="3" borderId="2" xfId="1" applyNumberFormat="1" applyFont="1" applyFill="1" applyBorder="1"/>
    <xf numFmtId="165" fontId="9" fillId="0" borderId="0" xfId="0" applyNumberFormat="1" applyFont="1"/>
    <xf numFmtId="0" fontId="9" fillId="0" borderId="0" xfId="0" applyNumberFormat="1" applyFont="1"/>
    <xf numFmtId="0" fontId="0" fillId="0" borderId="2" xfId="0" applyFill="1" applyBorder="1"/>
    <xf numFmtId="14" fontId="9" fillId="12" borderId="1" xfId="1" applyNumberFormat="1" applyFont="1" applyFill="1"/>
    <xf numFmtId="14" fontId="9" fillId="0" borderId="0" xfId="0" applyNumberFormat="1" applyFont="1" applyFill="1" applyBorder="1"/>
    <xf numFmtId="0" fontId="16" fillId="0" borderId="0" xfId="0" applyFont="1"/>
    <xf numFmtId="0" fontId="10" fillId="4" borderId="18" xfId="1" applyFont="1" applyFill="1" applyBorder="1"/>
    <xf numFmtId="0" fontId="16" fillId="0" borderId="15" xfId="0" applyFont="1" applyFill="1" applyBorder="1" applyAlignment="1">
      <alignment horizontal="left" vertical="top" wrapText="1"/>
    </xf>
    <xf numFmtId="0" fontId="16" fillId="0" borderId="6" xfId="0" applyFont="1" applyFill="1" applyBorder="1" applyAlignment="1">
      <alignment horizontal="left" vertical="top" wrapText="1"/>
    </xf>
    <xf numFmtId="0" fontId="19" fillId="0" borderId="17" xfId="5" applyFill="1" applyBorder="1" applyAlignment="1">
      <alignment horizontal="left" vertical="top" wrapText="1"/>
    </xf>
    <xf numFmtId="0" fontId="11" fillId="11" borderId="2" xfId="1" applyFont="1" applyFill="1" applyBorder="1" applyAlignment="1">
      <alignment wrapText="1"/>
    </xf>
    <xf numFmtId="0" fontId="10" fillId="3" borderId="2" xfId="1" applyFont="1" applyFill="1" applyBorder="1" applyAlignment="1">
      <alignment wrapText="1"/>
    </xf>
    <xf numFmtId="165" fontId="10" fillId="3" borderId="2" xfId="1" applyNumberFormat="1" applyFont="1" applyFill="1" applyBorder="1" applyAlignment="1">
      <alignment wrapText="1"/>
    </xf>
    <xf numFmtId="0" fontId="10" fillId="4" borderId="2" xfId="1" applyFont="1" applyFill="1" applyBorder="1" applyAlignment="1">
      <alignment wrapText="1"/>
    </xf>
    <xf numFmtId="14" fontId="9" fillId="12" borderId="1" xfId="1" applyNumberFormat="1" applyFont="1" applyFill="1" applyAlignment="1">
      <alignment wrapText="1"/>
    </xf>
    <xf numFmtId="0" fontId="10" fillId="4" borderId="6" xfId="1" applyFont="1" applyFill="1" applyBorder="1" applyAlignment="1">
      <alignment wrapText="1"/>
    </xf>
    <xf numFmtId="0" fontId="9" fillId="4" borderId="0" xfId="0" applyFont="1" applyFill="1" applyAlignment="1">
      <alignment wrapText="1"/>
    </xf>
    <xf numFmtId="0" fontId="16" fillId="0" borderId="11" xfId="0" applyFont="1" applyFill="1" applyBorder="1" applyAlignment="1">
      <alignment horizontal="left" vertical="top" wrapText="1"/>
    </xf>
    <xf numFmtId="0" fontId="14" fillId="0" borderId="27"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5" fillId="15" borderId="26" xfId="0" applyFont="1" applyFill="1" applyBorder="1" applyAlignment="1">
      <alignment vertical="center" wrapText="1"/>
    </xf>
    <xf numFmtId="0" fontId="2" fillId="0" borderId="0" xfId="0" applyFont="1"/>
    <xf numFmtId="1" fontId="9" fillId="0" borderId="0" xfId="0" applyNumberFormat="1" applyFont="1"/>
    <xf numFmtId="0" fontId="16" fillId="0" borderId="19" xfId="0" applyFont="1" applyFill="1" applyBorder="1" applyAlignment="1">
      <alignment vertical="top" wrapText="1"/>
    </xf>
    <xf numFmtId="0" fontId="16" fillId="0" borderId="21" xfId="0" applyFont="1" applyFill="1" applyBorder="1" applyAlignment="1">
      <alignment vertical="top" wrapText="1"/>
    </xf>
    <xf numFmtId="0" fontId="16" fillId="13" borderId="20" xfId="0" applyFont="1" applyFill="1" applyBorder="1" applyAlignment="1">
      <alignment vertical="top" wrapText="1"/>
    </xf>
    <xf numFmtId="0" fontId="16" fillId="14" borderId="22" xfId="0" applyFont="1" applyFill="1" applyBorder="1" applyAlignment="1">
      <alignment vertical="top" wrapText="1"/>
    </xf>
    <xf numFmtId="0" fontId="16" fillId="0" borderId="11" xfId="0" applyFont="1" applyFill="1" applyBorder="1" applyAlignment="1">
      <alignment vertical="top" wrapText="1"/>
    </xf>
    <xf numFmtId="0" fontId="16" fillId="16" borderId="20" xfId="0" applyFont="1" applyFill="1" applyBorder="1" applyAlignment="1">
      <alignment vertical="top" wrapText="1"/>
    </xf>
    <xf numFmtId="0" fontId="17" fillId="11" borderId="15" xfId="0" applyFont="1" applyFill="1" applyBorder="1" applyAlignment="1">
      <alignment vertical="top" wrapText="1"/>
    </xf>
    <xf numFmtId="0" fontId="16" fillId="0" borderId="29" xfId="0" applyFont="1" applyFill="1" applyBorder="1" applyAlignment="1">
      <alignment vertical="top" wrapText="1"/>
    </xf>
    <xf numFmtId="0" fontId="16" fillId="0" borderId="16" xfId="0" applyFont="1" applyFill="1" applyBorder="1" applyAlignment="1">
      <alignment horizontal="left" vertical="top" wrapText="1"/>
    </xf>
    <xf numFmtId="0" fontId="16" fillId="0" borderId="16" xfId="0" applyFont="1" applyFill="1" applyBorder="1" applyAlignment="1">
      <alignment vertical="top" wrapText="1"/>
    </xf>
    <xf numFmtId="164" fontId="12" fillId="6" borderId="7" xfId="0" applyNumberFormat="1" applyFont="1" applyFill="1" applyBorder="1" applyAlignment="1" applyProtection="1">
      <alignment horizontal="center"/>
      <protection locked="0"/>
    </xf>
    <xf numFmtId="164" fontId="12" fillId="6" borderId="8" xfId="0" applyNumberFormat="1" applyFont="1" applyFill="1" applyBorder="1" applyAlignment="1" applyProtection="1">
      <alignment horizontal="center"/>
      <protection locked="0"/>
    </xf>
    <xf numFmtId="164" fontId="12" fillId="6" borderId="9" xfId="0" applyNumberFormat="1" applyFont="1" applyFill="1" applyBorder="1" applyAlignment="1" applyProtection="1">
      <alignment horizontal="center"/>
      <protection locked="0"/>
    </xf>
    <xf numFmtId="0" fontId="15" fillId="10" borderId="12" xfId="0" applyFont="1" applyFill="1" applyBorder="1" applyAlignment="1">
      <alignment horizontal="left" vertical="top" wrapText="1"/>
    </xf>
    <xf numFmtId="0" fontId="15" fillId="10" borderId="13" xfId="0" applyFont="1" applyFill="1" applyBorder="1" applyAlignment="1">
      <alignment horizontal="left" vertical="top" wrapText="1"/>
    </xf>
    <xf numFmtId="0" fontId="15" fillId="10" borderId="14" xfId="0" applyFont="1" applyFill="1" applyBorder="1" applyAlignment="1">
      <alignment horizontal="left" vertical="top" wrapText="1"/>
    </xf>
    <xf numFmtId="0" fontId="13" fillId="8" borderId="12" xfId="0" applyFont="1" applyFill="1" applyBorder="1" applyAlignment="1">
      <alignment horizontal="left" vertical="top" wrapText="1"/>
    </xf>
    <xf numFmtId="0" fontId="13" fillId="8" borderId="14" xfId="0" applyFont="1" applyFill="1" applyBorder="1" applyAlignment="1">
      <alignment horizontal="left" vertical="top" wrapText="1"/>
    </xf>
    <xf numFmtId="0" fontId="14" fillId="0" borderId="15" xfId="0" applyFont="1" applyFill="1" applyBorder="1" applyAlignment="1">
      <alignment horizontal="left" vertical="top" wrapText="1"/>
    </xf>
    <xf numFmtId="0" fontId="14" fillId="0" borderId="6" xfId="0" applyFont="1" applyFill="1" applyBorder="1" applyAlignment="1">
      <alignment horizontal="left" vertical="top" wrapText="1"/>
    </xf>
    <xf numFmtId="0" fontId="22" fillId="10" borderId="23" xfId="0" applyFont="1" applyFill="1" applyBorder="1" applyAlignment="1">
      <alignment horizontal="left" vertical="top" wrapText="1"/>
    </xf>
    <xf numFmtId="0" fontId="22" fillId="10" borderId="24" xfId="0" applyFont="1" applyFill="1" applyBorder="1" applyAlignment="1">
      <alignment horizontal="left" vertical="top" wrapText="1"/>
    </xf>
    <xf numFmtId="0" fontId="22" fillId="10" borderId="25" xfId="0" applyFont="1" applyFill="1" applyBorder="1" applyAlignment="1">
      <alignment horizontal="left" vertical="top" wrapText="1"/>
    </xf>
    <xf numFmtId="0" fontId="0" fillId="4" borderId="4" xfId="0" applyFill="1" applyBorder="1" applyAlignment="1">
      <alignment horizontal="left"/>
    </xf>
    <xf numFmtId="0" fontId="0" fillId="4" borderId="3" xfId="0" applyFill="1" applyBorder="1" applyAlignment="1">
      <alignment horizontal="left"/>
    </xf>
    <xf numFmtId="0" fontId="3" fillId="3" borderId="2" xfId="1" applyFont="1" applyFill="1" applyBorder="1" applyAlignment="1">
      <alignment horizontal="left"/>
    </xf>
    <xf numFmtId="0" fontId="2" fillId="5" borderId="4" xfId="0" applyFont="1" applyFill="1" applyBorder="1" applyAlignment="1">
      <alignment horizontal="left"/>
    </xf>
    <xf numFmtId="0" fontId="2" fillId="5" borderId="3" xfId="0" applyFont="1" applyFill="1" applyBorder="1" applyAlignment="1">
      <alignment horizontal="left"/>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0" fillId="4" borderId="3" xfId="0" applyFill="1" applyBorder="1" applyAlignment="1">
      <alignment horizontal="left" vertical="center" wrapText="1"/>
    </xf>
    <xf numFmtId="0" fontId="2" fillId="5" borderId="2" xfId="0" applyFont="1" applyFill="1" applyBorder="1" applyAlignment="1">
      <alignment horizontal="left"/>
    </xf>
    <xf numFmtId="0" fontId="2" fillId="5" borderId="5" xfId="0" applyFont="1" applyFill="1" applyBorder="1" applyAlignment="1">
      <alignment horizontal="left"/>
    </xf>
  </cellXfs>
  <cellStyles count="6">
    <cellStyle name="Hyperlink" xfId="5" builtinId="8"/>
    <cellStyle name="Input" xfId="1" builtinId="20"/>
    <cellStyle name="Normal" xfId="0" builtinId="0"/>
    <cellStyle name="Normal 2" xfId="2" xr:uid="{00000000-0005-0000-0000-000003000000}"/>
    <cellStyle name="Normal 2 2" xfId="3" xr:uid="{00000000-0005-0000-0000-000004000000}"/>
    <cellStyle name="Normal 3" xfId="4" xr:uid="{00000000-0005-0000-0000-000005000000}"/>
  </cellStyles>
  <dxfs count="133">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numFmt numFmtId="30" formatCode="@"/>
    </dxf>
    <dxf>
      <numFmt numFmtId="30" formatCode="@"/>
    </dxf>
    <dxf>
      <fill>
        <patternFill>
          <bgColor theme="4" tint="0.79998168889431442"/>
        </patternFill>
      </fill>
    </dxf>
    <dxf>
      <fill>
        <patternFill>
          <bgColor rgb="FFFFFF00"/>
        </patternFill>
      </fill>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b/>
        <strike val="0"/>
        <outline val="0"/>
        <shadow val="0"/>
        <u val="none"/>
        <vertAlign val="baseline"/>
        <sz val="11"/>
        <color auto="1"/>
        <name val="Calibri"/>
        <family val="2"/>
        <scheme val="minor"/>
      </font>
      <fill>
        <patternFill patternType="solid">
          <fgColor indexed="64"/>
          <bgColor theme="7"/>
        </patternFill>
      </fill>
    </dxf>
    <dxf>
      <font>
        <strike val="0"/>
        <outline val="0"/>
        <shadow val="0"/>
        <u val="none"/>
        <vertAlign val="baseline"/>
        <sz val="11"/>
        <color auto="1"/>
        <name val="Calibri"/>
        <family val="2"/>
        <scheme val="none"/>
      </font>
      <numFmt numFmtId="0" formatCode="General"/>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dxf>
    <dxf>
      <font>
        <strike val="0"/>
        <outline val="0"/>
        <shadow val="0"/>
        <u val="none"/>
        <vertAlign val="baseline"/>
        <sz val="11"/>
        <color auto="1"/>
        <name val="Calibri"/>
        <family val="2"/>
        <scheme val="none"/>
      </font>
      <numFmt numFmtId="0" formatCode="General"/>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0" formatCode="General"/>
    </dxf>
    <dxf>
      <font>
        <b val="0"/>
        <i val="0"/>
        <strike val="0"/>
        <condense val="0"/>
        <extend val="0"/>
        <outline val="0"/>
        <shadow val="0"/>
        <u val="none"/>
        <vertAlign val="baseline"/>
        <sz val="11"/>
        <color auto="1"/>
        <name val="Calibri"/>
        <family val="2"/>
        <scheme val="minor"/>
      </font>
      <numFmt numFmtId="0" formatCode="General"/>
    </dxf>
    <dxf>
      <font>
        <strike val="0"/>
        <outline val="0"/>
        <shadow val="0"/>
        <u val="none"/>
        <vertAlign val="baseline"/>
        <sz val="11"/>
        <color auto="1"/>
        <name val="Calibri"/>
        <family val="2"/>
        <scheme val="minor"/>
      </font>
      <numFmt numFmtId="19" formatCode="m/d/yyyy"/>
      <fill>
        <patternFill patternType="none">
          <fgColor indexed="64"/>
          <bgColor indexed="65"/>
        </patternFill>
      </fill>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numFmt numFmtId="0" formatCode="General"/>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19" formatCode="m/d/yyyy"/>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numFmt numFmtId="165" formatCode="&quot;$&quot;#,##0.00"/>
    </dxf>
    <dxf>
      <font>
        <strike val="0"/>
        <outline val="0"/>
        <shadow val="0"/>
        <u val="none"/>
        <vertAlign val="baseline"/>
        <sz val="11"/>
        <color auto="1"/>
        <name val="Calibri"/>
        <family val="2"/>
        <scheme val="minor"/>
      </font>
      <numFmt numFmtId="19" formatCode="m/d/yyyy"/>
    </dxf>
    <dxf>
      <font>
        <strike val="0"/>
        <outline val="0"/>
        <shadow val="0"/>
        <u val="none"/>
        <vertAlign val="baseline"/>
        <sz val="11"/>
        <color auto="1"/>
        <name val="Calibri"/>
        <family val="2"/>
        <scheme val="minor"/>
      </font>
      <numFmt numFmtId="19" formatCode="m/d/yyyy"/>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none"/>
      </font>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numFmt numFmtId="19" formatCode="m/d/yyyy"/>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none"/>
      </font>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theme="0"/>
        </patternFill>
      </fill>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numFmt numFmtId="0" formatCode="General"/>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0" formatCode="General"/>
    </dxf>
    <dxf>
      <font>
        <b val="0"/>
        <i val="0"/>
        <strike val="0"/>
        <condense val="0"/>
        <extend val="0"/>
        <outline val="0"/>
        <shadow val="0"/>
        <u val="none"/>
        <vertAlign val="baseline"/>
        <sz val="11"/>
        <color auto="1"/>
        <name val="Calibri"/>
        <family val="2"/>
        <scheme val="minor"/>
      </font>
      <numFmt numFmtId="0" formatCode="General"/>
    </dxf>
    <dxf>
      <font>
        <strike val="0"/>
        <outline val="0"/>
        <shadow val="0"/>
        <u val="none"/>
        <vertAlign val="baseline"/>
        <sz val="11"/>
        <color auto="1"/>
        <name val="Calibri"/>
        <family val="2"/>
        <scheme val="minor"/>
      </font>
      <numFmt numFmtId="19" formatCode="m/d/yyyy"/>
      <fill>
        <patternFill patternType="none">
          <fgColor indexed="64"/>
          <bgColor indexed="65"/>
        </patternFill>
      </fill>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numFmt numFmtId="0" formatCode="General"/>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numFmt numFmtId="19" formatCode="m/d/yyyy"/>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numFmt numFmtId="165" formatCode="&quot;$&quot;#,##0.00"/>
    </dxf>
    <dxf>
      <font>
        <strike val="0"/>
        <outline val="0"/>
        <shadow val="0"/>
        <u val="none"/>
        <vertAlign val="baseline"/>
        <sz val="11"/>
        <color auto="1"/>
        <name val="Calibri"/>
        <family val="2"/>
        <scheme val="minor"/>
      </font>
      <numFmt numFmtId="1" formatCode="0"/>
    </dxf>
    <dxf>
      <font>
        <strike val="0"/>
        <outline val="0"/>
        <shadow val="0"/>
        <u val="none"/>
        <vertAlign val="baseline"/>
        <sz val="11"/>
        <color auto="1"/>
        <name val="Calibri"/>
        <family val="2"/>
        <scheme val="minor"/>
      </font>
      <numFmt numFmtId="19" formatCode="m/d/yyyy"/>
    </dxf>
    <dxf>
      <font>
        <strike val="0"/>
        <outline val="0"/>
        <shadow val="0"/>
        <u val="none"/>
        <vertAlign val="baseline"/>
        <sz val="11"/>
        <color auto="1"/>
        <name val="Calibri"/>
        <family val="2"/>
        <scheme val="minor"/>
      </font>
    </dxf>
    <dxf>
      <font>
        <strike val="0"/>
        <outline val="0"/>
        <shadow val="0"/>
        <u val="none"/>
        <vertAlign val="baseline"/>
        <sz val="11"/>
        <color auto="1"/>
        <name val="Calibri"/>
        <family val="2"/>
        <scheme val="minor"/>
      </font>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lients/NAVFAC/SDWA%20CWA%20IDIQ%202014/55195%20CBP%20Support%202018/03%20Working/Task%20E%20-%20BMP%20Datacall/E.2%20-%20BMP%20Datacall%20Package%20Preparation/FY18%20Developed%20Templates/Draft%20Templates/MD%20BMP%20Template%20FY18%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 Instructions"/>
      <sheetName val="Planned and Progress BMPs"/>
      <sheetName val="Historical BMP Records"/>
      <sheetName val="Backup"/>
      <sheetName val="Historical Comparison"/>
      <sheetName val="Reference"/>
      <sheetName val="Pre P6 BMP Types"/>
      <sheetName val="(H) Value Validation"/>
    </sheetNames>
    <sheetDataSet>
      <sheetData sheetId="0"/>
      <sheetData sheetId="1"/>
      <sheetData sheetId="2"/>
      <sheetData sheetId="3"/>
      <sheetData sheetId="4"/>
      <sheetData sheetId="5"/>
      <sheetData sheetId="6"/>
      <sheetData sheetId="7">
        <row r="9">
          <cell r="B9">
            <v>42917</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Table12" displayName="Table12" ref="A1:AD97" totalsRowShown="0" headerRowDxfId="132" dataDxfId="130" headerRowBorderDxfId="131" headerRowCellStyle="Input">
  <autoFilter ref="A1:AD97" xr:uid="{00000000-0009-0000-0100-00000C000000}"/>
  <tableColumns count="30">
    <tableColumn id="57" xr3:uid="{00000000-0010-0000-0000-000039000000}" name="DoD BMP ID" dataDxfId="129"/>
    <tableColumn id="2" xr3:uid="{00000000-0010-0000-0000-000002000000}" name="BMP Status" dataDxfId="128"/>
    <tableColumn id="26" xr3:uid="{00000000-0010-0000-0000-00001A000000}" name="Year Funded" dataDxfId="127"/>
    <tableColumn id="27" xr3:uid="{00000000-0010-0000-0000-00001B000000}" name="BMP Cost" dataDxfId="126"/>
    <tableColumn id="1" xr3:uid="{00000000-0010-0000-0000-000001000000}" name="Year Installed or Planned" dataDxfId="125"/>
    <tableColumn id="3" xr3:uid="{00000000-0010-0000-0000-000003000000}" name="Month Installed or Planned " dataDxfId="124"/>
    <tableColumn id="58" xr3:uid="{00000000-0010-0000-0000-00003A000000}" name="Built Date" dataDxfId="123">
      <calculatedColumnFormula>IF(ISBLANK(Table12[[#This Row],[BMP Status]]), "", IFERROR(DATE(Table12[[#This Row],[Year Installed or Planned]],Table12[[#This Row],[Month Installed or Planned ]], 1), ""))</calculatedColumnFormula>
    </tableColumn>
    <tableColumn id="4" xr3:uid="{00000000-0010-0000-0000-000004000000}" name="Project Type" dataDxfId="122"/>
    <tableColumn id="5" xr3:uid="{00000000-0010-0000-0000-000005000000}" name="Practice Name" dataDxfId="121"/>
    <tableColumn id="6" xr3:uid="{00000000-0010-0000-0000-000006000000}" name="Practice Duration" dataDxfId="120"/>
    <tableColumn id="7" xr3:uid="{00000000-0010-0000-0000-000007000000}" name="Drainage Acres" dataDxfId="119"/>
    <tableColumn id="8" xr3:uid="{00000000-0010-0000-0000-000008000000}" name="Land Use Before" dataDxfId="118"/>
    <tableColumn id="9" xr3:uid="{00000000-0010-0000-0000-000009000000}" name="Land Use After" dataDxfId="117"/>
    <tableColumn id="10" xr3:uid="{00000000-0010-0000-0000-00000A000000}" name="Impervious Acres Before" dataDxfId="116"/>
    <tableColumn id="11" xr3:uid="{00000000-0010-0000-0000-00000B000000}" name="Impervious Acres After" dataDxfId="115"/>
    <tableColumn id="12" xr3:uid="{00000000-0010-0000-0000-00000C000000}" name="Turf Acres" dataDxfId="114"/>
    <tableColumn id="13" xr3:uid="{00000000-0010-0000-0000-00000D000000}" name="Acres Treated" dataDxfId="113"/>
    <tableColumn id="14" xr3:uid="{00000000-0010-0000-0000-00000E000000}" name="Runoff Storage Volume" dataDxfId="112"/>
    <tableColumn id="17" xr3:uid="{00000000-0010-0000-0000-000011000000}" name="Latitude" dataDxfId="111"/>
    <tableColumn id="18" xr3:uid="{00000000-0010-0000-0000-000012000000}" name="Longitude" dataDxfId="110"/>
    <tableColumn id="19" xr3:uid="{00000000-0010-0000-0000-000013000000}" name="County" dataDxfId="109">
      <calculatedColumnFormula>IFERROR(INDEX(Reference!$B$22:$B$25, MATCH(Table12[[#This Row],[Facility Name]], Reference!$A$22:$A$25, 0)), "")</calculatedColumnFormula>
    </tableColumn>
    <tableColumn id="20" xr3:uid="{00000000-0010-0000-0000-000014000000}" name="Facility Name" dataDxfId="108"/>
    <tableColumn id="21" xr3:uid="{00000000-0010-0000-0000-000015000000}" name="Inspection Date" dataDxfId="107"/>
    <tableColumn id="59" xr3:uid="{00000000-0010-0000-0000-00003B000000}" name="Inspect Year" dataDxfId="106">
      <calculatedColumnFormula>IF(ISBLANK(Table12[[#This Row],[Inspection Date]]), "", YEAR(Table12[[#This Row],[Inspection Date]]))</calculatedColumnFormula>
    </tableColumn>
    <tableColumn id="60" xr3:uid="{00000000-0010-0000-0000-00003C000000}" name="Inspect Month" dataDxfId="105">
      <calculatedColumnFormula>IF(ISBLANK(Table12[[#This Row],[Inspection Date]]), "", MONTH(Table12[[#This Row],[Inspection Date]]))</calculatedColumnFormula>
    </tableColumn>
    <tableColumn id="22" xr3:uid="{00000000-0010-0000-0000-000016000000}" name="Maintenance Date" dataDxfId="104"/>
    <tableColumn id="23" xr3:uid="{00000000-0010-0000-0000-000017000000}" name="Contact Name" dataDxfId="103"/>
    <tableColumn id="24" xr3:uid="{00000000-0010-0000-0000-000018000000}" name="Contact Email" dataDxfId="102"/>
    <tableColumn id="25" xr3:uid="{00000000-0010-0000-0000-000019000000}" name="Agency Name" dataDxfId="101">
      <calculatedColumnFormula>IF(ISBLANK(Table12[[#This Row],[BMP Status]]), "", "DOD")</calculatedColumnFormula>
    </tableColumn>
    <tableColumn id="28" xr3:uid="{00000000-0010-0000-0000-00001C000000}" name="Comments" dataDxfId="100"/>
  </tableColumns>
  <tableStyleInfo name="TableStyleLight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23" displayName="Table123" ref="A1:S2" totalsRowShown="0" headerRowDxfId="99" dataDxfId="97" headerRowBorderDxfId="98" headerRowCellStyle="Input">
  <autoFilter ref="A1:S2" xr:uid="{00000000-0009-0000-0100-000002000000}"/>
  <tableColumns count="19">
    <tableColumn id="1" xr3:uid="{00000000-0010-0000-0100-000001000000}" name="Year Installed" dataDxfId="96"/>
    <tableColumn id="3" xr3:uid="{00000000-0010-0000-0100-000003000000}" name="Month Installed" dataDxfId="95"/>
    <tableColumn id="4" xr3:uid="{00000000-0010-0000-0100-000004000000}" name="Practice Code" dataDxfId="94">
      <calculatedColumnFormula>IFERROR(VLOOKUP(Table123[Practice Name],Reference!$A$128:$E$299, 2, FALSE),"")</calculatedColumnFormula>
    </tableColumn>
    <tableColumn id="5" xr3:uid="{00000000-0010-0000-0100-000005000000}" name="Practice Name" dataDxfId="93"/>
    <tableColumn id="15" xr3:uid="{00000000-0010-0000-0100-00000F000000}" name="Measurement Unit" dataDxfId="92"/>
    <tableColumn id="16" xr3:uid="{00000000-0010-0000-0100-000010000000}" name="Report Applied Amount" dataDxfId="91"/>
    <tableColumn id="17" xr3:uid="{00000000-0010-0000-0100-000011000000}" name="Latitude" dataDxfId="90"/>
    <tableColumn id="18" xr3:uid="{00000000-0010-0000-0100-000012000000}" name="Longitude" dataDxfId="89"/>
    <tableColumn id="19" xr3:uid="{00000000-0010-0000-0100-000013000000}" name="County" dataDxfId="88">
      <calculatedColumnFormula>IFERROR(VLOOKUP(Table123[Facility Name],Reference!$A$23:$B$25, 2, FALSE), "")</calculatedColumnFormula>
    </tableColumn>
    <tableColumn id="20" xr3:uid="{00000000-0010-0000-0100-000014000000}" name="Facility Name" dataDxfId="87"/>
    <tableColumn id="21" xr3:uid="{00000000-0010-0000-0100-000015000000}" name="Inspection Date" dataDxfId="86"/>
    <tableColumn id="22" xr3:uid="{00000000-0010-0000-0100-000016000000}" name="Maintenance Date" dataDxfId="85"/>
    <tableColumn id="23" xr3:uid="{00000000-0010-0000-0100-000017000000}" name="Contact Name" dataDxfId="84"/>
    <tableColumn id="24" xr3:uid="{00000000-0010-0000-0100-000018000000}" name="Contact Email" dataDxfId="83"/>
    <tableColumn id="25" xr3:uid="{00000000-0010-0000-0100-000019000000}" name="Agency Name" dataDxfId="82">
      <calculatedColumnFormula>"DOD"</calculatedColumnFormula>
    </tableColumn>
    <tableColumn id="26" xr3:uid="{00000000-0010-0000-0100-00001A000000}" name="Year Funded" dataDxfId="81"/>
    <tableColumn id="27" xr3:uid="{00000000-0010-0000-0100-00001B000000}" name="BMP Cost" dataDxfId="80"/>
    <tableColumn id="2" xr3:uid="{00000000-0010-0000-0100-000002000000}" name="BMP Status" dataDxfId="79"/>
    <tableColumn id="28" xr3:uid="{00000000-0010-0000-0100-00001C000000}" name="Comments" dataDxfId="78"/>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24" displayName="Table124" ref="A1:BI4" totalsRowShown="0" headerRowDxfId="77" dataDxfId="75" headerRowBorderDxfId="76" headerRowCellStyle="Input">
  <autoFilter ref="A1:BI4" xr:uid="{00000000-0009-0000-0100-000003000000}"/>
  <tableColumns count="61">
    <tableColumn id="57" xr3:uid="{00000000-0010-0000-0200-000039000000}" name="DoD BMP ID" dataDxfId="74"/>
    <tableColumn id="2" xr3:uid="{00000000-0010-0000-0200-000002000000}" name="BMP Status" dataDxfId="73"/>
    <tableColumn id="26" xr3:uid="{00000000-0010-0000-0200-00001A000000}" name="Year Funded" dataDxfId="72"/>
    <tableColumn id="27" xr3:uid="{00000000-0010-0000-0200-00001B000000}" name="BMP Cost" dataDxfId="71"/>
    <tableColumn id="1" xr3:uid="{00000000-0010-0000-0200-000001000000}" name="Year Installed or Planned" dataDxfId="70"/>
    <tableColumn id="3" xr3:uid="{00000000-0010-0000-0200-000003000000}" name="Month Installed or Planned " dataDxfId="69"/>
    <tableColumn id="58" xr3:uid="{00000000-0010-0000-0200-00003A000000}" name="Built Date" dataDxfId="68"/>
    <tableColumn id="4" xr3:uid="{00000000-0010-0000-0200-000004000000}" name="Project Type" dataDxfId="67"/>
    <tableColumn id="5" xr3:uid="{00000000-0010-0000-0200-000005000000}" name="Practice Name" dataDxfId="66"/>
    <tableColumn id="6" xr3:uid="{00000000-0010-0000-0200-000006000000}" name="Practice Duration" dataDxfId="65"/>
    <tableColumn id="7" xr3:uid="{00000000-0010-0000-0200-000007000000}" name="Drainage Acres" dataDxfId="64"/>
    <tableColumn id="8" xr3:uid="{00000000-0010-0000-0200-000008000000}" name="Land Use Before" dataDxfId="63"/>
    <tableColumn id="9" xr3:uid="{00000000-0010-0000-0200-000009000000}" name="Land Use After" dataDxfId="62"/>
    <tableColumn id="10" xr3:uid="{00000000-0010-0000-0200-00000A000000}" name="Impervious Acres Before" dataDxfId="61"/>
    <tableColumn id="11" xr3:uid="{00000000-0010-0000-0200-00000B000000}" name="Impervious Acres After" dataDxfId="60"/>
    <tableColumn id="12" xr3:uid="{00000000-0010-0000-0200-00000C000000}" name="Turf Acres" dataDxfId="59"/>
    <tableColumn id="13" xr3:uid="{00000000-0010-0000-0200-00000D000000}" name="Acres Treated" dataDxfId="58"/>
    <tableColumn id="14" xr3:uid="{00000000-0010-0000-0200-00000E000000}" name="Runoff Storage Volume" dataDxfId="57"/>
    <tableColumn id="17" xr3:uid="{00000000-0010-0000-0200-000011000000}" name="Latitude" dataDxfId="56"/>
    <tableColumn id="18" xr3:uid="{00000000-0010-0000-0200-000012000000}" name="Longitude" dataDxfId="55"/>
    <tableColumn id="19" xr3:uid="{00000000-0010-0000-0200-000013000000}" name="County" dataDxfId="54"/>
    <tableColumn id="20" xr3:uid="{00000000-0010-0000-0200-000014000000}" name="Facility Name" dataDxfId="53"/>
    <tableColumn id="21" xr3:uid="{00000000-0010-0000-0200-000015000000}" name="Inspection Date" dataDxfId="52"/>
    <tableColumn id="59" xr3:uid="{00000000-0010-0000-0200-00003B000000}" name="Inspect Year" dataDxfId="51"/>
    <tableColumn id="60" xr3:uid="{00000000-0010-0000-0200-00003C000000}" name="Inspect Month" dataDxfId="50"/>
    <tableColumn id="22" xr3:uid="{00000000-0010-0000-0200-000016000000}" name="Maintenance Date" dataDxfId="49"/>
    <tableColumn id="23" xr3:uid="{00000000-0010-0000-0200-000017000000}" name="Contact Name" dataDxfId="48"/>
    <tableColumn id="24" xr3:uid="{00000000-0010-0000-0200-000018000000}" name="Contact Email" dataDxfId="47"/>
    <tableColumn id="25" xr3:uid="{00000000-0010-0000-0200-000019000000}" name="Agency Name" dataDxfId="46"/>
    <tableColumn id="28" xr3:uid="{00000000-0010-0000-0200-00001C000000}" name="Comments" dataDxfId="45"/>
    <tableColumn id="15" xr3:uid="{00000000-0010-0000-0200-00000F000000}" name="DoD BMP ID2" dataDxfId="44">
      <calculatedColumnFormula>IF(A2&lt;&gt;INDEX('BMP Records'!A:A, MATCH($A2, 'BMP Records'!$A:$A, 0)), 1, 0)</calculatedColumnFormula>
    </tableColumn>
    <tableColumn id="16" xr3:uid="{00000000-0010-0000-0200-000010000000}" name="BMP Status3" dataDxfId="43">
      <calculatedColumnFormula>IF(B2&lt;&gt;INDEX('BMP Records'!B:B, MATCH($A2, 'BMP Records'!$A:$A, 0)), 1, 0)</calculatedColumnFormula>
    </tableColumn>
    <tableColumn id="29" xr3:uid="{00000000-0010-0000-0200-00001D000000}" name="Year Funded4" dataDxfId="42">
      <calculatedColumnFormula>IF(C2&lt;&gt;INDEX('BMP Records'!C:C, MATCH($A2, 'BMP Records'!$A:$A, 0)), 1, 0)</calculatedColumnFormula>
    </tableColumn>
    <tableColumn id="30" xr3:uid="{00000000-0010-0000-0200-00001E000000}" name="BMP Cost5" dataDxfId="41">
      <calculatedColumnFormula>IF(D2&lt;&gt;INDEX('BMP Records'!D:D, MATCH($A2, 'BMP Records'!$A:$A, 0)), 1, 0)</calculatedColumnFormula>
    </tableColumn>
    <tableColumn id="31" xr3:uid="{00000000-0010-0000-0200-00001F000000}" name="Year Installed or Planned6" dataDxfId="40">
      <calculatedColumnFormula>IF(E2&lt;&gt;INDEX('BMP Records'!E:E, MATCH($A2, 'BMP Records'!$A:$A, 0)), 1, 0)</calculatedColumnFormula>
    </tableColumn>
    <tableColumn id="32" xr3:uid="{00000000-0010-0000-0200-000020000000}" name="Month Installed or Planned 7" dataDxfId="39">
      <calculatedColumnFormula>IF(F2&lt;&gt;INDEX('BMP Records'!F:F, MATCH($A2, 'BMP Records'!$A:$A, 0)), 1, 0)</calculatedColumnFormula>
    </tableColumn>
    <tableColumn id="33" xr3:uid="{00000000-0010-0000-0200-000021000000}" name="Built Date8" dataDxfId="38">
      <calculatedColumnFormula>IF(G2&lt;&gt;INDEX('BMP Records'!G:G, MATCH($A2, 'BMP Records'!$A:$A, 0)), 1, 0)</calculatedColumnFormula>
    </tableColumn>
    <tableColumn id="34" xr3:uid="{00000000-0010-0000-0200-000022000000}" name="Project Type9" dataDxfId="37">
      <calculatedColumnFormula>IF(H2&lt;&gt;INDEX('BMP Records'!H:H, MATCH($A2, 'BMP Records'!$A:$A, 0)), 1, 0)</calculatedColumnFormula>
    </tableColumn>
    <tableColumn id="35" xr3:uid="{00000000-0010-0000-0200-000023000000}" name="Practice Name10" dataDxfId="36">
      <calculatedColumnFormula>IF(I2&lt;&gt;INDEX('BMP Records'!I:I, MATCH($A2, 'BMP Records'!$A:$A, 0)), 1, 0)</calculatedColumnFormula>
    </tableColumn>
    <tableColumn id="36" xr3:uid="{00000000-0010-0000-0200-000024000000}" name="Practice Duration11" dataDxfId="35">
      <calculatedColumnFormula>IF(J2&lt;&gt;INDEX('BMP Records'!J:J, MATCH($A2, 'BMP Records'!$A:$A, 0)), 1, 0)</calculatedColumnFormula>
    </tableColumn>
    <tableColumn id="37" xr3:uid="{00000000-0010-0000-0200-000025000000}" name="Drainage Acres12" dataDxfId="34">
      <calculatedColumnFormula>IF(K2&lt;&gt;INDEX('BMP Records'!K:K, MATCH($A2, 'BMP Records'!$A:$A, 0)), 1, 0)</calculatedColumnFormula>
    </tableColumn>
    <tableColumn id="38" xr3:uid="{00000000-0010-0000-0200-000026000000}" name="Land Use Before13" dataDxfId="33">
      <calculatedColumnFormula>IF(L2&lt;&gt;INDEX('BMP Records'!L:L, MATCH($A2, 'BMP Records'!$A:$A, 0)), 1, 0)</calculatedColumnFormula>
    </tableColumn>
    <tableColumn id="39" xr3:uid="{00000000-0010-0000-0200-000027000000}" name="Land Use After14" dataDxfId="32">
      <calculatedColumnFormula>IF(M2&lt;&gt;INDEX('BMP Records'!M:M, MATCH($A2, 'BMP Records'!$A:$A, 0)), 1, 0)</calculatedColumnFormula>
    </tableColumn>
    <tableColumn id="40" xr3:uid="{00000000-0010-0000-0200-000028000000}" name="Impervious Acres Before15" dataDxfId="31">
      <calculatedColumnFormula>IF(N2&lt;&gt;INDEX('BMP Records'!N:N, MATCH($A2, 'BMP Records'!$A:$A, 0)), 1, 0)</calculatedColumnFormula>
    </tableColumn>
    <tableColumn id="41" xr3:uid="{00000000-0010-0000-0200-000029000000}" name="Impervious Acres After16" dataDxfId="30">
      <calculatedColumnFormula>IF(O2&lt;&gt;INDEX('BMP Records'!O:O, MATCH($A2, 'BMP Records'!$A:$A, 0)), 1, 0)</calculatedColumnFormula>
    </tableColumn>
    <tableColumn id="42" xr3:uid="{00000000-0010-0000-0200-00002A000000}" name="Turf Acres17" dataDxfId="29">
      <calculatedColumnFormula>IF(P2&lt;&gt;INDEX('BMP Records'!P:P, MATCH($A2, 'BMP Records'!$A:$A, 0)), 1, 0)</calculatedColumnFormula>
    </tableColumn>
    <tableColumn id="43" xr3:uid="{00000000-0010-0000-0200-00002B000000}" name="Acres Treated18" dataDxfId="28">
      <calculatedColumnFormula>IF(Q2&lt;&gt;INDEX('BMP Records'!Q:Q, MATCH($A2, 'BMP Records'!$A:$A, 0)), 1, 0)</calculatedColumnFormula>
    </tableColumn>
    <tableColumn id="44" xr3:uid="{00000000-0010-0000-0200-00002C000000}" name="Runoff Storage Volume19" dataDxfId="27">
      <calculatedColumnFormula>IF(R2&lt;&gt;INDEX('BMP Records'!R:R, MATCH($A2, 'BMP Records'!$A:$A, 0)), 1, 0)</calculatedColumnFormula>
    </tableColumn>
    <tableColumn id="45" xr3:uid="{00000000-0010-0000-0200-00002D000000}" name="Latitude20" dataDxfId="26">
      <calculatedColumnFormula>IF(S2&lt;&gt;INDEX('BMP Records'!S:S, MATCH($A2, 'BMP Records'!$A:$A, 0)), 1, 0)</calculatedColumnFormula>
    </tableColumn>
    <tableColumn id="46" xr3:uid="{00000000-0010-0000-0200-00002E000000}" name="Longitude21" dataDxfId="25">
      <calculatedColumnFormula>IF(T2&lt;&gt;INDEX('BMP Records'!T:T, MATCH($A2, 'BMP Records'!$A:$A, 0)), 1, 0)</calculatedColumnFormula>
    </tableColumn>
    <tableColumn id="47" xr3:uid="{00000000-0010-0000-0200-00002F000000}" name="County22" dataDxfId="24">
      <calculatedColumnFormula>IF(U2&lt;&gt;INDEX('BMP Records'!U:U, MATCH($A2, 'BMP Records'!$A:$A, 0)), 1, 0)</calculatedColumnFormula>
    </tableColumn>
    <tableColumn id="48" xr3:uid="{00000000-0010-0000-0200-000030000000}" name="Facility Name23" dataDxfId="23">
      <calculatedColumnFormula>IF(V2&lt;&gt;INDEX('BMP Records'!V:V, MATCH($A2, 'BMP Records'!$A:$A, 0)), 1, 0)</calculatedColumnFormula>
    </tableColumn>
    <tableColumn id="49" xr3:uid="{00000000-0010-0000-0200-000031000000}" name="Inspection Date24" dataDxfId="22">
      <calculatedColumnFormula>IF(W2&lt;&gt;INDEX('BMP Records'!W:W, MATCH($A2, 'BMP Records'!$A:$A, 0)), 1, 0)</calculatedColumnFormula>
    </tableColumn>
    <tableColumn id="50" xr3:uid="{00000000-0010-0000-0200-000032000000}" name="Inspect Year25" dataDxfId="21">
      <calculatedColumnFormula>IF(X2&lt;&gt;INDEX('BMP Records'!X:X, MATCH($A2, 'BMP Records'!$A:$A, 0)), 1, 0)</calculatedColumnFormula>
    </tableColumn>
    <tableColumn id="51" xr3:uid="{00000000-0010-0000-0200-000033000000}" name="Inspect Month26" dataDxfId="20">
      <calculatedColumnFormula>IF(Y2&lt;&gt;INDEX('BMP Records'!Y:Y, MATCH($A2, 'BMP Records'!$A:$A, 0)), 1, 0)</calculatedColumnFormula>
    </tableColumn>
    <tableColumn id="52" xr3:uid="{00000000-0010-0000-0200-000034000000}" name="Maintenance Date27" dataDxfId="19">
      <calculatedColumnFormula>IF(Z2&lt;&gt;INDEX('BMP Records'!Z:Z, MATCH($A2, 'BMP Records'!$A:$A, 0)), 1, 0)</calculatedColumnFormula>
    </tableColumn>
    <tableColumn id="53" xr3:uid="{00000000-0010-0000-0200-000035000000}" name="Contact Name28" dataDxfId="18">
      <calculatedColumnFormula>IF(AA2&lt;&gt;INDEX('BMP Records'!AA:AA, MATCH($A2, 'BMP Records'!$A:$A, 0)), 1, 0)</calculatedColumnFormula>
    </tableColumn>
    <tableColumn id="54" xr3:uid="{00000000-0010-0000-0200-000036000000}" name="Contact Email29" dataDxfId="17">
      <calculatedColumnFormula>IF(AB2&lt;&gt;INDEX('BMP Records'!AB:AB, MATCH($A2, 'BMP Records'!$A:$A, 0)), 1, 0)</calculatedColumnFormula>
    </tableColumn>
    <tableColumn id="55" xr3:uid="{00000000-0010-0000-0200-000037000000}" name="Agency Name30" dataDxfId="16">
      <calculatedColumnFormula>IF(AC2&lt;&gt;INDEX('BMP Records'!AC:AC, MATCH($A2, 'BMP Records'!$A:$A, 0)), 1, 0)</calculatedColumnFormula>
    </tableColumn>
    <tableColumn id="56" xr3:uid="{00000000-0010-0000-0200-000038000000}" name="Comments31" dataDxfId="15">
      <calculatedColumnFormula>IF(AD2&lt;&gt;INDEX('BMP Records'!AD:AD, MATCH($A2, 'BMP Records'!$A:$A, 0)), 1, 0)</calculatedColumnFormula>
    </tableColumn>
    <tableColumn id="61" xr3:uid="{00000000-0010-0000-0200-00003D000000}" name="Changes" dataDxfId="14">
      <calculatedColumnFormula>SUM(Table124[[#This Row],[DoD BMP ID2]:[Comments31]])</calculatedColumnFormula>
    </tableColumn>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1" displayName="Table1" ref="Q1:R533" totalsRowShown="0" headerRowDxfId="13" dataDxfId="12">
  <autoFilter ref="Q1:R533" xr:uid="{00000000-0009-0000-0100-000001000000}"/>
  <tableColumns count="2">
    <tableColumn id="1" xr3:uid="{00000000-0010-0000-0300-000001000000}" name="BMPFullName" dataDxfId="11"/>
    <tableColumn id="3" xr3:uid="{00000000-0010-0000-0300-000003000000}" name="Unit" dataDxfId="10"/>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cast.chesapeakebay.net/CostProfile/DownloadCostProfile?costProfileId=8&amp;costProfileName=WestVirginia" TargetMode="External"/><Relationship Id="rId1" Type="http://schemas.openxmlformats.org/officeDocument/2006/relationships/hyperlink" Target="mailto:MKarpaitis@BrwnCald.com"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D29"/>
  <sheetViews>
    <sheetView tabSelected="1" zoomScaleNormal="100" zoomScaleSheetLayoutView="100" workbookViewId="0">
      <selection sqref="A1:C1"/>
    </sheetView>
  </sheetViews>
  <sheetFormatPr defaultColWidth="9.140625" defaultRowHeight="15" x14ac:dyDescent="0.25"/>
  <cols>
    <col min="1" max="1" width="25.7109375" style="63" customWidth="1"/>
    <col min="2" max="2" width="63" style="4" customWidth="1"/>
    <col min="3" max="3" width="60.7109375" style="4" customWidth="1"/>
    <col min="4" max="16384" width="9.140625" style="2"/>
  </cols>
  <sheetData>
    <row r="1" spans="1:4" ht="23.25" x14ac:dyDescent="0.35">
      <c r="A1" s="75" t="s">
        <v>846</v>
      </c>
      <c r="B1" s="76"/>
      <c r="C1" s="77"/>
      <c r="D1" s="26"/>
    </row>
    <row r="2" spans="1:4" x14ac:dyDescent="0.25">
      <c r="A2" s="27" t="s">
        <v>774</v>
      </c>
      <c r="B2" s="28" t="s">
        <v>775</v>
      </c>
      <c r="C2" s="29" t="s">
        <v>776</v>
      </c>
    </row>
    <row r="3" spans="1:4" ht="30" x14ac:dyDescent="0.25">
      <c r="A3" s="81" t="s">
        <v>786</v>
      </c>
      <c r="B3" s="83" t="s">
        <v>777</v>
      </c>
      <c r="C3" s="38" t="s">
        <v>844</v>
      </c>
    </row>
    <row r="4" spans="1:4" ht="16.5" customHeight="1" x14ac:dyDescent="0.25">
      <c r="A4" s="82"/>
      <c r="B4" s="84"/>
      <c r="C4" s="39" t="s">
        <v>843</v>
      </c>
    </row>
    <row r="5" spans="1:4" ht="16.5" customHeight="1" x14ac:dyDescent="0.25">
      <c r="A5" s="32"/>
      <c r="B5" s="33"/>
      <c r="C5" s="34"/>
    </row>
    <row r="6" spans="1:4" ht="30" x14ac:dyDescent="0.25">
      <c r="A6" s="85" t="s">
        <v>892</v>
      </c>
      <c r="B6" s="37" t="s">
        <v>902</v>
      </c>
      <c r="C6" s="30" t="s">
        <v>803</v>
      </c>
    </row>
    <row r="7" spans="1:4" ht="16.5" customHeight="1" x14ac:dyDescent="0.25">
      <c r="A7" s="86"/>
      <c r="B7" s="71" t="s">
        <v>784</v>
      </c>
      <c r="C7" s="30" t="s">
        <v>785</v>
      </c>
    </row>
    <row r="8" spans="1:4" ht="30" x14ac:dyDescent="0.25">
      <c r="A8" s="86"/>
      <c r="B8" s="72" t="s">
        <v>886</v>
      </c>
      <c r="C8" s="65" t="s">
        <v>887</v>
      </c>
    </row>
    <row r="9" spans="1:4" ht="30" x14ac:dyDescent="0.25">
      <c r="A9" s="86"/>
      <c r="B9" s="70" t="s">
        <v>911</v>
      </c>
      <c r="C9" s="66" t="s">
        <v>912</v>
      </c>
    </row>
    <row r="10" spans="1:4" ht="45" x14ac:dyDescent="0.25">
      <c r="A10" s="86"/>
      <c r="B10" s="67" t="s">
        <v>888</v>
      </c>
      <c r="C10" s="66" t="s">
        <v>889</v>
      </c>
    </row>
    <row r="11" spans="1:4" ht="30" x14ac:dyDescent="0.25">
      <c r="A11" s="87"/>
      <c r="B11" s="68" t="s">
        <v>890</v>
      </c>
      <c r="C11" s="69" t="s">
        <v>891</v>
      </c>
    </row>
    <row r="12" spans="1:4" x14ac:dyDescent="0.25">
      <c r="A12" s="32"/>
      <c r="B12" s="33"/>
      <c r="C12" s="34"/>
    </row>
    <row r="13" spans="1:4" ht="225" x14ac:dyDescent="0.25">
      <c r="A13" s="78" t="s">
        <v>896</v>
      </c>
      <c r="B13" s="40" t="s">
        <v>845</v>
      </c>
      <c r="C13" s="59" t="s">
        <v>914</v>
      </c>
    </row>
    <row r="14" spans="1:4" ht="90" x14ac:dyDescent="0.25">
      <c r="A14" s="79"/>
      <c r="B14" s="49" t="s">
        <v>804</v>
      </c>
      <c r="C14" s="73" t="s">
        <v>904</v>
      </c>
    </row>
    <row r="15" spans="1:4" x14ac:dyDescent="0.25">
      <c r="A15" s="79"/>
      <c r="B15" s="50"/>
      <c r="C15" s="51" t="s">
        <v>913</v>
      </c>
    </row>
    <row r="16" spans="1:4" ht="45" x14ac:dyDescent="0.25">
      <c r="A16" s="79"/>
      <c r="B16" s="40" t="s">
        <v>915</v>
      </c>
      <c r="C16" s="59" t="s">
        <v>897</v>
      </c>
    </row>
    <row r="17" spans="1:3" x14ac:dyDescent="0.25">
      <c r="A17" s="79"/>
      <c r="B17" s="40" t="s">
        <v>898</v>
      </c>
      <c r="C17" s="59"/>
    </row>
    <row r="18" spans="1:3" x14ac:dyDescent="0.25">
      <c r="A18" s="79"/>
      <c r="B18" s="40" t="s">
        <v>899</v>
      </c>
      <c r="C18" s="59"/>
    </row>
    <row r="19" spans="1:3" x14ac:dyDescent="0.25">
      <c r="A19" s="79"/>
      <c r="B19" s="40" t="s">
        <v>900</v>
      </c>
      <c r="C19" s="59"/>
    </row>
    <row r="20" spans="1:3" ht="30" x14ac:dyDescent="0.25">
      <c r="A20" s="79"/>
      <c r="B20" s="40" t="s">
        <v>917</v>
      </c>
      <c r="C20" s="69" t="s">
        <v>847</v>
      </c>
    </row>
    <row r="21" spans="1:3" ht="30" x14ac:dyDescent="0.25">
      <c r="A21" s="79"/>
      <c r="B21" s="40" t="s">
        <v>916</v>
      </c>
      <c r="C21" s="69"/>
    </row>
    <row r="22" spans="1:3" ht="30" x14ac:dyDescent="0.25">
      <c r="A22" s="79"/>
      <c r="B22" s="40" t="s">
        <v>901</v>
      </c>
      <c r="C22" s="74" t="s">
        <v>847</v>
      </c>
    </row>
    <row r="23" spans="1:3" ht="30" x14ac:dyDescent="0.25">
      <c r="A23" s="79"/>
      <c r="B23" s="40" t="s">
        <v>906</v>
      </c>
      <c r="C23" s="59" t="s">
        <v>848</v>
      </c>
    </row>
    <row r="24" spans="1:3" x14ac:dyDescent="0.25">
      <c r="A24" s="79"/>
      <c r="B24" s="40" t="s">
        <v>907</v>
      </c>
      <c r="C24" s="59"/>
    </row>
    <row r="25" spans="1:3" ht="45" x14ac:dyDescent="0.25">
      <c r="A25" s="79"/>
      <c r="B25" s="40" t="s">
        <v>908</v>
      </c>
      <c r="C25" s="59" t="s">
        <v>903</v>
      </c>
    </row>
    <row r="26" spans="1:3" ht="110.25" customHeight="1" x14ac:dyDescent="0.25">
      <c r="A26" s="79"/>
      <c r="B26" s="40" t="s">
        <v>909</v>
      </c>
      <c r="C26" s="59" t="s">
        <v>905</v>
      </c>
    </row>
    <row r="27" spans="1:3" ht="30" x14ac:dyDescent="0.25">
      <c r="A27" s="80"/>
      <c r="B27" s="35" t="s">
        <v>910</v>
      </c>
      <c r="C27" s="31"/>
    </row>
    <row r="28" spans="1:3" x14ac:dyDescent="0.25">
      <c r="A28" s="32"/>
      <c r="B28" s="33"/>
      <c r="C28" s="34"/>
    </row>
    <row r="29" spans="1:3" ht="30.75" thickBot="1" x14ac:dyDescent="0.3">
      <c r="A29" s="62" t="s">
        <v>893</v>
      </c>
      <c r="B29" s="60" t="s">
        <v>894</v>
      </c>
      <c r="C29" s="61" t="s">
        <v>895</v>
      </c>
    </row>
  </sheetData>
  <sheetProtection sheet="1" objects="1" scenarios="1"/>
  <mergeCells count="5">
    <mergeCell ref="A1:C1"/>
    <mergeCell ref="A13:A27"/>
    <mergeCell ref="A3:A4"/>
    <mergeCell ref="B3:B4"/>
    <mergeCell ref="A6:A11"/>
  </mergeCells>
  <hyperlinks>
    <hyperlink ref="C4" r:id="rId1" xr:uid="{00000000-0004-0000-0000-000000000000}"/>
    <hyperlink ref="C15" r:id="rId2" xr:uid="{00000000-0004-0000-0000-000001000000}"/>
  </hyperlinks>
  <pageMargins left="0.7" right="0.7" top="0.75" bottom="0.75" header="0.3" footer="0.3"/>
  <pageSetup scale="61" fitToHeight="0" orientation="portrait" r:id="rId3"/>
  <headerFooter>
    <oddHeader>&amp;R&amp;D</oddHeader>
    <oddFooter>&amp;L&amp;F&amp;C&amp;A&amp;R&amp;P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AD402"/>
  <sheetViews>
    <sheetView topLeftCell="B1" zoomScaleNormal="100" zoomScaleSheetLayoutView="115" workbookViewId="0">
      <pane ySplit="1" topLeftCell="A2" activePane="bottomLeft" state="frozen"/>
      <selection pane="bottomLeft" activeCell="B2" sqref="B2"/>
    </sheetView>
  </sheetViews>
  <sheetFormatPr defaultColWidth="9.140625" defaultRowHeight="15" x14ac:dyDescent="0.25"/>
  <cols>
    <col min="1" max="1" width="13.85546875" style="15" hidden="1" customWidth="1"/>
    <col min="2" max="2" width="13.28515625" style="15" bestFit="1" customWidth="1"/>
    <col min="3" max="3" width="11.140625" style="15" customWidth="1"/>
    <col min="4" max="4" width="11.7109375" style="42" bestFit="1" customWidth="1"/>
    <col min="5" max="5" width="16" style="15" customWidth="1"/>
    <col min="6" max="6" width="16.28515625" style="15" customWidth="1"/>
    <col min="7" max="7" width="12" style="15" hidden="1" customWidth="1"/>
    <col min="8" max="8" width="18" style="15" bestFit="1" customWidth="1"/>
    <col min="9" max="9" width="34.7109375" style="15" bestFit="1" customWidth="1"/>
    <col min="10" max="10" width="18.5703125" style="15" bestFit="1" customWidth="1"/>
    <col min="11" max="11" width="11.85546875" style="15" customWidth="1"/>
    <col min="12" max="12" width="17.85546875" style="15" bestFit="1" customWidth="1"/>
    <col min="13" max="13" width="16.42578125" style="15" bestFit="1" customWidth="1"/>
    <col min="14" max="14" width="15" style="15" customWidth="1"/>
    <col min="15" max="15" width="13.42578125" style="15" customWidth="1"/>
    <col min="16" max="16" width="12.140625" style="15" bestFit="1" customWidth="1"/>
    <col min="17" max="17" width="15.5703125" style="15" bestFit="1" customWidth="1"/>
    <col min="18" max="18" width="15.85546875" style="15" customWidth="1"/>
    <col min="19" max="19" width="10.5703125" style="15" bestFit="1" customWidth="1"/>
    <col min="20" max="20" width="12.140625" style="15" bestFit="1" customWidth="1"/>
    <col min="21" max="21" width="9.5703125" style="15" hidden="1" customWidth="1"/>
    <col min="22" max="22" width="41" style="15" bestFit="1" customWidth="1"/>
    <col min="23" max="23" width="17.28515625" style="4" customWidth="1"/>
    <col min="24" max="24" width="14.140625" style="15" hidden="1" customWidth="1"/>
    <col min="25" max="25" width="16.28515625" style="15" hidden="1" customWidth="1"/>
    <col min="26" max="26" width="19.85546875" style="15" bestFit="1" customWidth="1"/>
    <col min="27" max="27" width="15.85546875" style="15" bestFit="1" customWidth="1"/>
    <col min="28" max="28" width="32.140625" style="42" bestFit="1" customWidth="1"/>
    <col min="29" max="29" width="15.5703125" style="15" hidden="1" customWidth="1"/>
    <col min="30" max="30" width="36" style="15" bestFit="1" customWidth="1"/>
    <col min="31" max="16384" width="9.140625" style="15"/>
  </cols>
  <sheetData>
    <row r="1" spans="1:30" s="58" customFormat="1" ht="30" x14ac:dyDescent="0.25">
      <c r="A1" s="52" t="s">
        <v>791</v>
      </c>
      <c r="B1" s="53" t="s">
        <v>12</v>
      </c>
      <c r="C1" s="53" t="s">
        <v>13</v>
      </c>
      <c r="D1" s="54" t="s">
        <v>20</v>
      </c>
      <c r="E1" s="53" t="s">
        <v>787</v>
      </c>
      <c r="F1" s="53" t="s">
        <v>788</v>
      </c>
      <c r="G1" s="52" t="s">
        <v>800</v>
      </c>
      <c r="H1" s="55" t="s">
        <v>36</v>
      </c>
      <c r="I1" s="53" t="s">
        <v>15</v>
      </c>
      <c r="J1" s="55" t="s">
        <v>58</v>
      </c>
      <c r="K1" s="53" t="s">
        <v>37</v>
      </c>
      <c r="L1" s="55" t="s">
        <v>38</v>
      </c>
      <c r="M1" s="55" t="s">
        <v>39</v>
      </c>
      <c r="N1" s="53" t="s">
        <v>40</v>
      </c>
      <c r="O1" s="53" t="s">
        <v>41</v>
      </c>
      <c r="P1" s="55" t="s">
        <v>42</v>
      </c>
      <c r="Q1" s="53" t="s">
        <v>43</v>
      </c>
      <c r="R1" s="55" t="s">
        <v>44</v>
      </c>
      <c r="S1" s="53" t="s">
        <v>0</v>
      </c>
      <c r="T1" s="53" t="s">
        <v>1</v>
      </c>
      <c r="U1" s="52" t="s">
        <v>35</v>
      </c>
      <c r="V1" s="53" t="s">
        <v>9</v>
      </c>
      <c r="W1" s="56" t="s">
        <v>33</v>
      </c>
      <c r="X1" s="52" t="s">
        <v>801</v>
      </c>
      <c r="Y1" s="52" t="s">
        <v>802</v>
      </c>
      <c r="Z1" s="55" t="s">
        <v>34</v>
      </c>
      <c r="AA1" s="53" t="s">
        <v>18</v>
      </c>
      <c r="AB1" s="53" t="s">
        <v>32</v>
      </c>
      <c r="AC1" s="52" t="s">
        <v>19</v>
      </c>
      <c r="AD1" s="57" t="s">
        <v>605</v>
      </c>
    </row>
    <row r="2" spans="1:30" x14ac:dyDescent="0.25">
      <c r="B2" s="16"/>
      <c r="C2" s="64"/>
      <c r="G2" s="16" t="str">
        <f>IF(ISBLANK(Table12[[#This Row],[BMP Status]]), "", IFERROR(DATE(Table12[[#This Row],[Year Installed or Planned]],Table12[[#This Row],[Month Installed or Planned ]], 1), ""))</f>
        <v/>
      </c>
      <c r="U2" s="43" t="str">
        <f>IFERROR(INDEX(Reference!$B$22:$B$25, MATCH(Table12[[#This Row],[Facility Name]], Reference!$A$22:$A$25, 0)), "")</f>
        <v/>
      </c>
      <c r="W2" s="46"/>
      <c r="X2" s="43" t="str">
        <f>IF(ISBLANK(Table12[[#This Row],[Inspection Date]]), "", YEAR(Table12[[#This Row],[Inspection Date]]))</f>
        <v/>
      </c>
      <c r="Y2" s="43" t="str">
        <f>IF(ISBLANK(Table12[[#This Row],[Inspection Date]]), "", MONTH(Table12[[#This Row],[Inspection Date]]))</f>
        <v/>
      </c>
      <c r="AC2" s="15" t="str">
        <f>IF(ISBLANK(Table12[[#This Row],[BMP Status]]), "", "DOD")</f>
        <v/>
      </c>
    </row>
    <row r="3" spans="1:30" x14ac:dyDescent="0.25">
      <c r="B3" s="16"/>
      <c r="C3" s="64"/>
      <c r="G3" s="16" t="str">
        <f>IF(ISBLANK(Table12[[#This Row],[BMP Status]]), "", IFERROR(DATE(Table12[[#This Row],[Year Installed or Planned]],Table12[[#This Row],[Month Installed or Planned ]], 1), ""))</f>
        <v/>
      </c>
      <c r="U3" s="43" t="str">
        <f>IFERROR(INDEX(Reference!$B$22:$B$25, MATCH(Table12[[#This Row],[Facility Name]], Reference!$A$22:$A$25, 0)), "")</f>
        <v/>
      </c>
      <c r="W3" s="46"/>
      <c r="X3" s="43" t="str">
        <f>IF(ISBLANK(Table12[[#This Row],[Inspection Date]]), "", YEAR(Table12[[#This Row],[Inspection Date]]))</f>
        <v/>
      </c>
      <c r="Y3" s="43" t="str">
        <f>IF(ISBLANK(Table12[[#This Row],[Inspection Date]]), "", MONTH(Table12[[#This Row],[Inspection Date]]))</f>
        <v/>
      </c>
      <c r="AC3" s="15" t="str">
        <f>IF(ISBLANK(Table12[[#This Row],[BMP Status]]), "", "DOD")</f>
        <v/>
      </c>
    </row>
    <row r="4" spans="1:30" x14ac:dyDescent="0.25">
      <c r="B4" s="16"/>
      <c r="C4" s="64"/>
      <c r="G4" s="16" t="str">
        <f>IF(ISBLANK(Table12[[#This Row],[BMP Status]]), "", IFERROR(DATE(Table12[[#This Row],[Year Installed or Planned]],Table12[[#This Row],[Month Installed or Planned ]], 1), ""))</f>
        <v/>
      </c>
      <c r="U4" s="43" t="str">
        <f>IFERROR(INDEX(Reference!$B$22:$B$25, MATCH(Table12[[#This Row],[Facility Name]], Reference!$A$22:$A$25, 0)), "")</f>
        <v/>
      </c>
      <c r="W4" s="46"/>
      <c r="X4" s="43" t="str">
        <f>IF(ISBLANK(Table12[[#This Row],[Inspection Date]]), "", YEAR(Table12[[#This Row],[Inspection Date]]))</f>
        <v/>
      </c>
      <c r="Y4" s="43" t="str">
        <f>IF(ISBLANK(Table12[[#This Row],[Inspection Date]]), "", MONTH(Table12[[#This Row],[Inspection Date]]))</f>
        <v/>
      </c>
      <c r="AC4" s="15" t="str">
        <f>IF(ISBLANK(Table12[[#This Row],[BMP Status]]), "", "DOD")</f>
        <v/>
      </c>
    </row>
    <row r="5" spans="1:30" x14ac:dyDescent="0.25">
      <c r="B5" s="16"/>
      <c r="C5" s="64"/>
      <c r="G5" s="16" t="str">
        <f>IF(ISBLANK(Table12[[#This Row],[BMP Status]]), "", IFERROR(DATE(Table12[[#This Row],[Year Installed or Planned]],Table12[[#This Row],[Month Installed or Planned ]], 1), ""))</f>
        <v/>
      </c>
      <c r="U5" s="43" t="str">
        <f>IFERROR(INDEX(Reference!$B$22:$B$25, MATCH(Table12[[#This Row],[Facility Name]], Reference!$A$22:$A$25, 0)), "")</f>
        <v/>
      </c>
      <c r="W5" s="46"/>
      <c r="X5" s="43" t="str">
        <f>IF(ISBLANK(Table12[[#This Row],[Inspection Date]]), "", YEAR(Table12[[#This Row],[Inspection Date]]))</f>
        <v/>
      </c>
      <c r="Y5" s="43" t="str">
        <f>IF(ISBLANK(Table12[[#This Row],[Inspection Date]]), "", MONTH(Table12[[#This Row],[Inspection Date]]))</f>
        <v/>
      </c>
      <c r="AC5" s="15" t="str">
        <f>IF(ISBLANK(Table12[[#This Row],[BMP Status]]), "", "DOD")</f>
        <v/>
      </c>
    </row>
    <row r="6" spans="1:30" x14ac:dyDescent="0.25">
      <c r="B6" s="16"/>
      <c r="C6" s="64"/>
      <c r="G6" s="16" t="str">
        <f>IF(ISBLANK(Table12[[#This Row],[BMP Status]]), "", IFERROR(DATE(Table12[[#This Row],[Year Installed or Planned]],Table12[[#This Row],[Month Installed or Planned ]], 1), ""))</f>
        <v/>
      </c>
      <c r="U6" s="43" t="str">
        <f>IFERROR(INDEX(Reference!$B$22:$B$25, MATCH(Table12[[#This Row],[Facility Name]], Reference!$A$22:$A$25, 0)), "")</f>
        <v/>
      </c>
      <c r="W6" s="46"/>
      <c r="X6" s="43" t="str">
        <f>IF(ISBLANK(Table12[[#This Row],[Inspection Date]]), "", YEAR(Table12[[#This Row],[Inspection Date]]))</f>
        <v/>
      </c>
      <c r="Y6" s="43" t="str">
        <f>IF(ISBLANK(Table12[[#This Row],[Inspection Date]]), "", MONTH(Table12[[#This Row],[Inspection Date]]))</f>
        <v/>
      </c>
      <c r="AC6" s="15" t="str">
        <f>IF(ISBLANK(Table12[[#This Row],[BMP Status]]), "", "DOD")</f>
        <v/>
      </c>
    </row>
    <row r="7" spans="1:30" x14ac:dyDescent="0.25">
      <c r="B7" s="16"/>
      <c r="C7" s="64"/>
      <c r="G7" s="16" t="str">
        <f>IF(ISBLANK(Table12[[#This Row],[BMP Status]]), "", IFERROR(DATE(Table12[[#This Row],[Year Installed or Planned]],Table12[[#This Row],[Month Installed or Planned ]], 1), ""))</f>
        <v/>
      </c>
      <c r="U7" s="43" t="str">
        <f>IFERROR(INDEX(Reference!$B$22:$B$25, MATCH(Table12[[#This Row],[Facility Name]], Reference!$A$22:$A$25, 0)), "")</f>
        <v/>
      </c>
      <c r="W7" s="46"/>
      <c r="X7" s="43" t="str">
        <f>IF(ISBLANK(Table12[[#This Row],[Inspection Date]]), "", YEAR(Table12[[#This Row],[Inspection Date]]))</f>
        <v/>
      </c>
      <c r="Y7" s="43" t="str">
        <f>IF(ISBLANK(Table12[[#This Row],[Inspection Date]]), "", MONTH(Table12[[#This Row],[Inspection Date]]))</f>
        <v/>
      </c>
      <c r="AC7" s="15" t="str">
        <f>IF(ISBLANK(Table12[[#This Row],[BMP Status]]), "", "DOD")</f>
        <v/>
      </c>
    </row>
    <row r="8" spans="1:30" x14ac:dyDescent="0.25">
      <c r="B8" s="16"/>
      <c r="C8" s="64"/>
      <c r="G8" s="16" t="str">
        <f>IF(ISBLANK(Table12[[#This Row],[BMP Status]]), "", IFERROR(DATE(Table12[[#This Row],[Year Installed or Planned]],Table12[[#This Row],[Month Installed or Planned ]], 1), ""))</f>
        <v/>
      </c>
      <c r="U8" s="43" t="str">
        <f>IFERROR(INDEX(Reference!$B$22:$B$25, MATCH(Table12[[#This Row],[Facility Name]], Reference!$A$22:$A$25, 0)), "")</f>
        <v/>
      </c>
      <c r="W8" s="46"/>
      <c r="X8" s="43" t="str">
        <f>IF(ISBLANK(Table12[[#This Row],[Inspection Date]]), "", YEAR(Table12[[#This Row],[Inspection Date]]))</f>
        <v/>
      </c>
      <c r="Y8" s="43" t="str">
        <f>IF(ISBLANK(Table12[[#This Row],[Inspection Date]]), "", MONTH(Table12[[#This Row],[Inspection Date]]))</f>
        <v/>
      </c>
      <c r="AC8" s="15" t="str">
        <f>IF(ISBLANK(Table12[[#This Row],[BMP Status]]), "", "DOD")</f>
        <v/>
      </c>
    </row>
    <row r="9" spans="1:30" x14ac:dyDescent="0.25">
      <c r="B9" s="16"/>
      <c r="C9" s="64"/>
      <c r="G9" s="16" t="str">
        <f>IF(ISBLANK(Table12[[#This Row],[BMP Status]]), "", IFERROR(DATE(Table12[[#This Row],[Year Installed or Planned]],Table12[[#This Row],[Month Installed or Planned ]], 1), ""))</f>
        <v/>
      </c>
      <c r="U9" s="43" t="str">
        <f>IFERROR(INDEX(Reference!$B$22:$B$25, MATCH(Table12[[#This Row],[Facility Name]], Reference!$A$22:$A$25, 0)), "")</f>
        <v/>
      </c>
      <c r="W9" s="46"/>
      <c r="X9" s="43" t="str">
        <f>IF(ISBLANK(Table12[[#This Row],[Inspection Date]]), "", YEAR(Table12[[#This Row],[Inspection Date]]))</f>
        <v/>
      </c>
      <c r="Y9" s="43" t="str">
        <f>IF(ISBLANK(Table12[[#This Row],[Inspection Date]]), "", MONTH(Table12[[#This Row],[Inspection Date]]))</f>
        <v/>
      </c>
      <c r="AC9" s="15" t="str">
        <f>IF(ISBLANK(Table12[[#This Row],[BMP Status]]), "", "DOD")</f>
        <v/>
      </c>
    </row>
    <row r="10" spans="1:30" x14ac:dyDescent="0.25">
      <c r="B10" s="16"/>
      <c r="C10" s="64"/>
      <c r="G10" s="16" t="str">
        <f>IF(ISBLANK(Table12[[#This Row],[BMP Status]]), "", IFERROR(DATE(Table12[[#This Row],[Year Installed or Planned]],Table12[[#This Row],[Month Installed or Planned ]], 1), ""))</f>
        <v/>
      </c>
      <c r="U10" s="43" t="str">
        <f>IFERROR(INDEX(Reference!$B$22:$B$25, MATCH(Table12[[#This Row],[Facility Name]], Reference!$A$22:$A$25, 0)), "")</f>
        <v/>
      </c>
      <c r="W10" s="46"/>
      <c r="X10" s="43" t="str">
        <f>IF(ISBLANK(Table12[[#This Row],[Inspection Date]]), "", YEAR(Table12[[#This Row],[Inspection Date]]))</f>
        <v/>
      </c>
      <c r="Y10" s="43" t="str">
        <f>IF(ISBLANK(Table12[[#This Row],[Inspection Date]]), "", MONTH(Table12[[#This Row],[Inspection Date]]))</f>
        <v/>
      </c>
      <c r="AC10" s="15" t="str">
        <f>IF(ISBLANK(Table12[[#This Row],[BMP Status]]), "", "DOD")</f>
        <v/>
      </c>
    </row>
    <row r="11" spans="1:30" x14ac:dyDescent="0.25">
      <c r="B11" s="16"/>
      <c r="C11" s="64"/>
      <c r="G11" s="16" t="str">
        <f>IF(ISBLANK(Table12[[#This Row],[BMP Status]]), "", IFERROR(DATE(Table12[[#This Row],[Year Installed or Planned]],Table12[[#This Row],[Month Installed or Planned ]], 1), ""))</f>
        <v/>
      </c>
      <c r="U11" s="43" t="str">
        <f>IFERROR(INDEX(Reference!$B$22:$B$25, MATCH(Table12[[#This Row],[Facility Name]], Reference!$A$22:$A$25, 0)), "")</f>
        <v/>
      </c>
      <c r="W11" s="46"/>
      <c r="X11" s="43" t="str">
        <f>IF(ISBLANK(Table12[[#This Row],[Inspection Date]]), "", YEAR(Table12[[#This Row],[Inspection Date]]))</f>
        <v/>
      </c>
      <c r="Y11" s="43" t="str">
        <f>IF(ISBLANK(Table12[[#This Row],[Inspection Date]]), "", MONTH(Table12[[#This Row],[Inspection Date]]))</f>
        <v/>
      </c>
      <c r="AC11" s="15" t="str">
        <f>IF(ISBLANK(Table12[[#This Row],[BMP Status]]), "", "DOD")</f>
        <v/>
      </c>
    </row>
    <row r="12" spans="1:30" x14ac:dyDescent="0.25">
      <c r="B12" s="16"/>
      <c r="C12" s="64"/>
      <c r="G12" s="16" t="str">
        <f>IF(ISBLANK(Table12[[#This Row],[BMP Status]]), "", IFERROR(DATE(Table12[[#This Row],[Year Installed or Planned]],Table12[[#This Row],[Month Installed or Planned ]], 1), ""))</f>
        <v/>
      </c>
      <c r="U12" s="43" t="str">
        <f>IFERROR(INDEX(Reference!$B$22:$B$25, MATCH(Table12[[#This Row],[Facility Name]], Reference!$A$22:$A$25, 0)), "")</f>
        <v/>
      </c>
      <c r="W12" s="46"/>
      <c r="X12" s="43" t="str">
        <f>IF(ISBLANK(Table12[[#This Row],[Inspection Date]]), "", YEAR(Table12[[#This Row],[Inspection Date]]))</f>
        <v/>
      </c>
      <c r="Y12" s="43" t="str">
        <f>IF(ISBLANK(Table12[[#This Row],[Inspection Date]]), "", MONTH(Table12[[#This Row],[Inspection Date]]))</f>
        <v/>
      </c>
      <c r="AC12" s="15" t="str">
        <f>IF(ISBLANK(Table12[[#This Row],[BMP Status]]), "", "DOD")</f>
        <v/>
      </c>
    </row>
    <row r="13" spans="1:30" x14ac:dyDescent="0.25">
      <c r="B13" s="16"/>
      <c r="C13" s="64"/>
      <c r="G13" s="16" t="str">
        <f>IF(ISBLANK(Table12[[#This Row],[BMP Status]]), "", IFERROR(DATE(Table12[[#This Row],[Year Installed or Planned]],Table12[[#This Row],[Month Installed or Planned ]], 1), ""))</f>
        <v/>
      </c>
      <c r="U13" s="43" t="str">
        <f>IFERROR(INDEX(Reference!$B$22:$B$25, MATCH(Table12[[#This Row],[Facility Name]], Reference!$A$22:$A$25, 0)), "")</f>
        <v/>
      </c>
      <c r="W13" s="46"/>
      <c r="X13" s="43" t="str">
        <f>IF(ISBLANK(Table12[[#This Row],[Inspection Date]]), "", YEAR(Table12[[#This Row],[Inspection Date]]))</f>
        <v/>
      </c>
      <c r="Y13" s="43" t="str">
        <f>IF(ISBLANK(Table12[[#This Row],[Inspection Date]]), "", MONTH(Table12[[#This Row],[Inspection Date]]))</f>
        <v/>
      </c>
      <c r="AC13" s="15" t="str">
        <f>IF(ISBLANK(Table12[[#This Row],[BMP Status]]), "", "DOD")</f>
        <v/>
      </c>
    </row>
    <row r="14" spans="1:30" x14ac:dyDescent="0.25">
      <c r="B14" s="16"/>
      <c r="C14" s="64"/>
      <c r="G14" s="16" t="str">
        <f>IF(ISBLANK(Table12[[#This Row],[BMP Status]]), "", IFERROR(DATE(Table12[[#This Row],[Year Installed or Planned]],Table12[[#This Row],[Month Installed or Planned ]], 1), ""))</f>
        <v/>
      </c>
      <c r="U14" s="43" t="str">
        <f>IFERROR(INDEX(Reference!$B$22:$B$25, MATCH(Table12[[#This Row],[Facility Name]], Reference!$A$22:$A$25, 0)), "")</f>
        <v/>
      </c>
      <c r="W14" s="46"/>
      <c r="X14" s="43" t="str">
        <f>IF(ISBLANK(Table12[[#This Row],[Inspection Date]]), "", YEAR(Table12[[#This Row],[Inspection Date]]))</f>
        <v/>
      </c>
      <c r="Y14" s="43" t="str">
        <f>IF(ISBLANK(Table12[[#This Row],[Inspection Date]]), "", MONTH(Table12[[#This Row],[Inspection Date]]))</f>
        <v/>
      </c>
      <c r="AC14" s="15" t="str">
        <f>IF(ISBLANK(Table12[[#This Row],[BMP Status]]), "", "DOD")</f>
        <v/>
      </c>
    </row>
    <row r="15" spans="1:30" x14ac:dyDescent="0.25">
      <c r="B15" s="16"/>
      <c r="C15" s="64"/>
      <c r="G15" s="16" t="str">
        <f>IF(ISBLANK(Table12[[#This Row],[BMP Status]]), "", IFERROR(DATE(Table12[[#This Row],[Year Installed or Planned]],Table12[[#This Row],[Month Installed or Planned ]], 1), ""))</f>
        <v/>
      </c>
      <c r="U15" s="43" t="str">
        <f>IFERROR(INDEX(Reference!$B$22:$B$25, MATCH(Table12[[#This Row],[Facility Name]], Reference!$A$22:$A$25, 0)), "")</f>
        <v/>
      </c>
      <c r="W15" s="46"/>
      <c r="X15" s="43" t="str">
        <f>IF(ISBLANK(Table12[[#This Row],[Inspection Date]]), "", YEAR(Table12[[#This Row],[Inspection Date]]))</f>
        <v/>
      </c>
      <c r="Y15" s="43" t="str">
        <f>IF(ISBLANK(Table12[[#This Row],[Inspection Date]]), "", MONTH(Table12[[#This Row],[Inspection Date]]))</f>
        <v/>
      </c>
      <c r="AC15" s="15" t="str">
        <f>IF(ISBLANK(Table12[[#This Row],[BMP Status]]), "", "DOD")</f>
        <v/>
      </c>
    </row>
    <row r="16" spans="1:30" x14ac:dyDescent="0.25">
      <c r="B16" s="16"/>
      <c r="C16" s="64"/>
      <c r="G16" s="16" t="str">
        <f>IF(ISBLANK(Table12[[#This Row],[BMP Status]]), "", IFERROR(DATE(Table12[[#This Row],[Year Installed or Planned]],Table12[[#This Row],[Month Installed or Planned ]], 1), ""))</f>
        <v/>
      </c>
      <c r="U16" s="43" t="str">
        <f>IFERROR(INDEX(Reference!$B$22:$B$25, MATCH(Table12[[#This Row],[Facility Name]], Reference!$A$22:$A$25, 0)), "")</f>
        <v/>
      </c>
      <c r="W16" s="46"/>
      <c r="X16" s="43" t="str">
        <f>IF(ISBLANK(Table12[[#This Row],[Inspection Date]]), "", YEAR(Table12[[#This Row],[Inspection Date]]))</f>
        <v/>
      </c>
      <c r="Y16" s="43" t="str">
        <f>IF(ISBLANK(Table12[[#This Row],[Inspection Date]]), "", MONTH(Table12[[#This Row],[Inspection Date]]))</f>
        <v/>
      </c>
      <c r="AC16" s="15" t="str">
        <f>IF(ISBLANK(Table12[[#This Row],[BMP Status]]), "", "DOD")</f>
        <v/>
      </c>
    </row>
    <row r="17" spans="2:29" x14ac:dyDescent="0.25">
      <c r="B17" s="16"/>
      <c r="C17" s="64"/>
      <c r="G17" s="16" t="str">
        <f>IF(ISBLANK(Table12[[#This Row],[BMP Status]]), "", IFERROR(DATE(Table12[[#This Row],[Year Installed or Planned]],Table12[[#This Row],[Month Installed or Planned ]], 1), ""))</f>
        <v/>
      </c>
      <c r="U17" s="43" t="str">
        <f>IFERROR(INDEX(Reference!$B$22:$B$25, MATCH(Table12[[#This Row],[Facility Name]], Reference!$A$22:$A$25, 0)), "")</f>
        <v/>
      </c>
      <c r="W17" s="46"/>
      <c r="X17" s="43" t="str">
        <f>IF(ISBLANK(Table12[[#This Row],[Inspection Date]]), "", YEAR(Table12[[#This Row],[Inspection Date]]))</f>
        <v/>
      </c>
      <c r="Y17" s="43" t="str">
        <f>IF(ISBLANK(Table12[[#This Row],[Inspection Date]]), "", MONTH(Table12[[#This Row],[Inspection Date]]))</f>
        <v/>
      </c>
      <c r="AC17" s="15" t="str">
        <f>IF(ISBLANK(Table12[[#This Row],[BMP Status]]), "", "DOD")</f>
        <v/>
      </c>
    </row>
    <row r="18" spans="2:29" x14ac:dyDescent="0.25">
      <c r="B18" s="16"/>
      <c r="C18" s="64"/>
      <c r="G18" s="16" t="str">
        <f>IF(ISBLANK(Table12[[#This Row],[BMP Status]]), "", IFERROR(DATE(Table12[[#This Row],[Year Installed or Planned]],Table12[[#This Row],[Month Installed or Planned ]], 1), ""))</f>
        <v/>
      </c>
      <c r="U18" s="43" t="str">
        <f>IFERROR(INDEX(Reference!$B$22:$B$25, MATCH(Table12[[#This Row],[Facility Name]], Reference!$A$22:$A$25, 0)), "")</f>
        <v/>
      </c>
      <c r="W18" s="46"/>
      <c r="X18" s="43" t="str">
        <f>IF(ISBLANK(Table12[[#This Row],[Inspection Date]]), "", YEAR(Table12[[#This Row],[Inspection Date]]))</f>
        <v/>
      </c>
      <c r="Y18" s="43" t="str">
        <f>IF(ISBLANK(Table12[[#This Row],[Inspection Date]]), "", MONTH(Table12[[#This Row],[Inspection Date]]))</f>
        <v/>
      </c>
      <c r="AC18" s="15" t="str">
        <f>IF(ISBLANK(Table12[[#This Row],[BMP Status]]), "", "DOD")</f>
        <v/>
      </c>
    </row>
    <row r="19" spans="2:29" x14ac:dyDescent="0.25">
      <c r="B19" s="16"/>
      <c r="C19" s="64"/>
      <c r="G19" s="16" t="str">
        <f>IF(ISBLANK(Table12[[#This Row],[BMP Status]]), "", IFERROR(DATE(Table12[[#This Row],[Year Installed or Planned]],Table12[[#This Row],[Month Installed or Planned ]], 1), ""))</f>
        <v/>
      </c>
      <c r="U19" s="43" t="str">
        <f>IFERROR(INDEX(Reference!$B$22:$B$25, MATCH(Table12[[#This Row],[Facility Name]], Reference!$A$22:$A$25, 0)), "")</f>
        <v/>
      </c>
      <c r="W19" s="46"/>
      <c r="X19" s="43" t="str">
        <f>IF(ISBLANK(Table12[[#This Row],[Inspection Date]]), "", YEAR(Table12[[#This Row],[Inspection Date]]))</f>
        <v/>
      </c>
      <c r="Y19" s="43" t="str">
        <f>IF(ISBLANK(Table12[[#This Row],[Inspection Date]]), "", MONTH(Table12[[#This Row],[Inspection Date]]))</f>
        <v/>
      </c>
      <c r="AC19" s="15" t="str">
        <f>IF(ISBLANK(Table12[[#This Row],[BMP Status]]), "", "DOD")</f>
        <v/>
      </c>
    </row>
    <row r="20" spans="2:29" x14ac:dyDescent="0.25">
      <c r="B20" s="16"/>
      <c r="C20" s="64"/>
      <c r="G20" s="16" t="str">
        <f>IF(ISBLANK(Table12[[#This Row],[BMP Status]]), "", IFERROR(DATE(Table12[[#This Row],[Year Installed or Planned]],Table12[[#This Row],[Month Installed or Planned ]], 1), ""))</f>
        <v/>
      </c>
      <c r="U20" s="43" t="str">
        <f>IFERROR(INDEX(Reference!$B$22:$B$25, MATCH(Table12[[#This Row],[Facility Name]], Reference!$A$22:$A$25, 0)), "")</f>
        <v/>
      </c>
      <c r="W20" s="46"/>
      <c r="X20" s="43" t="str">
        <f>IF(ISBLANK(Table12[[#This Row],[Inspection Date]]), "", YEAR(Table12[[#This Row],[Inspection Date]]))</f>
        <v/>
      </c>
      <c r="Y20" s="43" t="str">
        <f>IF(ISBLANK(Table12[[#This Row],[Inspection Date]]), "", MONTH(Table12[[#This Row],[Inspection Date]]))</f>
        <v/>
      </c>
      <c r="AC20" s="15" t="str">
        <f>IF(ISBLANK(Table12[[#This Row],[BMP Status]]), "", "DOD")</f>
        <v/>
      </c>
    </row>
    <row r="21" spans="2:29" x14ac:dyDescent="0.25">
      <c r="B21" s="16"/>
      <c r="C21" s="64"/>
      <c r="G21" s="16" t="str">
        <f>IF(ISBLANK(Table12[[#This Row],[BMP Status]]), "", IFERROR(DATE(Table12[[#This Row],[Year Installed or Planned]],Table12[[#This Row],[Month Installed or Planned ]], 1), ""))</f>
        <v/>
      </c>
      <c r="U21" s="43" t="str">
        <f>IFERROR(INDEX(Reference!$B$22:$B$25, MATCH(Table12[[#This Row],[Facility Name]], Reference!$A$22:$A$25, 0)), "")</f>
        <v/>
      </c>
      <c r="W21" s="46"/>
      <c r="X21" s="43" t="str">
        <f>IF(ISBLANK(Table12[[#This Row],[Inspection Date]]), "", YEAR(Table12[[#This Row],[Inspection Date]]))</f>
        <v/>
      </c>
      <c r="Y21" s="43" t="str">
        <f>IF(ISBLANK(Table12[[#This Row],[Inspection Date]]), "", MONTH(Table12[[#This Row],[Inspection Date]]))</f>
        <v/>
      </c>
      <c r="AC21" s="15" t="str">
        <f>IF(ISBLANK(Table12[[#This Row],[BMP Status]]), "", "DOD")</f>
        <v/>
      </c>
    </row>
    <row r="22" spans="2:29" x14ac:dyDescent="0.25">
      <c r="B22" s="16"/>
      <c r="C22" s="64"/>
      <c r="G22" s="16" t="str">
        <f>IF(ISBLANK(Table12[[#This Row],[BMP Status]]), "", IFERROR(DATE(Table12[[#This Row],[Year Installed or Planned]],Table12[[#This Row],[Month Installed or Planned ]], 1), ""))</f>
        <v/>
      </c>
      <c r="U22" s="43" t="str">
        <f>IFERROR(INDEX(Reference!$B$22:$B$25, MATCH(Table12[[#This Row],[Facility Name]], Reference!$A$22:$A$25, 0)), "")</f>
        <v/>
      </c>
      <c r="W22" s="46"/>
      <c r="X22" s="43" t="str">
        <f>IF(ISBLANK(Table12[[#This Row],[Inspection Date]]), "", YEAR(Table12[[#This Row],[Inspection Date]]))</f>
        <v/>
      </c>
      <c r="Y22" s="43" t="str">
        <f>IF(ISBLANK(Table12[[#This Row],[Inspection Date]]), "", MONTH(Table12[[#This Row],[Inspection Date]]))</f>
        <v/>
      </c>
      <c r="AC22" s="15" t="str">
        <f>IF(ISBLANK(Table12[[#This Row],[BMP Status]]), "", "DOD")</f>
        <v/>
      </c>
    </row>
    <row r="23" spans="2:29" x14ac:dyDescent="0.25">
      <c r="B23" s="16"/>
      <c r="C23" s="64"/>
      <c r="G23" s="16" t="str">
        <f>IF(ISBLANK(Table12[[#This Row],[BMP Status]]), "", IFERROR(DATE(Table12[[#This Row],[Year Installed or Planned]],Table12[[#This Row],[Month Installed or Planned ]], 1), ""))</f>
        <v/>
      </c>
      <c r="U23" s="43" t="str">
        <f>IFERROR(INDEX(Reference!$B$22:$B$25, MATCH(Table12[[#This Row],[Facility Name]], Reference!$A$22:$A$25, 0)), "")</f>
        <v/>
      </c>
      <c r="W23" s="46"/>
      <c r="X23" s="43" t="str">
        <f>IF(ISBLANK(Table12[[#This Row],[Inspection Date]]), "", YEAR(Table12[[#This Row],[Inspection Date]]))</f>
        <v/>
      </c>
      <c r="Y23" s="43" t="str">
        <f>IF(ISBLANK(Table12[[#This Row],[Inspection Date]]), "", MONTH(Table12[[#This Row],[Inspection Date]]))</f>
        <v/>
      </c>
      <c r="AC23" s="15" t="str">
        <f>IF(ISBLANK(Table12[[#This Row],[BMP Status]]), "", "DOD")</f>
        <v/>
      </c>
    </row>
    <row r="24" spans="2:29" x14ac:dyDescent="0.25">
      <c r="B24" s="16"/>
      <c r="C24" s="64"/>
      <c r="G24" s="16" t="str">
        <f>IF(ISBLANK(Table12[[#This Row],[BMP Status]]), "", IFERROR(DATE(Table12[[#This Row],[Year Installed or Planned]],Table12[[#This Row],[Month Installed or Planned ]], 1), ""))</f>
        <v/>
      </c>
      <c r="U24" s="43" t="str">
        <f>IFERROR(INDEX(Reference!$B$22:$B$25, MATCH(Table12[[#This Row],[Facility Name]], Reference!$A$22:$A$25, 0)), "")</f>
        <v/>
      </c>
      <c r="W24" s="46"/>
      <c r="X24" s="43" t="str">
        <f>IF(ISBLANK(Table12[[#This Row],[Inspection Date]]), "", YEAR(Table12[[#This Row],[Inspection Date]]))</f>
        <v/>
      </c>
      <c r="Y24" s="43" t="str">
        <f>IF(ISBLANK(Table12[[#This Row],[Inspection Date]]), "", MONTH(Table12[[#This Row],[Inspection Date]]))</f>
        <v/>
      </c>
      <c r="AC24" s="15" t="str">
        <f>IF(ISBLANK(Table12[[#This Row],[BMP Status]]), "", "DOD")</f>
        <v/>
      </c>
    </row>
    <row r="25" spans="2:29" x14ac:dyDescent="0.25">
      <c r="B25" s="16"/>
      <c r="C25" s="64"/>
      <c r="G25" s="16" t="str">
        <f>IF(ISBLANK(Table12[[#This Row],[BMP Status]]), "", IFERROR(DATE(Table12[[#This Row],[Year Installed or Planned]],Table12[[#This Row],[Month Installed or Planned ]], 1), ""))</f>
        <v/>
      </c>
      <c r="U25" s="43" t="str">
        <f>IFERROR(INDEX(Reference!$B$22:$B$25, MATCH(Table12[[#This Row],[Facility Name]], Reference!$A$22:$A$25, 0)), "")</f>
        <v/>
      </c>
      <c r="W25" s="46"/>
      <c r="X25" s="43" t="str">
        <f>IF(ISBLANK(Table12[[#This Row],[Inspection Date]]), "", YEAR(Table12[[#This Row],[Inspection Date]]))</f>
        <v/>
      </c>
      <c r="Y25" s="43" t="str">
        <f>IF(ISBLANK(Table12[[#This Row],[Inspection Date]]), "", MONTH(Table12[[#This Row],[Inspection Date]]))</f>
        <v/>
      </c>
      <c r="AC25" s="15" t="str">
        <f>IF(ISBLANK(Table12[[#This Row],[BMP Status]]), "", "DOD")</f>
        <v/>
      </c>
    </row>
    <row r="26" spans="2:29" x14ac:dyDescent="0.25">
      <c r="B26" s="16"/>
      <c r="C26" s="64"/>
      <c r="G26" s="16" t="str">
        <f>IF(ISBLANK(Table12[[#This Row],[BMP Status]]), "", IFERROR(DATE(Table12[[#This Row],[Year Installed or Planned]],Table12[[#This Row],[Month Installed or Planned ]], 1), ""))</f>
        <v/>
      </c>
      <c r="U26" s="43" t="str">
        <f>IFERROR(INDEX(Reference!$B$22:$B$25, MATCH(Table12[[#This Row],[Facility Name]], Reference!$A$22:$A$25, 0)), "")</f>
        <v/>
      </c>
      <c r="W26" s="46"/>
      <c r="X26" s="43" t="str">
        <f>IF(ISBLANK(Table12[[#This Row],[Inspection Date]]), "", YEAR(Table12[[#This Row],[Inspection Date]]))</f>
        <v/>
      </c>
      <c r="Y26" s="43" t="str">
        <f>IF(ISBLANK(Table12[[#This Row],[Inspection Date]]), "", MONTH(Table12[[#This Row],[Inspection Date]]))</f>
        <v/>
      </c>
      <c r="AC26" s="15" t="str">
        <f>IF(ISBLANK(Table12[[#This Row],[BMP Status]]), "", "DOD")</f>
        <v/>
      </c>
    </row>
    <row r="27" spans="2:29" x14ac:dyDescent="0.25">
      <c r="B27" s="16"/>
      <c r="C27" s="64"/>
      <c r="G27" s="16" t="str">
        <f>IF(ISBLANK(Table12[[#This Row],[BMP Status]]), "", IFERROR(DATE(Table12[[#This Row],[Year Installed or Planned]],Table12[[#This Row],[Month Installed or Planned ]], 1), ""))</f>
        <v/>
      </c>
      <c r="U27" s="43" t="str">
        <f>IFERROR(INDEX(Reference!$B$22:$B$25, MATCH(Table12[[#This Row],[Facility Name]], Reference!$A$22:$A$25, 0)), "")</f>
        <v/>
      </c>
      <c r="W27" s="46"/>
      <c r="X27" s="43" t="str">
        <f>IF(ISBLANK(Table12[[#This Row],[Inspection Date]]), "", YEAR(Table12[[#This Row],[Inspection Date]]))</f>
        <v/>
      </c>
      <c r="Y27" s="43" t="str">
        <f>IF(ISBLANK(Table12[[#This Row],[Inspection Date]]), "", MONTH(Table12[[#This Row],[Inspection Date]]))</f>
        <v/>
      </c>
      <c r="AC27" s="15" t="str">
        <f>IF(ISBLANK(Table12[[#This Row],[BMP Status]]), "", "DOD")</f>
        <v/>
      </c>
    </row>
    <row r="28" spans="2:29" x14ac:dyDescent="0.25">
      <c r="B28" s="16"/>
      <c r="C28" s="64"/>
      <c r="G28" s="16" t="str">
        <f>IF(ISBLANK(Table12[[#This Row],[BMP Status]]), "", IFERROR(DATE(Table12[[#This Row],[Year Installed or Planned]],Table12[[#This Row],[Month Installed or Planned ]], 1), ""))</f>
        <v/>
      </c>
      <c r="U28" s="43" t="str">
        <f>IFERROR(INDEX(Reference!$B$22:$B$25, MATCH(Table12[[#This Row],[Facility Name]], Reference!$A$22:$A$25, 0)), "")</f>
        <v/>
      </c>
      <c r="W28" s="46"/>
      <c r="X28" s="43" t="str">
        <f>IF(ISBLANK(Table12[[#This Row],[Inspection Date]]), "", YEAR(Table12[[#This Row],[Inspection Date]]))</f>
        <v/>
      </c>
      <c r="Y28" s="43" t="str">
        <f>IF(ISBLANK(Table12[[#This Row],[Inspection Date]]), "", MONTH(Table12[[#This Row],[Inspection Date]]))</f>
        <v/>
      </c>
      <c r="AC28" s="15" t="str">
        <f>IF(ISBLANK(Table12[[#This Row],[BMP Status]]), "", "DOD")</f>
        <v/>
      </c>
    </row>
    <row r="29" spans="2:29" x14ac:dyDescent="0.25">
      <c r="B29" s="16"/>
      <c r="C29" s="64"/>
      <c r="G29" s="16" t="str">
        <f>IF(ISBLANK(Table12[[#This Row],[BMP Status]]), "", IFERROR(DATE(Table12[[#This Row],[Year Installed or Planned]],Table12[[#This Row],[Month Installed or Planned ]], 1), ""))</f>
        <v/>
      </c>
      <c r="U29" s="43" t="str">
        <f>IFERROR(INDEX(Reference!$B$22:$B$25, MATCH(Table12[[#This Row],[Facility Name]], Reference!$A$22:$A$25, 0)), "")</f>
        <v/>
      </c>
      <c r="W29" s="46"/>
      <c r="X29" s="43" t="str">
        <f>IF(ISBLANK(Table12[[#This Row],[Inspection Date]]), "", YEAR(Table12[[#This Row],[Inspection Date]]))</f>
        <v/>
      </c>
      <c r="Y29" s="43" t="str">
        <f>IF(ISBLANK(Table12[[#This Row],[Inspection Date]]), "", MONTH(Table12[[#This Row],[Inspection Date]]))</f>
        <v/>
      </c>
      <c r="AC29" s="15" t="str">
        <f>IF(ISBLANK(Table12[[#This Row],[BMP Status]]), "", "DOD")</f>
        <v/>
      </c>
    </row>
    <row r="30" spans="2:29" x14ac:dyDescent="0.25">
      <c r="B30" s="16"/>
      <c r="C30" s="64"/>
      <c r="G30" s="16" t="str">
        <f>IF(ISBLANK(Table12[[#This Row],[BMP Status]]), "", IFERROR(DATE(Table12[[#This Row],[Year Installed or Planned]],Table12[[#This Row],[Month Installed or Planned ]], 1), ""))</f>
        <v/>
      </c>
      <c r="U30" s="43" t="str">
        <f>IFERROR(INDEX(Reference!$B$22:$B$25, MATCH(Table12[[#This Row],[Facility Name]], Reference!$A$22:$A$25, 0)), "")</f>
        <v/>
      </c>
      <c r="W30" s="46"/>
      <c r="X30" s="43" t="str">
        <f>IF(ISBLANK(Table12[[#This Row],[Inspection Date]]), "", YEAR(Table12[[#This Row],[Inspection Date]]))</f>
        <v/>
      </c>
      <c r="Y30" s="43" t="str">
        <f>IF(ISBLANK(Table12[[#This Row],[Inspection Date]]), "", MONTH(Table12[[#This Row],[Inspection Date]]))</f>
        <v/>
      </c>
      <c r="AC30" s="15" t="str">
        <f>IF(ISBLANK(Table12[[#This Row],[BMP Status]]), "", "DOD")</f>
        <v/>
      </c>
    </row>
    <row r="31" spans="2:29" x14ac:dyDescent="0.25">
      <c r="B31" s="16"/>
      <c r="C31" s="64"/>
      <c r="G31" s="16" t="str">
        <f>IF(ISBLANK(Table12[[#This Row],[BMP Status]]), "", IFERROR(DATE(Table12[[#This Row],[Year Installed or Planned]],Table12[[#This Row],[Month Installed or Planned ]], 1), ""))</f>
        <v/>
      </c>
      <c r="U31" s="43" t="str">
        <f>IFERROR(INDEX(Reference!$B$22:$B$25, MATCH(Table12[[#This Row],[Facility Name]], Reference!$A$22:$A$25, 0)), "")</f>
        <v/>
      </c>
      <c r="W31" s="46"/>
      <c r="X31" s="43" t="str">
        <f>IF(ISBLANK(Table12[[#This Row],[Inspection Date]]), "", YEAR(Table12[[#This Row],[Inspection Date]]))</f>
        <v/>
      </c>
      <c r="Y31" s="43" t="str">
        <f>IF(ISBLANK(Table12[[#This Row],[Inspection Date]]), "", MONTH(Table12[[#This Row],[Inspection Date]]))</f>
        <v/>
      </c>
      <c r="AC31" s="15" t="str">
        <f>IF(ISBLANK(Table12[[#This Row],[BMP Status]]), "", "DOD")</f>
        <v/>
      </c>
    </row>
    <row r="32" spans="2:29" x14ac:dyDescent="0.25">
      <c r="B32" s="16"/>
      <c r="C32" s="64"/>
      <c r="G32" s="16" t="str">
        <f>IF(ISBLANK(Table12[[#This Row],[BMP Status]]), "", IFERROR(DATE(Table12[[#This Row],[Year Installed or Planned]],Table12[[#This Row],[Month Installed or Planned ]], 1), ""))</f>
        <v/>
      </c>
      <c r="U32" s="43" t="str">
        <f>IFERROR(INDEX(Reference!$B$22:$B$25, MATCH(Table12[[#This Row],[Facility Name]], Reference!$A$22:$A$25, 0)), "")</f>
        <v/>
      </c>
      <c r="W32" s="46"/>
      <c r="X32" s="43" t="str">
        <f>IF(ISBLANK(Table12[[#This Row],[Inspection Date]]), "", YEAR(Table12[[#This Row],[Inspection Date]]))</f>
        <v/>
      </c>
      <c r="Y32" s="43" t="str">
        <f>IF(ISBLANK(Table12[[#This Row],[Inspection Date]]), "", MONTH(Table12[[#This Row],[Inspection Date]]))</f>
        <v/>
      </c>
      <c r="AC32" s="15" t="str">
        <f>IF(ISBLANK(Table12[[#This Row],[BMP Status]]), "", "DOD")</f>
        <v/>
      </c>
    </row>
    <row r="33" spans="2:29" x14ac:dyDescent="0.25">
      <c r="B33" s="16"/>
      <c r="C33" s="64"/>
      <c r="G33" s="16" t="str">
        <f>IF(ISBLANK(Table12[[#This Row],[BMP Status]]), "", IFERROR(DATE(Table12[[#This Row],[Year Installed or Planned]],Table12[[#This Row],[Month Installed or Planned ]], 1), ""))</f>
        <v/>
      </c>
      <c r="U33" s="43" t="str">
        <f>IFERROR(INDEX(Reference!$B$22:$B$25, MATCH(Table12[[#This Row],[Facility Name]], Reference!$A$22:$A$25, 0)), "")</f>
        <v/>
      </c>
      <c r="W33" s="46"/>
      <c r="X33" s="43" t="str">
        <f>IF(ISBLANK(Table12[[#This Row],[Inspection Date]]), "", YEAR(Table12[[#This Row],[Inspection Date]]))</f>
        <v/>
      </c>
      <c r="Y33" s="43" t="str">
        <f>IF(ISBLANK(Table12[[#This Row],[Inspection Date]]), "", MONTH(Table12[[#This Row],[Inspection Date]]))</f>
        <v/>
      </c>
      <c r="AC33" s="15" t="str">
        <f>IF(ISBLANK(Table12[[#This Row],[BMP Status]]), "", "DOD")</f>
        <v/>
      </c>
    </row>
    <row r="34" spans="2:29" x14ac:dyDescent="0.25">
      <c r="B34" s="16"/>
      <c r="C34" s="64"/>
      <c r="G34" s="16" t="str">
        <f>IF(ISBLANK(Table12[[#This Row],[BMP Status]]), "", IFERROR(DATE(Table12[[#This Row],[Year Installed or Planned]],Table12[[#This Row],[Month Installed or Planned ]], 1), ""))</f>
        <v/>
      </c>
      <c r="U34" s="43" t="str">
        <f>IFERROR(INDEX(Reference!$B$22:$B$25, MATCH(Table12[[#This Row],[Facility Name]], Reference!$A$22:$A$25, 0)), "")</f>
        <v/>
      </c>
      <c r="W34" s="46"/>
      <c r="X34" s="43" t="str">
        <f>IF(ISBLANK(Table12[[#This Row],[Inspection Date]]), "", YEAR(Table12[[#This Row],[Inspection Date]]))</f>
        <v/>
      </c>
      <c r="Y34" s="43" t="str">
        <f>IF(ISBLANK(Table12[[#This Row],[Inspection Date]]), "", MONTH(Table12[[#This Row],[Inspection Date]]))</f>
        <v/>
      </c>
      <c r="AC34" s="15" t="str">
        <f>IF(ISBLANK(Table12[[#This Row],[BMP Status]]), "", "DOD")</f>
        <v/>
      </c>
    </row>
    <row r="35" spans="2:29" x14ac:dyDescent="0.25">
      <c r="B35" s="16"/>
      <c r="C35" s="64"/>
      <c r="G35" s="16" t="str">
        <f>IF(ISBLANK(Table12[[#This Row],[BMP Status]]), "", IFERROR(DATE(Table12[[#This Row],[Year Installed or Planned]],Table12[[#This Row],[Month Installed or Planned ]], 1), ""))</f>
        <v/>
      </c>
      <c r="U35" s="43" t="str">
        <f>IFERROR(INDEX(Reference!$B$22:$B$25, MATCH(Table12[[#This Row],[Facility Name]], Reference!$A$22:$A$25, 0)), "")</f>
        <v/>
      </c>
      <c r="W35" s="46"/>
      <c r="X35" s="43" t="str">
        <f>IF(ISBLANK(Table12[[#This Row],[Inspection Date]]), "", YEAR(Table12[[#This Row],[Inspection Date]]))</f>
        <v/>
      </c>
      <c r="Y35" s="43" t="str">
        <f>IF(ISBLANK(Table12[[#This Row],[Inspection Date]]), "", MONTH(Table12[[#This Row],[Inspection Date]]))</f>
        <v/>
      </c>
      <c r="AC35" s="15" t="str">
        <f>IF(ISBLANK(Table12[[#This Row],[BMP Status]]), "", "DOD")</f>
        <v/>
      </c>
    </row>
    <row r="36" spans="2:29" x14ac:dyDescent="0.25">
      <c r="B36" s="16"/>
      <c r="C36" s="64"/>
      <c r="G36" s="16" t="str">
        <f>IF(ISBLANK(Table12[[#This Row],[BMP Status]]), "", IFERROR(DATE(Table12[[#This Row],[Year Installed or Planned]],Table12[[#This Row],[Month Installed or Planned ]], 1), ""))</f>
        <v/>
      </c>
      <c r="U36" s="43" t="str">
        <f>IFERROR(INDEX(Reference!$B$22:$B$25, MATCH(Table12[[#This Row],[Facility Name]], Reference!$A$22:$A$25, 0)), "")</f>
        <v/>
      </c>
      <c r="W36" s="46"/>
      <c r="X36" s="43" t="str">
        <f>IF(ISBLANK(Table12[[#This Row],[Inspection Date]]), "", YEAR(Table12[[#This Row],[Inspection Date]]))</f>
        <v/>
      </c>
      <c r="Y36" s="43" t="str">
        <f>IF(ISBLANK(Table12[[#This Row],[Inspection Date]]), "", MONTH(Table12[[#This Row],[Inspection Date]]))</f>
        <v/>
      </c>
      <c r="AC36" s="15" t="str">
        <f>IF(ISBLANK(Table12[[#This Row],[BMP Status]]), "", "DOD")</f>
        <v/>
      </c>
    </row>
    <row r="37" spans="2:29" x14ac:dyDescent="0.25">
      <c r="B37" s="16"/>
      <c r="C37" s="64"/>
      <c r="G37" s="16" t="str">
        <f>IF(ISBLANK(Table12[[#This Row],[BMP Status]]), "", IFERROR(DATE(Table12[[#This Row],[Year Installed or Planned]],Table12[[#This Row],[Month Installed or Planned ]], 1), ""))</f>
        <v/>
      </c>
      <c r="U37" s="43" t="str">
        <f>IFERROR(INDEX(Reference!$B$22:$B$25, MATCH(Table12[[#This Row],[Facility Name]], Reference!$A$22:$A$25, 0)), "")</f>
        <v/>
      </c>
      <c r="W37" s="46"/>
      <c r="X37" s="43" t="str">
        <f>IF(ISBLANK(Table12[[#This Row],[Inspection Date]]), "", YEAR(Table12[[#This Row],[Inspection Date]]))</f>
        <v/>
      </c>
      <c r="Y37" s="43" t="str">
        <f>IF(ISBLANK(Table12[[#This Row],[Inspection Date]]), "", MONTH(Table12[[#This Row],[Inspection Date]]))</f>
        <v/>
      </c>
      <c r="AC37" s="15" t="str">
        <f>IF(ISBLANK(Table12[[#This Row],[BMP Status]]), "", "DOD")</f>
        <v/>
      </c>
    </row>
    <row r="38" spans="2:29" x14ac:dyDescent="0.25">
      <c r="B38" s="16"/>
      <c r="C38" s="64"/>
      <c r="G38" s="16" t="str">
        <f>IF(ISBLANK(Table12[[#This Row],[BMP Status]]), "", IFERROR(DATE(Table12[[#This Row],[Year Installed or Planned]],Table12[[#This Row],[Month Installed or Planned ]], 1), ""))</f>
        <v/>
      </c>
      <c r="U38" s="43" t="str">
        <f>IFERROR(INDEX(Reference!$B$22:$B$25, MATCH(Table12[[#This Row],[Facility Name]], Reference!$A$22:$A$25, 0)), "")</f>
        <v/>
      </c>
      <c r="W38" s="46"/>
      <c r="X38" s="43" t="str">
        <f>IF(ISBLANK(Table12[[#This Row],[Inspection Date]]), "", YEAR(Table12[[#This Row],[Inspection Date]]))</f>
        <v/>
      </c>
      <c r="Y38" s="43" t="str">
        <f>IF(ISBLANK(Table12[[#This Row],[Inspection Date]]), "", MONTH(Table12[[#This Row],[Inspection Date]]))</f>
        <v/>
      </c>
      <c r="AC38" s="15" t="str">
        <f>IF(ISBLANK(Table12[[#This Row],[BMP Status]]), "", "DOD")</f>
        <v/>
      </c>
    </row>
    <row r="39" spans="2:29" x14ac:dyDescent="0.25">
      <c r="B39" s="16"/>
      <c r="C39" s="64"/>
      <c r="G39" s="16" t="str">
        <f>IF(ISBLANK(Table12[[#This Row],[BMP Status]]), "", IFERROR(DATE(Table12[[#This Row],[Year Installed or Planned]],Table12[[#This Row],[Month Installed or Planned ]], 1), ""))</f>
        <v/>
      </c>
      <c r="U39" s="43" t="str">
        <f>IFERROR(INDEX(Reference!$B$22:$B$25, MATCH(Table12[[#This Row],[Facility Name]], Reference!$A$22:$A$25, 0)), "")</f>
        <v/>
      </c>
      <c r="W39" s="46"/>
      <c r="X39" s="43" t="str">
        <f>IF(ISBLANK(Table12[[#This Row],[Inspection Date]]), "", YEAR(Table12[[#This Row],[Inspection Date]]))</f>
        <v/>
      </c>
      <c r="Y39" s="43" t="str">
        <f>IF(ISBLANK(Table12[[#This Row],[Inspection Date]]), "", MONTH(Table12[[#This Row],[Inspection Date]]))</f>
        <v/>
      </c>
      <c r="AC39" s="15" t="str">
        <f>IF(ISBLANK(Table12[[#This Row],[BMP Status]]), "", "DOD")</f>
        <v/>
      </c>
    </row>
    <row r="40" spans="2:29" x14ac:dyDescent="0.25">
      <c r="B40" s="16"/>
      <c r="C40" s="64"/>
      <c r="G40" s="16" t="str">
        <f>IF(ISBLANK(Table12[[#This Row],[BMP Status]]), "", IFERROR(DATE(Table12[[#This Row],[Year Installed or Planned]],Table12[[#This Row],[Month Installed or Planned ]], 1), ""))</f>
        <v/>
      </c>
      <c r="U40" s="43" t="str">
        <f>IFERROR(INDEX(Reference!$B$22:$B$25, MATCH(Table12[[#This Row],[Facility Name]], Reference!$A$22:$A$25, 0)), "")</f>
        <v/>
      </c>
      <c r="W40" s="46"/>
      <c r="X40" s="43" t="str">
        <f>IF(ISBLANK(Table12[[#This Row],[Inspection Date]]), "", YEAR(Table12[[#This Row],[Inspection Date]]))</f>
        <v/>
      </c>
      <c r="Y40" s="43" t="str">
        <f>IF(ISBLANK(Table12[[#This Row],[Inspection Date]]), "", MONTH(Table12[[#This Row],[Inspection Date]]))</f>
        <v/>
      </c>
      <c r="AC40" s="15" t="str">
        <f>IF(ISBLANK(Table12[[#This Row],[BMP Status]]), "", "DOD")</f>
        <v/>
      </c>
    </row>
    <row r="41" spans="2:29" x14ac:dyDescent="0.25">
      <c r="B41" s="16"/>
      <c r="C41" s="64"/>
      <c r="G41" s="16" t="str">
        <f>IF(ISBLANK(Table12[[#This Row],[BMP Status]]), "", IFERROR(DATE(Table12[[#This Row],[Year Installed or Planned]],Table12[[#This Row],[Month Installed or Planned ]], 1), ""))</f>
        <v/>
      </c>
      <c r="U41" s="43" t="str">
        <f>IFERROR(INDEX(Reference!$B$22:$B$25, MATCH(Table12[[#This Row],[Facility Name]], Reference!$A$22:$A$25, 0)), "")</f>
        <v/>
      </c>
      <c r="W41" s="46"/>
      <c r="X41" s="43" t="str">
        <f>IF(ISBLANK(Table12[[#This Row],[Inspection Date]]), "", YEAR(Table12[[#This Row],[Inspection Date]]))</f>
        <v/>
      </c>
      <c r="Y41" s="43" t="str">
        <f>IF(ISBLANK(Table12[[#This Row],[Inspection Date]]), "", MONTH(Table12[[#This Row],[Inspection Date]]))</f>
        <v/>
      </c>
      <c r="AC41" s="15" t="str">
        <f>IF(ISBLANK(Table12[[#This Row],[BMP Status]]), "", "DOD")</f>
        <v/>
      </c>
    </row>
    <row r="42" spans="2:29" x14ac:dyDescent="0.25">
      <c r="B42" s="16"/>
      <c r="C42" s="64"/>
      <c r="G42" s="16" t="str">
        <f>IF(ISBLANK(Table12[[#This Row],[BMP Status]]), "", IFERROR(DATE(Table12[[#This Row],[Year Installed or Planned]],Table12[[#This Row],[Month Installed or Planned ]], 1), ""))</f>
        <v/>
      </c>
      <c r="U42" s="43" t="str">
        <f>IFERROR(INDEX(Reference!$B$22:$B$25, MATCH(Table12[[#This Row],[Facility Name]], Reference!$A$22:$A$25, 0)), "")</f>
        <v/>
      </c>
      <c r="W42" s="46"/>
      <c r="X42" s="43" t="str">
        <f>IF(ISBLANK(Table12[[#This Row],[Inspection Date]]), "", YEAR(Table12[[#This Row],[Inspection Date]]))</f>
        <v/>
      </c>
      <c r="Y42" s="43" t="str">
        <f>IF(ISBLANK(Table12[[#This Row],[Inspection Date]]), "", MONTH(Table12[[#This Row],[Inspection Date]]))</f>
        <v/>
      </c>
      <c r="AC42" s="15" t="str">
        <f>IF(ISBLANK(Table12[[#This Row],[BMP Status]]), "", "DOD")</f>
        <v/>
      </c>
    </row>
    <row r="43" spans="2:29" x14ac:dyDescent="0.25">
      <c r="B43" s="16"/>
      <c r="C43" s="64"/>
      <c r="G43" s="16" t="str">
        <f>IF(ISBLANK(Table12[[#This Row],[BMP Status]]), "", IFERROR(DATE(Table12[[#This Row],[Year Installed or Planned]],Table12[[#This Row],[Month Installed or Planned ]], 1), ""))</f>
        <v/>
      </c>
      <c r="U43" s="43" t="str">
        <f>IFERROR(INDEX(Reference!$B$22:$B$25, MATCH(Table12[[#This Row],[Facility Name]], Reference!$A$22:$A$25, 0)), "")</f>
        <v/>
      </c>
      <c r="W43" s="46"/>
      <c r="X43" s="43" t="str">
        <f>IF(ISBLANK(Table12[[#This Row],[Inspection Date]]), "", YEAR(Table12[[#This Row],[Inspection Date]]))</f>
        <v/>
      </c>
      <c r="Y43" s="43" t="str">
        <f>IF(ISBLANK(Table12[[#This Row],[Inspection Date]]), "", MONTH(Table12[[#This Row],[Inspection Date]]))</f>
        <v/>
      </c>
      <c r="AC43" s="15" t="str">
        <f>IF(ISBLANK(Table12[[#This Row],[BMP Status]]), "", "DOD")</f>
        <v/>
      </c>
    </row>
    <row r="44" spans="2:29" x14ac:dyDescent="0.25">
      <c r="B44" s="16"/>
      <c r="C44" s="64"/>
      <c r="G44" s="16" t="str">
        <f>IF(ISBLANK(Table12[[#This Row],[BMP Status]]), "", IFERROR(DATE(Table12[[#This Row],[Year Installed or Planned]],Table12[[#This Row],[Month Installed or Planned ]], 1), ""))</f>
        <v/>
      </c>
      <c r="U44" s="43" t="str">
        <f>IFERROR(INDEX(Reference!$B$22:$B$25, MATCH(Table12[[#This Row],[Facility Name]], Reference!$A$22:$A$25, 0)), "")</f>
        <v/>
      </c>
      <c r="W44" s="46"/>
      <c r="X44" s="43" t="str">
        <f>IF(ISBLANK(Table12[[#This Row],[Inspection Date]]), "", YEAR(Table12[[#This Row],[Inspection Date]]))</f>
        <v/>
      </c>
      <c r="Y44" s="43" t="str">
        <f>IF(ISBLANK(Table12[[#This Row],[Inspection Date]]), "", MONTH(Table12[[#This Row],[Inspection Date]]))</f>
        <v/>
      </c>
      <c r="AC44" s="15" t="str">
        <f>IF(ISBLANK(Table12[[#This Row],[BMP Status]]), "", "DOD")</f>
        <v/>
      </c>
    </row>
    <row r="45" spans="2:29" x14ac:dyDescent="0.25">
      <c r="B45" s="16"/>
      <c r="C45" s="64"/>
      <c r="G45" s="16" t="str">
        <f>IF(ISBLANK(Table12[[#This Row],[BMP Status]]), "", IFERROR(DATE(Table12[[#This Row],[Year Installed or Planned]],Table12[[#This Row],[Month Installed or Planned ]], 1), ""))</f>
        <v/>
      </c>
      <c r="U45" s="43" t="str">
        <f>IFERROR(INDEX(Reference!$B$22:$B$25, MATCH(Table12[[#This Row],[Facility Name]], Reference!$A$22:$A$25, 0)), "")</f>
        <v/>
      </c>
      <c r="W45" s="46"/>
      <c r="X45" s="43" t="str">
        <f>IF(ISBLANK(Table12[[#This Row],[Inspection Date]]), "", YEAR(Table12[[#This Row],[Inspection Date]]))</f>
        <v/>
      </c>
      <c r="Y45" s="43" t="str">
        <f>IF(ISBLANK(Table12[[#This Row],[Inspection Date]]), "", MONTH(Table12[[#This Row],[Inspection Date]]))</f>
        <v/>
      </c>
      <c r="AC45" s="15" t="str">
        <f>IF(ISBLANK(Table12[[#This Row],[BMP Status]]), "", "DOD")</f>
        <v/>
      </c>
    </row>
    <row r="46" spans="2:29" x14ac:dyDescent="0.25">
      <c r="B46" s="16"/>
      <c r="C46" s="64"/>
      <c r="G46" s="16" t="str">
        <f>IF(ISBLANK(Table12[[#This Row],[BMP Status]]), "", IFERROR(DATE(Table12[[#This Row],[Year Installed or Planned]],Table12[[#This Row],[Month Installed or Planned ]], 1), ""))</f>
        <v/>
      </c>
      <c r="U46" s="43" t="str">
        <f>IFERROR(INDEX(Reference!$B$22:$B$25, MATCH(Table12[[#This Row],[Facility Name]], Reference!$A$22:$A$25, 0)), "")</f>
        <v/>
      </c>
      <c r="W46" s="46"/>
      <c r="X46" s="43" t="str">
        <f>IF(ISBLANK(Table12[[#This Row],[Inspection Date]]), "", YEAR(Table12[[#This Row],[Inspection Date]]))</f>
        <v/>
      </c>
      <c r="Y46" s="43" t="str">
        <f>IF(ISBLANK(Table12[[#This Row],[Inspection Date]]), "", MONTH(Table12[[#This Row],[Inspection Date]]))</f>
        <v/>
      </c>
      <c r="AC46" s="15" t="str">
        <f>IF(ISBLANK(Table12[[#This Row],[BMP Status]]), "", "DOD")</f>
        <v/>
      </c>
    </row>
    <row r="47" spans="2:29" x14ac:dyDescent="0.25">
      <c r="B47" s="16"/>
      <c r="C47" s="64"/>
      <c r="G47" s="16" t="str">
        <f>IF(ISBLANK(Table12[[#This Row],[BMP Status]]), "", IFERROR(DATE(Table12[[#This Row],[Year Installed or Planned]],Table12[[#This Row],[Month Installed or Planned ]], 1), ""))</f>
        <v/>
      </c>
      <c r="U47" s="43" t="str">
        <f>IFERROR(INDEX(Reference!$B$22:$B$25, MATCH(Table12[[#This Row],[Facility Name]], Reference!$A$22:$A$25, 0)), "")</f>
        <v/>
      </c>
      <c r="W47" s="46"/>
      <c r="X47" s="43" t="str">
        <f>IF(ISBLANK(Table12[[#This Row],[Inspection Date]]), "", YEAR(Table12[[#This Row],[Inspection Date]]))</f>
        <v/>
      </c>
      <c r="Y47" s="43" t="str">
        <f>IF(ISBLANK(Table12[[#This Row],[Inspection Date]]), "", MONTH(Table12[[#This Row],[Inspection Date]]))</f>
        <v/>
      </c>
      <c r="AC47" s="15" t="str">
        <f>IF(ISBLANK(Table12[[#This Row],[BMP Status]]), "", "DOD")</f>
        <v/>
      </c>
    </row>
    <row r="48" spans="2:29" x14ac:dyDescent="0.25">
      <c r="B48" s="16"/>
      <c r="C48" s="64"/>
      <c r="G48" s="16" t="str">
        <f>IF(ISBLANK(Table12[[#This Row],[BMP Status]]), "", IFERROR(DATE(Table12[[#This Row],[Year Installed or Planned]],Table12[[#This Row],[Month Installed or Planned ]], 1), ""))</f>
        <v/>
      </c>
      <c r="U48" s="43" t="str">
        <f>IFERROR(INDEX(Reference!$B$22:$B$25, MATCH(Table12[[#This Row],[Facility Name]], Reference!$A$22:$A$25, 0)), "")</f>
        <v/>
      </c>
      <c r="W48" s="46"/>
      <c r="X48" s="43" t="str">
        <f>IF(ISBLANK(Table12[[#This Row],[Inspection Date]]), "", YEAR(Table12[[#This Row],[Inspection Date]]))</f>
        <v/>
      </c>
      <c r="Y48" s="43" t="str">
        <f>IF(ISBLANK(Table12[[#This Row],[Inspection Date]]), "", MONTH(Table12[[#This Row],[Inspection Date]]))</f>
        <v/>
      </c>
      <c r="AC48" s="15" t="str">
        <f>IF(ISBLANK(Table12[[#This Row],[BMP Status]]), "", "DOD")</f>
        <v/>
      </c>
    </row>
    <row r="49" spans="2:29" x14ac:dyDescent="0.25">
      <c r="B49" s="16"/>
      <c r="C49" s="64"/>
      <c r="G49" s="16" t="str">
        <f>IF(ISBLANK(Table12[[#This Row],[BMP Status]]), "", IFERROR(DATE(Table12[[#This Row],[Year Installed or Planned]],Table12[[#This Row],[Month Installed or Planned ]], 1), ""))</f>
        <v/>
      </c>
      <c r="U49" s="43" t="str">
        <f>IFERROR(INDEX(Reference!$B$22:$B$25, MATCH(Table12[[#This Row],[Facility Name]], Reference!$A$22:$A$25, 0)), "")</f>
        <v/>
      </c>
      <c r="W49" s="46"/>
      <c r="X49" s="43" t="str">
        <f>IF(ISBLANK(Table12[[#This Row],[Inspection Date]]), "", YEAR(Table12[[#This Row],[Inspection Date]]))</f>
        <v/>
      </c>
      <c r="Y49" s="43" t="str">
        <f>IF(ISBLANK(Table12[[#This Row],[Inspection Date]]), "", MONTH(Table12[[#This Row],[Inspection Date]]))</f>
        <v/>
      </c>
      <c r="AC49" s="15" t="str">
        <f>IF(ISBLANK(Table12[[#This Row],[BMP Status]]), "", "DOD")</f>
        <v/>
      </c>
    </row>
    <row r="50" spans="2:29" x14ac:dyDescent="0.25">
      <c r="B50" s="16"/>
      <c r="C50" s="64"/>
      <c r="G50" s="16" t="str">
        <f>IF(ISBLANK(Table12[[#This Row],[BMP Status]]), "", IFERROR(DATE(Table12[[#This Row],[Year Installed or Planned]],Table12[[#This Row],[Month Installed or Planned ]], 1), ""))</f>
        <v/>
      </c>
      <c r="U50" s="43" t="str">
        <f>IFERROR(INDEX(Reference!$B$22:$B$25, MATCH(Table12[[#This Row],[Facility Name]], Reference!$A$22:$A$25, 0)), "")</f>
        <v/>
      </c>
      <c r="W50" s="46"/>
      <c r="X50" s="43" t="str">
        <f>IF(ISBLANK(Table12[[#This Row],[Inspection Date]]), "", YEAR(Table12[[#This Row],[Inspection Date]]))</f>
        <v/>
      </c>
      <c r="Y50" s="43" t="str">
        <f>IF(ISBLANK(Table12[[#This Row],[Inspection Date]]), "", MONTH(Table12[[#This Row],[Inspection Date]]))</f>
        <v/>
      </c>
      <c r="AC50" s="15" t="str">
        <f>IF(ISBLANK(Table12[[#This Row],[BMP Status]]), "", "DOD")</f>
        <v/>
      </c>
    </row>
    <row r="51" spans="2:29" x14ac:dyDescent="0.25">
      <c r="B51" s="16"/>
      <c r="C51" s="64"/>
      <c r="G51" s="16" t="str">
        <f>IF(ISBLANK(Table12[[#This Row],[BMP Status]]), "", IFERROR(DATE(Table12[[#This Row],[Year Installed or Planned]],Table12[[#This Row],[Month Installed or Planned ]], 1), ""))</f>
        <v/>
      </c>
      <c r="U51" s="43" t="str">
        <f>IFERROR(INDEX(Reference!$B$22:$B$25, MATCH(Table12[[#This Row],[Facility Name]], Reference!$A$22:$A$25, 0)), "")</f>
        <v/>
      </c>
      <c r="W51" s="46"/>
      <c r="X51" s="43" t="str">
        <f>IF(ISBLANK(Table12[[#This Row],[Inspection Date]]), "", YEAR(Table12[[#This Row],[Inspection Date]]))</f>
        <v/>
      </c>
      <c r="Y51" s="43" t="str">
        <f>IF(ISBLANK(Table12[[#This Row],[Inspection Date]]), "", MONTH(Table12[[#This Row],[Inspection Date]]))</f>
        <v/>
      </c>
      <c r="AC51" s="15" t="str">
        <f>IF(ISBLANK(Table12[[#This Row],[BMP Status]]), "", "DOD")</f>
        <v/>
      </c>
    </row>
    <row r="52" spans="2:29" x14ac:dyDescent="0.25">
      <c r="B52" s="16"/>
      <c r="C52" s="64"/>
      <c r="G52" s="16" t="str">
        <f>IF(ISBLANK(Table12[[#This Row],[BMP Status]]), "", IFERROR(DATE(Table12[[#This Row],[Year Installed or Planned]],Table12[[#This Row],[Month Installed or Planned ]], 1), ""))</f>
        <v/>
      </c>
      <c r="U52" s="43" t="str">
        <f>IFERROR(INDEX(Reference!$B$22:$B$25, MATCH(Table12[[#This Row],[Facility Name]], Reference!$A$22:$A$25, 0)), "")</f>
        <v/>
      </c>
      <c r="W52" s="46"/>
      <c r="X52" s="43" t="str">
        <f>IF(ISBLANK(Table12[[#This Row],[Inspection Date]]), "", YEAR(Table12[[#This Row],[Inspection Date]]))</f>
        <v/>
      </c>
      <c r="Y52" s="43" t="str">
        <f>IF(ISBLANK(Table12[[#This Row],[Inspection Date]]), "", MONTH(Table12[[#This Row],[Inspection Date]]))</f>
        <v/>
      </c>
      <c r="AC52" s="15" t="str">
        <f>IF(ISBLANK(Table12[[#This Row],[BMP Status]]), "", "DOD")</f>
        <v/>
      </c>
    </row>
    <row r="53" spans="2:29" x14ac:dyDescent="0.25">
      <c r="B53" s="16"/>
      <c r="C53" s="64"/>
      <c r="G53" s="16" t="str">
        <f>IF(ISBLANK(Table12[[#This Row],[BMP Status]]), "", IFERROR(DATE(Table12[[#This Row],[Year Installed or Planned]],Table12[[#This Row],[Month Installed or Planned ]], 1), ""))</f>
        <v/>
      </c>
      <c r="U53" s="43" t="str">
        <f>IFERROR(INDEX(Reference!$B$22:$B$25, MATCH(Table12[[#This Row],[Facility Name]], Reference!$A$22:$A$25, 0)), "")</f>
        <v/>
      </c>
      <c r="W53" s="46"/>
      <c r="X53" s="43" t="str">
        <f>IF(ISBLANK(Table12[[#This Row],[Inspection Date]]), "", YEAR(Table12[[#This Row],[Inspection Date]]))</f>
        <v/>
      </c>
      <c r="Y53" s="43" t="str">
        <f>IF(ISBLANK(Table12[[#This Row],[Inspection Date]]), "", MONTH(Table12[[#This Row],[Inspection Date]]))</f>
        <v/>
      </c>
      <c r="AC53" s="15" t="str">
        <f>IF(ISBLANK(Table12[[#This Row],[BMP Status]]), "", "DOD")</f>
        <v/>
      </c>
    </row>
    <row r="54" spans="2:29" x14ac:dyDescent="0.25">
      <c r="B54" s="16"/>
      <c r="C54" s="64"/>
      <c r="G54" s="16" t="str">
        <f>IF(ISBLANK(Table12[[#This Row],[BMP Status]]), "", IFERROR(DATE(Table12[[#This Row],[Year Installed or Planned]],Table12[[#This Row],[Month Installed or Planned ]], 1), ""))</f>
        <v/>
      </c>
      <c r="U54" s="43" t="str">
        <f>IFERROR(INDEX(Reference!$B$22:$B$25, MATCH(Table12[[#This Row],[Facility Name]], Reference!$A$22:$A$25, 0)), "")</f>
        <v/>
      </c>
      <c r="W54" s="46"/>
      <c r="X54" s="43" t="str">
        <f>IF(ISBLANK(Table12[[#This Row],[Inspection Date]]), "", YEAR(Table12[[#This Row],[Inspection Date]]))</f>
        <v/>
      </c>
      <c r="Y54" s="43" t="str">
        <f>IF(ISBLANK(Table12[[#This Row],[Inspection Date]]), "", MONTH(Table12[[#This Row],[Inspection Date]]))</f>
        <v/>
      </c>
      <c r="AC54" s="15" t="str">
        <f>IF(ISBLANK(Table12[[#This Row],[BMP Status]]), "", "DOD")</f>
        <v/>
      </c>
    </row>
    <row r="55" spans="2:29" x14ac:dyDescent="0.25">
      <c r="B55" s="16"/>
      <c r="C55" s="64"/>
      <c r="G55" s="16" t="str">
        <f>IF(ISBLANK(Table12[[#This Row],[BMP Status]]), "", IFERROR(DATE(Table12[[#This Row],[Year Installed or Planned]],Table12[[#This Row],[Month Installed or Planned ]], 1), ""))</f>
        <v/>
      </c>
      <c r="U55" s="43" t="str">
        <f>IFERROR(INDEX(Reference!$B$22:$B$25, MATCH(Table12[[#This Row],[Facility Name]], Reference!$A$22:$A$25, 0)), "")</f>
        <v/>
      </c>
      <c r="W55" s="46"/>
      <c r="X55" s="43" t="str">
        <f>IF(ISBLANK(Table12[[#This Row],[Inspection Date]]), "", YEAR(Table12[[#This Row],[Inspection Date]]))</f>
        <v/>
      </c>
      <c r="Y55" s="43" t="str">
        <f>IF(ISBLANK(Table12[[#This Row],[Inspection Date]]), "", MONTH(Table12[[#This Row],[Inspection Date]]))</f>
        <v/>
      </c>
      <c r="AC55" s="15" t="str">
        <f>IF(ISBLANK(Table12[[#This Row],[BMP Status]]), "", "DOD")</f>
        <v/>
      </c>
    </row>
    <row r="56" spans="2:29" x14ac:dyDescent="0.25">
      <c r="B56" s="16"/>
      <c r="C56" s="64"/>
      <c r="G56" s="16" t="str">
        <f>IF(ISBLANK(Table12[[#This Row],[BMP Status]]), "", IFERROR(DATE(Table12[[#This Row],[Year Installed or Planned]],Table12[[#This Row],[Month Installed or Planned ]], 1), ""))</f>
        <v/>
      </c>
      <c r="U56" s="43" t="str">
        <f>IFERROR(INDEX(Reference!$B$22:$B$25, MATCH(Table12[[#This Row],[Facility Name]], Reference!$A$22:$A$25, 0)), "")</f>
        <v/>
      </c>
      <c r="W56" s="46"/>
      <c r="X56" s="43" t="str">
        <f>IF(ISBLANK(Table12[[#This Row],[Inspection Date]]), "", YEAR(Table12[[#This Row],[Inspection Date]]))</f>
        <v/>
      </c>
      <c r="Y56" s="43" t="str">
        <f>IF(ISBLANK(Table12[[#This Row],[Inspection Date]]), "", MONTH(Table12[[#This Row],[Inspection Date]]))</f>
        <v/>
      </c>
      <c r="AC56" s="15" t="str">
        <f>IF(ISBLANK(Table12[[#This Row],[BMP Status]]), "", "DOD")</f>
        <v/>
      </c>
    </row>
    <row r="57" spans="2:29" x14ac:dyDescent="0.25">
      <c r="B57" s="16"/>
      <c r="C57" s="64"/>
      <c r="G57" s="16" t="str">
        <f>IF(ISBLANK(Table12[[#This Row],[BMP Status]]), "", IFERROR(DATE(Table12[[#This Row],[Year Installed or Planned]],Table12[[#This Row],[Month Installed or Planned ]], 1), ""))</f>
        <v/>
      </c>
      <c r="U57" s="43" t="str">
        <f>IFERROR(INDEX(Reference!$B$22:$B$25, MATCH(Table12[[#This Row],[Facility Name]], Reference!$A$22:$A$25, 0)), "")</f>
        <v/>
      </c>
      <c r="W57" s="46"/>
      <c r="X57" s="43" t="str">
        <f>IF(ISBLANK(Table12[[#This Row],[Inspection Date]]), "", YEAR(Table12[[#This Row],[Inspection Date]]))</f>
        <v/>
      </c>
      <c r="Y57" s="43" t="str">
        <f>IF(ISBLANK(Table12[[#This Row],[Inspection Date]]), "", MONTH(Table12[[#This Row],[Inspection Date]]))</f>
        <v/>
      </c>
      <c r="AC57" s="15" t="str">
        <f>IF(ISBLANK(Table12[[#This Row],[BMP Status]]), "", "DOD")</f>
        <v/>
      </c>
    </row>
    <row r="58" spans="2:29" x14ac:dyDescent="0.25">
      <c r="B58" s="16"/>
      <c r="C58" s="64"/>
      <c r="G58" s="16" t="str">
        <f>IF(ISBLANK(Table12[[#This Row],[BMP Status]]), "", IFERROR(DATE(Table12[[#This Row],[Year Installed or Planned]],Table12[[#This Row],[Month Installed or Planned ]], 1), ""))</f>
        <v/>
      </c>
      <c r="U58" s="43" t="str">
        <f>IFERROR(INDEX(Reference!$B$22:$B$25, MATCH(Table12[[#This Row],[Facility Name]], Reference!$A$22:$A$25, 0)), "")</f>
        <v/>
      </c>
      <c r="W58" s="46"/>
      <c r="X58" s="43" t="str">
        <f>IF(ISBLANK(Table12[[#This Row],[Inspection Date]]), "", YEAR(Table12[[#This Row],[Inspection Date]]))</f>
        <v/>
      </c>
      <c r="Y58" s="43" t="str">
        <f>IF(ISBLANK(Table12[[#This Row],[Inspection Date]]), "", MONTH(Table12[[#This Row],[Inspection Date]]))</f>
        <v/>
      </c>
      <c r="AC58" s="15" t="str">
        <f>IF(ISBLANK(Table12[[#This Row],[BMP Status]]), "", "DOD")</f>
        <v/>
      </c>
    </row>
    <row r="59" spans="2:29" x14ac:dyDescent="0.25">
      <c r="B59" s="16"/>
      <c r="C59" s="64"/>
      <c r="G59" s="16" t="str">
        <f>IF(ISBLANK(Table12[[#This Row],[BMP Status]]), "", IFERROR(DATE(Table12[[#This Row],[Year Installed or Planned]],Table12[[#This Row],[Month Installed or Planned ]], 1), ""))</f>
        <v/>
      </c>
      <c r="U59" s="43" t="str">
        <f>IFERROR(INDEX(Reference!$B$22:$B$25, MATCH(Table12[[#This Row],[Facility Name]], Reference!$A$22:$A$25, 0)), "")</f>
        <v/>
      </c>
      <c r="W59" s="46"/>
      <c r="X59" s="43" t="str">
        <f>IF(ISBLANK(Table12[[#This Row],[Inspection Date]]), "", YEAR(Table12[[#This Row],[Inspection Date]]))</f>
        <v/>
      </c>
      <c r="Y59" s="43" t="str">
        <f>IF(ISBLANK(Table12[[#This Row],[Inspection Date]]), "", MONTH(Table12[[#This Row],[Inspection Date]]))</f>
        <v/>
      </c>
      <c r="AC59" s="15" t="str">
        <f>IF(ISBLANK(Table12[[#This Row],[BMP Status]]), "", "DOD")</f>
        <v/>
      </c>
    </row>
    <row r="60" spans="2:29" x14ac:dyDescent="0.25">
      <c r="B60" s="16"/>
      <c r="C60" s="64"/>
      <c r="G60" s="16" t="str">
        <f>IF(ISBLANK(Table12[[#This Row],[BMP Status]]), "", IFERROR(DATE(Table12[[#This Row],[Year Installed or Planned]],Table12[[#This Row],[Month Installed or Planned ]], 1), ""))</f>
        <v/>
      </c>
      <c r="U60" s="43" t="str">
        <f>IFERROR(INDEX(Reference!$B$22:$B$25, MATCH(Table12[[#This Row],[Facility Name]], Reference!$A$22:$A$25, 0)), "")</f>
        <v/>
      </c>
      <c r="W60" s="46"/>
      <c r="X60" s="43" t="str">
        <f>IF(ISBLANK(Table12[[#This Row],[Inspection Date]]), "", YEAR(Table12[[#This Row],[Inspection Date]]))</f>
        <v/>
      </c>
      <c r="Y60" s="43" t="str">
        <f>IF(ISBLANK(Table12[[#This Row],[Inspection Date]]), "", MONTH(Table12[[#This Row],[Inspection Date]]))</f>
        <v/>
      </c>
      <c r="AC60" s="15" t="str">
        <f>IF(ISBLANK(Table12[[#This Row],[BMP Status]]), "", "DOD")</f>
        <v/>
      </c>
    </row>
    <row r="61" spans="2:29" x14ac:dyDescent="0.25">
      <c r="B61" s="16"/>
      <c r="C61" s="64"/>
      <c r="G61" s="16" t="str">
        <f>IF(ISBLANK(Table12[[#This Row],[BMP Status]]), "", IFERROR(DATE(Table12[[#This Row],[Year Installed or Planned]],Table12[[#This Row],[Month Installed or Planned ]], 1), ""))</f>
        <v/>
      </c>
      <c r="U61" s="43" t="str">
        <f>IFERROR(INDEX(Reference!$B$22:$B$25, MATCH(Table12[[#This Row],[Facility Name]], Reference!$A$22:$A$25, 0)), "")</f>
        <v/>
      </c>
      <c r="W61" s="46"/>
      <c r="X61" s="43" t="str">
        <f>IF(ISBLANK(Table12[[#This Row],[Inspection Date]]), "", YEAR(Table12[[#This Row],[Inspection Date]]))</f>
        <v/>
      </c>
      <c r="Y61" s="43" t="str">
        <f>IF(ISBLANK(Table12[[#This Row],[Inspection Date]]), "", MONTH(Table12[[#This Row],[Inspection Date]]))</f>
        <v/>
      </c>
      <c r="AC61" s="15" t="str">
        <f>IF(ISBLANK(Table12[[#This Row],[BMP Status]]), "", "DOD")</f>
        <v/>
      </c>
    </row>
    <row r="62" spans="2:29" x14ac:dyDescent="0.25">
      <c r="B62" s="16"/>
      <c r="C62" s="64"/>
      <c r="G62" s="16" t="str">
        <f>IF(ISBLANK(Table12[[#This Row],[BMP Status]]), "", IFERROR(DATE(Table12[[#This Row],[Year Installed or Planned]],Table12[[#This Row],[Month Installed or Planned ]], 1), ""))</f>
        <v/>
      </c>
      <c r="U62" s="43" t="str">
        <f>IFERROR(INDEX(Reference!$B$22:$B$25, MATCH(Table12[[#This Row],[Facility Name]], Reference!$A$22:$A$25, 0)), "")</f>
        <v/>
      </c>
      <c r="W62" s="46"/>
      <c r="X62" s="43" t="str">
        <f>IF(ISBLANK(Table12[[#This Row],[Inspection Date]]), "", YEAR(Table12[[#This Row],[Inspection Date]]))</f>
        <v/>
      </c>
      <c r="Y62" s="43" t="str">
        <f>IF(ISBLANK(Table12[[#This Row],[Inspection Date]]), "", MONTH(Table12[[#This Row],[Inspection Date]]))</f>
        <v/>
      </c>
      <c r="AC62" s="15" t="str">
        <f>IF(ISBLANK(Table12[[#This Row],[BMP Status]]), "", "DOD")</f>
        <v/>
      </c>
    </row>
    <row r="63" spans="2:29" x14ac:dyDescent="0.25">
      <c r="B63" s="16"/>
      <c r="C63" s="64"/>
      <c r="G63" s="16" t="str">
        <f>IF(ISBLANK(Table12[[#This Row],[BMP Status]]), "", IFERROR(DATE(Table12[[#This Row],[Year Installed or Planned]],Table12[[#This Row],[Month Installed or Planned ]], 1), ""))</f>
        <v/>
      </c>
      <c r="U63" s="43" t="str">
        <f>IFERROR(INDEX(Reference!$B$22:$B$25, MATCH(Table12[[#This Row],[Facility Name]], Reference!$A$22:$A$25, 0)), "")</f>
        <v/>
      </c>
      <c r="W63" s="46"/>
      <c r="X63" s="43" t="str">
        <f>IF(ISBLANK(Table12[[#This Row],[Inspection Date]]), "", YEAR(Table12[[#This Row],[Inspection Date]]))</f>
        <v/>
      </c>
      <c r="Y63" s="43" t="str">
        <f>IF(ISBLANK(Table12[[#This Row],[Inspection Date]]), "", MONTH(Table12[[#This Row],[Inspection Date]]))</f>
        <v/>
      </c>
      <c r="AC63" s="15" t="str">
        <f>IF(ISBLANK(Table12[[#This Row],[BMP Status]]), "", "DOD")</f>
        <v/>
      </c>
    </row>
    <row r="64" spans="2:29" x14ac:dyDescent="0.25">
      <c r="B64" s="16"/>
      <c r="C64" s="64"/>
      <c r="G64" s="16" t="str">
        <f>IF(ISBLANK(Table12[[#This Row],[BMP Status]]), "", IFERROR(DATE(Table12[[#This Row],[Year Installed or Planned]],Table12[[#This Row],[Month Installed or Planned ]], 1), ""))</f>
        <v/>
      </c>
      <c r="U64" s="43" t="str">
        <f>IFERROR(INDEX(Reference!$B$22:$B$25, MATCH(Table12[[#This Row],[Facility Name]], Reference!$A$22:$A$25, 0)), "")</f>
        <v/>
      </c>
      <c r="W64" s="46"/>
      <c r="X64" s="43" t="str">
        <f>IF(ISBLANK(Table12[[#This Row],[Inspection Date]]), "", YEAR(Table12[[#This Row],[Inspection Date]]))</f>
        <v/>
      </c>
      <c r="Y64" s="43" t="str">
        <f>IF(ISBLANK(Table12[[#This Row],[Inspection Date]]), "", MONTH(Table12[[#This Row],[Inspection Date]]))</f>
        <v/>
      </c>
      <c r="AC64" s="15" t="str">
        <f>IF(ISBLANK(Table12[[#This Row],[BMP Status]]), "", "DOD")</f>
        <v/>
      </c>
    </row>
    <row r="65" spans="2:29" x14ac:dyDescent="0.25">
      <c r="B65" s="16"/>
      <c r="C65" s="64"/>
      <c r="G65" s="16" t="str">
        <f>IF(ISBLANK(Table12[[#This Row],[BMP Status]]), "", IFERROR(DATE(Table12[[#This Row],[Year Installed or Planned]],Table12[[#This Row],[Month Installed or Planned ]], 1), ""))</f>
        <v/>
      </c>
      <c r="U65" s="43" t="str">
        <f>IFERROR(INDEX(Reference!$B$22:$B$25, MATCH(Table12[[#This Row],[Facility Name]], Reference!$A$22:$A$25, 0)), "")</f>
        <v/>
      </c>
      <c r="W65" s="46"/>
      <c r="X65" s="43" t="str">
        <f>IF(ISBLANK(Table12[[#This Row],[Inspection Date]]), "", YEAR(Table12[[#This Row],[Inspection Date]]))</f>
        <v/>
      </c>
      <c r="Y65" s="43" t="str">
        <f>IF(ISBLANK(Table12[[#This Row],[Inspection Date]]), "", MONTH(Table12[[#This Row],[Inspection Date]]))</f>
        <v/>
      </c>
      <c r="AC65" s="15" t="str">
        <f>IF(ISBLANK(Table12[[#This Row],[BMP Status]]), "", "DOD")</f>
        <v/>
      </c>
    </row>
    <row r="66" spans="2:29" x14ac:dyDescent="0.25">
      <c r="B66" s="16"/>
      <c r="C66" s="64"/>
      <c r="G66" s="16" t="str">
        <f>IF(ISBLANK(Table12[[#This Row],[BMP Status]]), "", IFERROR(DATE(Table12[[#This Row],[Year Installed or Planned]],Table12[[#This Row],[Month Installed or Planned ]], 1), ""))</f>
        <v/>
      </c>
      <c r="U66" s="43" t="str">
        <f>IFERROR(INDEX(Reference!$B$22:$B$25, MATCH(Table12[[#This Row],[Facility Name]], Reference!$A$22:$A$25, 0)), "")</f>
        <v/>
      </c>
      <c r="W66" s="46"/>
      <c r="X66" s="43" t="str">
        <f>IF(ISBLANK(Table12[[#This Row],[Inspection Date]]), "", YEAR(Table12[[#This Row],[Inspection Date]]))</f>
        <v/>
      </c>
      <c r="Y66" s="43" t="str">
        <f>IF(ISBLANK(Table12[[#This Row],[Inspection Date]]), "", MONTH(Table12[[#This Row],[Inspection Date]]))</f>
        <v/>
      </c>
      <c r="AC66" s="15" t="str">
        <f>IF(ISBLANK(Table12[[#This Row],[BMP Status]]), "", "DOD")</f>
        <v/>
      </c>
    </row>
    <row r="67" spans="2:29" x14ac:dyDescent="0.25">
      <c r="B67" s="16"/>
      <c r="C67" s="64"/>
      <c r="G67" s="16" t="str">
        <f>IF(ISBLANK(Table12[[#This Row],[BMP Status]]), "", IFERROR(DATE(Table12[[#This Row],[Year Installed or Planned]],Table12[[#This Row],[Month Installed or Planned ]], 1), ""))</f>
        <v/>
      </c>
      <c r="U67" s="43" t="str">
        <f>IFERROR(INDEX(Reference!$B$22:$B$25, MATCH(Table12[[#This Row],[Facility Name]], Reference!$A$22:$A$25, 0)), "")</f>
        <v/>
      </c>
      <c r="W67" s="46"/>
      <c r="X67" s="43" t="str">
        <f>IF(ISBLANK(Table12[[#This Row],[Inspection Date]]), "", YEAR(Table12[[#This Row],[Inspection Date]]))</f>
        <v/>
      </c>
      <c r="Y67" s="43" t="str">
        <f>IF(ISBLANK(Table12[[#This Row],[Inspection Date]]), "", MONTH(Table12[[#This Row],[Inspection Date]]))</f>
        <v/>
      </c>
      <c r="AC67" s="15" t="str">
        <f>IF(ISBLANK(Table12[[#This Row],[BMP Status]]), "", "DOD")</f>
        <v/>
      </c>
    </row>
    <row r="68" spans="2:29" x14ac:dyDescent="0.25">
      <c r="B68" s="16"/>
      <c r="C68" s="64"/>
      <c r="G68" s="16" t="str">
        <f>IF(ISBLANK(Table12[[#This Row],[BMP Status]]), "", IFERROR(DATE(Table12[[#This Row],[Year Installed or Planned]],Table12[[#This Row],[Month Installed or Planned ]], 1), ""))</f>
        <v/>
      </c>
      <c r="U68" s="43" t="str">
        <f>IFERROR(INDEX(Reference!$B$22:$B$25, MATCH(Table12[[#This Row],[Facility Name]], Reference!$A$22:$A$25, 0)), "")</f>
        <v/>
      </c>
      <c r="W68" s="46"/>
      <c r="X68" s="43" t="str">
        <f>IF(ISBLANK(Table12[[#This Row],[Inspection Date]]), "", YEAR(Table12[[#This Row],[Inspection Date]]))</f>
        <v/>
      </c>
      <c r="Y68" s="43" t="str">
        <f>IF(ISBLANK(Table12[[#This Row],[Inspection Date]]), "", MONTH(Table12[[#This Row],[Inspection Date]]))</f>
        <v/>
      </c>
      <c r="AC68" s="15" t="str">
        <f>IF(ISBLANK(Table12[[#This Row],[BMP Status]]), "", "DOD")</f>
        <v/>
      </c>
    </row>
    <row r="69" spans="2:29" x14ac:dyDescent="0.25">
      <c r="B69" s="16"/>
      <c r="C69" s="64"/>
      <c r="G69" s="16" t="str">
        <f>IF(ISBLANK(Table12[[#This Row],[BMP Status]]), "", IFERROR(DATE(Table12[[#This Row],[Year Installed or Planned]],Table12[[#This Row],[Month Installed or Planned ]], 1), ""))</f>
        <v/>
      </c>
      <c r="U69" s="43" t="str">
        <f>IFERROR(INDEX(Reference!$B$22:$B$25, MATCH(Table12[[#This Row],[Facility Name]], Reference!$A$22:$A$25, 0)), "")</f>
        <v/>
      </c>
      <c r="W69" s="46"/>
      <c r="X69" s="43" t="str">
        <f>IF(ISBLANK(Table12[[#This Row],[Inspection Date]]), "", YEAR(Table12[[#This Row],[Inspection Date]]))</f>
        <v/>
      </c>
      <c r="Y69" s="43" t="str">
        <f>IF(ISBLANK(Table12[[#This Row],[Inspection Date]]), "", MONTH(Table12[[#This Row],[Inspection Date]]))</f>
        <v/>
      </c>
      <c r="AC69" s="15" t="str">
        <f>IF(ISBLANK(Table12[[#This Row],[BMP Status]]), "", "DOD")</f>
        <v/>
      </c>
    </row>
    <row r="70" spans="2:29" x14ac:dyDescent="0.25">
      <c r="B70" s="16"/>
      <c r="C70" s="64"/>
      <c r="G70" s="16" t="str">
        <f>IF(ISBLANK(Table12[[#This Row],[BMP Status]]), "", IFERROR(DATE(Table12[[#This Row],[Year Installed or Planned]],Table12[[#This Row],[Month Installed or Planned ]], 1), ""))</f>
        <v/>
      </c>
      <c r="U70" s="43" t="str">
        <f>IFERROR(INDEX(Reference!$B$22:$B$25, MATCH(Table12[[#This Row],[Facility Name]], Reference!$A$22:$A$25, 0)), "")</f>
        <v/>
      </c>
      <c r="W70" s="46"/>
      <c r="X70" s="43" t="str">
        <f>IF(ISBLANK(Table12[[#This Row],[Inspection Date]]), "", YEAR(Table12[[#This Row],[Inspection Date]]))</f>
        <v/>
      </c>
      <c r="Y70" s="43" t="str">
        <f>IF(ISBLANK(Table12[[#This Row],[Inspection Date]]), "", MONTH(Table12[[#This Row],[Inspection Date]]))</f>
        <v/>
      </c>
      <c r="AC70" s="15" t="str">
        <f>IF(ISBLANK(Table12[[#This Row],[BMP Status]]), "", "DOD")</f>
        <v/>
      </c>
    </row>
    <row r="71" spans="2:29" x14ac:dyDescent="0.25">
      <c r="B71" s="16"/>
      <c r="C71" s="64"/>
      <c r="G71" s="16" t="str">
        <f>IF(ISBLANK(Table12[[#This Row],[BMP Status]]), "", IFERROR(DATE(Table12[[#This Row],[Year Installed or Planned]],Table12[[#This Row],[Month Installed or Planned ]], 1), ""))</f>
        <v/>
      </c>
      <c r="U71" s="43" t="str">
        <f>IFERROR(INDEX(Reference!$B$22:$B$25, MATCH(Table12[[#This Row],[Facility Name]], Reference!$A$22:$A$25, 0)), "")</f>
        <v/>
      </c>
      <c r="W71" s="46"/>
      <c r="X71" s="43" t="str">
        <f>IF(ISBLANK(Table12[[#This Row],[Inspection Date]]), "", YEAR(Table12[[#This Row],[Inspection Date]]))</f>
        <v/>
      </c>
      <c r="Y71" s="43" t="str">
        <f>IF(ISBLANK(Table12[[#This Row],[Inspection Date]]), "", MONTH(Table12[[#This Row],[Inspection Date]]))</f>
        <v/>
      </c>
      <c r="AC71" s="15" t="str">
        <f>IF(ISBLANK(Table12[[#This Row],[BMP Status]]), "", "DOD")</f>
        <v/>
      </c>
    </row>
    <row r="72" spans="2:29" x14ac:dyDescent="0.25">
      <c r="B72" s="16"/>
      <c r="C72" s="64"/>
      <c r="G72" s="16" t="str">
        <f>IF(ISBLANK(Table12[[#This Row],[BMP Status]]), "", IFERROR(DATE(Table12[[#This Row],[Year Installed or Planned]],Table12[[#This Row],[Month Installed or Planned ]], 1), ""))</f>
        <v/>
      </c>
      <c r="U72" s="43" t="str">
        <f>IFERROR(INDEX(Reference!$B$22:$B$25, MATCH(Table12[[#This Row],[Facility Name]], Reference!$A$22:$A$25, 0)), "")</f>
        <v/>
      </c>
      <c r="W72" s="46"/>
      <c r="X72" s="43" t="str">
        <f>IF(ISBLANK(Table12[[#This Row],[Inspection Date]]), "", YEAR(Table12[[#This Row],[Inspection Date]]))</f>
        <v/>
      </c>
      <c r="Y72" s="43" t="str">
        <f>IF(ISBLANK(Table12[[#This Row],[Inspection Date]]), "", MONTH(Table12[[#This Row],[Inspection Date]]))</f>
        <v/>
      </c>
      <c r="AC72" s="15" t="str">
        <f>IF(ISBLANK(Table12[[#This Row],[BMP Status]]), "", "DOD")</f>
        <v/>
      </c>
    </row>
    <row r="73" spans="2:29" x14ac:dyDescent="0.25">
      <c r="B73" s="16"/>
      <c r="C73" s="64"/>
      <c r="G73" s="16" t="str">
        <f>IF(ISBLANK(Table12[[#This Row],[BMP Status]]), "", IFERROR(DATE(Table12[[#This Row],[Year Installed or Planned]],Table12[[#This Row],[Month Installed or Planned ]], 1), ""))</f>
        <v/>
      </c>
      <c r="U73" s="43" t="str">
        <f>IFERROR(INDEX(Reference!$B$22:$B$25, MATCH(Table12[[#This Row],[Facility Name]], Reference!$A$22:$A$25, 0)), "")</f>
        <v/>
      </c>
      <c r="W73" s="46"/>
      <c r="X73" s="43" t="str">
        <f>IF(ISBLANK(Table12[[#This Row],[Inspection Date]]), "", YEAR(Table12[[#This Row],[Inspection Date]]))</f>
        <v/>
      </c>
      <c r="Y73" s="43" t="str">
        <f>IF(ISBLANK(Table12[[#This Row],[Inspection Date]]), "", MONTH(Table12[[#This Row],[Inspection Date]]))</f>
        <v/>
      </c>
      <c r="AC73" s="15" t="str">
        <f>IF(ISBLANK(Table12[[#This Row],[BMP Status]]), "", "DOD")</f>
        <v/>
      </c>
    </row>
    <row r="74" spans="2:29" x14ac:dyDescent="0.25">
      <c r="B74" s="16"/>
      <c r="C74" s="64"/>
      <c r="G74" s="16" t="str">
        <f>IF(ISBLANK(Table12[[#This Row],[BMP Status]]), "", IFERROR(DATE(Table12[[#This Row],[Year Installed or Planned]],Table12[[#This Row],[Month Installed or Planned ]], 1), ""))</f>
        <v/>
      </c>
      <c r="U74" s="43" t="str">
        <f>IFERROR(INDEX(Reference!$B$22:$B$25, MATCH(Table12[[#This Row],[Facility Name]], Reference!$A$22:$A$25, 0)), "")</f>
        <v/>
      </c>
      <c r="W74" s="46"/>
      <c r="X74" s="43" t="str">
        <f>IF(ISBLANK(Table12[[#This Row],[Inspection Date]]), "", YEAR(Table12[[#This Row],[Inspection Date]]))</f>
        <v/>
      </c>
      <c r="Y74" s="43" t="str">
        <f>IF(ISBLANK(Table12[[#This Row],[Inspection Date]]), "", MONTH(Table12[[#This Row],[Inspection Date]]))</f>
        <v/>
      </c>
      <c r="AC74" s="15" t="str">
        <f>IF(ISBLANK(Table12[[#This Row],[BMP Status]]), "", "DOD")</f>
        <v/>
      </c>
    </row>
    <row r="75" spans="2:29" x14ac:dyDescent="0.25">
      <c r="B75" s="16"/>
      <c r="C75" s="64"/>
      <c r="G75" s="16" t="str">
        <f>IF(ISBLANK(Table12[[#This Row],[BMP Status]]), "", IFERROR(DATE(Table12[[#This Row],[Year Installed or Planned]],Table12[[#This Row],[Month Installed or Planned ]], 1), ""))</f>
        <v/>
      </c>
      <c r="U75" s="43" t="str">
        <f>IFERROR(INDEX(Reference!$B$22:$B$25, MATCH(Table12[[#This Row],[Facility Name]], Reference!$A$22:$A$25, 0)), "")</f>
        <v/>
      </c>
      <c r="W75" s="46"/>
      <c r="X75" s="43" t="str">
        <f>IF(ISBLANK(Table12[[#This Row],[Inspection Date]]), "", YEAR(Table12[[#This Row],[Inspection Date]]))</f>
        <v/>
      </c>
      <c r="Y75" s="43" t="str">
        <f>IF(ISBLANK(Table12[[#This Row],[Inspection Date]]), "", MONTH(Table12[[#This Row],[Inspection Date]]))</f>
        <v/>
      </c>
      <c r="AC75" s="15" t="str">
        <f>IF(ISBLANK(Table12[[#This Row],[BMP Status]]), "", "DOD")</f>
        <v/>
      </c>
    </row>
    <row r="76" spans="2:29" x14ac:dyDescent="0.25">
      <c r="B76" s="16"/>
      <c r="C76" s="64"/>
      <c r="G76" s="16" t="str">
        <f>IF(ISBLANK(Table12[[#This Row],[BMP Status]]), "", IFERROR(DATE(Table12[[#This Row],[Year Installed or Planned]],Table12[[#This Row],[Month Installed or Planned ]], 1), ""))</f>
        <v/>
      </c>
      <c r="U76" s="43" t="str">
        <f>IFERROR(INDEX(Reference!$B$22:$B$25, MATCH(Table12[[#This Row],[Facility Name]], Reference!$A$22:$A$25, 0)), "")</f>
        <v/>
      </c>
      <c r="W76" s="46"/>
      <c r="X76" s="43" t="str">
        <f>IF(ISBLANK(Table12[[#This Row],[Inspection Date]]), "", YEAR(Table12[[#This Row],[Inspection Date]]))</f>
        <v/>
      </c>
      <c r="Y76" s="43" t="str">
        <f>IF(ISBLANK(Table12[[#This Row],[Inspection Date]]), "", MONTH(Table12[[#This Row],[Inspection Date]]))</f>
        <v/>
      </c>
      <c r="AC76" s="15" t="str">
        <f>IF(ISBLANK(Table12[[#This Row],[BMP Status]]), "", "DOD")</f>
        <v/>
      </c>
    </row>
    <row r="77" spans="2:29" x14ac:dyDescent="0.25">
      <c r="B77" s="16"/>
      <c r="C77" s="64"/>
      <c r="G77" s="16" t="str">
        <f>IF(ISBLANK(Table12[[#This Row],[BMP Status]]), "", IFERROR(DATE(Table12[[#This Row],[Year Installed or Planned]],Table12[[#This Row],[Month Installed or Planned ]], 1), ""))</f>
        <v/>
      </c>
      <c r="U77" s="43" t="str">
        <f>IFERROR(INDEX(Reference!$B$22:$B$25, MATCH(Table12[[#This Row],[Facility Name]], Reference!$A$22:$A$25, 0)), "")</f>
        <v/>
      </c>
      <c r="W77" s="46"/>
      <c r="X77" s="43" t="str">
        <f>IF(ISBLANK(Table12[[#This Row],[Inspection Date]]), "", YEAR(Table12[[#This Row],[Inspection Date]]))</f>
        <v/>
      </c>
      <c r="Y77" s="43" t="str">
        <f>IF(ISBLANK(Table12[[#This Row],[Inspection Date]]), "", MONTH(Table12[[#This Row],[Inspection Date]]))</f>
        <v/>
      </c>
      <c r="AC77" s="15" t="str">
        <f>IF(ISBLANK(Table12[[#This Row],[BMP Status]]), "", "DOD")</f>
        <v/>
      </c>
    </row>
    <row r="78" spans="2:29" x14ac:dyDescent="0.25">
      <c r="B78" s="16"/>
      <c r="C78" s="64"/>
      <c r="G78" s="16" t="str">
        <f>IF(ISBLANK(Table12[[#This Row],[BMP Status]]), "", IFERROR(DATE(Table12[[#This Row],[Year Installed or Planned]],Table12[[#This Row],[Month Installed or Planned ]], 1), ""))</f>
        <v/>
      </c>
      <c r="U78" s="43" t="str">
        <f>IFERROR(INDEX(Reference!$B$22:$B$25, MATCH(Table12[[#This Row],[Facility Name]], Reference!$A$22:$A$25, 0)), "")</f>
        <v/>
      </c>
      <c r="W78" s="46"/>
      <c r="X78" s="43" t="str">
        <f>IF(ISBLANK(Table12[[#This Row],[Inspection Date]]), "", YEAR(Table12[[#This Row],[Inspection Date]]))</f>
        <v/>
      </c>
      <c r="Y78" s="43" t="str">
        <f>IF(ISBLANK(Table12[[#This Row],[Inspection Date]]), "", MONTH(Table12[[#This Row],[Inspection Date]]))</f>
        <v/>
      </c>
      <c r="AC78" s="15" t="str">
        <f>IF(ISBLANK(Table12[[#This Row],[BMP Status]]), "", "DOD")</f>
        <v/>
      </c>
    </row>
    <row r="79" spans="2:29" x14ac:dyDescent="0.25">
      <c r="B79" s="16"/>
      <c r="C79" s="64"/>
      <c r="G79" s="16" t="str">
        <f>IF(ISBLANK(Table12[[#This Row],[BMP Status]]), "", IFERROR(DATE(Table12[[#This Row],[Year Installed or Planned]],Table12[[#This Row],[Month Installed or Planned ]], 1), ""))</f>
        <v/>
      </c>
      <c r="U79" s="43" t="str">
        <f>IFERROR(INDEX(Reference!$B$22:$B$25, MATCH(Table12[[#This Row],[Facility Name]], Reference!$A$22:$A$25, 0)), "")</f>
        <v/>
      </c>
      <c r="W79" s="46"/>
      <c r="X79" s="43" t="str">
        <f>IF(ISBLANK(Table12[[#This Row],[Inspection Date]]), "", YEAR(Table12[[#This Row],[Inspection Date]]))</f>
        <v/>
      </c>
      <c r="Y79" s="43" t="str">
        <f>IF(ISBLANK(Table12[[#This Row],[Inspection Date]]), "", MONTH(Table12[[#This Row],[Inspection Date]]))</f>
        <v/>
      </c>
      <c r="AC79" s="15" t="str">
        <f>IF(ISBLANK(Table12[[#This Row],[BMP Status]]), "", "DOD")</f>
        <v/>
      </c>
    </row>
    <row r="80" spans="2:29" x14ac:dyDescent="0.25">
      <c r="B80" s="16"/>
      <c r="C80" s="64"/>
      <c r="G80" s="16" t="str">
        <f>IF(ISBLANK(Table12[[#This Row],[BMP Status]]), "", IFERROR(DATE(Table12[[#This Row],[Year Installed or Planned]],Table12[[#This Row],[Month Installed or Planned ]], 1), ""))</f>
        <v/>
      </c>
      <c r="U80" s="43" t="str">
        <f>IFERROR(INDEX(Reference!$B$22:$B$25, MATCH(Table12[[#This Row],[Facility Name]], Reference!$A$22:$A$25, 0)), "")</f>
        <v/>
      </c>
      <c r="W80" s="46"/>
      <c r="X80" s="43" t="str">
        <f>IF(ISBLANK(Table12[[#This Row],[Inspection Date]]), "", YEAR(Table12[[#This Row],[Inspection Date]]))</f>
        <v/>
      </c>
      <c r="Y80" s="43" t="str">
        <f>IF(ISBLANK(Table12[[#This Row],[Inspection Date]]), "", MONTH(Table12[[#This Row],[Inspection Date]]))</f>
        <v/>
      </c>
      <c r="AC80" s="15" t="str">
        <f>IF(ISBLANK(Table12[[#This Row],[BMP Status]]), "", "DOD")</f>
        <v/>
      </c>
    </row>
    <row r="81" spans="2:29" x14ac:dyDescent="0.25">
      <c r="B81" s="16"/>
      <c r="C81" s="64"/>
      <c r="G81" s="16" t="str">
        <f>IF(ISBLANK(Table12[[#This Row],[BMP Status]]), "", IFERROR(DATE(Table12[[#This Row],[Year Installed or Planned]],Table12[[#This Row],[Month Installed or Planned ]], 1), ""))</f>
        <v/>
      </c>
      <c r="U81" s="43" t="str">
        <f>IFERROR(INDEX(Reference!$B$22:$B$25, MATCH(Table12[[#This Row],[Facility Name]], Reference!$A$22:$A$25, 0)), "")</f>
        <v/>
      </c>
      <c r="W81" s="46"/>
      <c r="X81" s="43" t="str">
        <f>IF(ISBLANK(Table12[[#This Row],[Inspection Date]]), "", YEAR(Table12[[#This Row],[Inspection Date]]))</f>
        <v/>
      </c>
      <c r="Y81" s="43" t="str">
        <f>IF(ISBLANK(Table12[[#This Row],[Inspection Date]]), "", MONTH(Table12[[#This Row],[Inspection Date]]))</f>
        <v/>
      </c>
      <c r="AC81" s="15" t="str">
        <f>IF(ISBLANK(Table12[[#This Row],[BMP Status]]), "", "DOD")</f>
        <v/>
      </c>
    </row>
    <row r="82" spans="2:29" x14ac:dyDescent="0.25">
      <c r="B82" s="16"/>
      <c r="C82" s="64"/>
      <c r="G82" s="16" t="str">
        <f>IF(ISBLANK(Table12[[#This Row],[BMP Status]]), "", IFERROR(DATE(Table12[[#This Row],[Year Installed or Planned]],Table12[[#This Row],[Month Installed or Planned ]], 1), ""))</f>
        <v/>
      </c>
      <c r="U82" s="43" t="str">
        <f>IFERROR(INDEX(Reference!$B$22:$B$25, MATCH(Table12[[#This Row],[Facility Name]], Reference!$A$22:$A$25, 0)), "")</f>
        <v/>
      </c>
      <c r="W82" s="46"/>
      <c r="X82" s="43" t="str">
        <f>IF(ISBLANK(Table12[[#This Row],[Inspection Date]]), "", YEAR(Table12[[#This Row],[Inspection Date]]))</f>
        <v/>
      </c>
      <c r="Y82" s="43" t="str">
        <f>IF(ISBLANK(Table12[[#This Row],[Inspection Date]]), "", MONTH(Table12[[#This Row],[Inspection Date]]))</f>
        <v/>
      </c>
      <c r="AC82" s="15" t="str">
        <f>IF(ISBLANK(Table12[[#This Row],[BMP Status]]), "", "DOD")</f>
        <v/>
      </c>
    </row>
    <row r="83" spans="2:29" x14ac:dyDescent="0.25">
      <c r="B83" s="16"/>
      <c r="C83" s="64"/>
      <c r="G83" s="16" t="str">
        <f>IF(ISBLANK(Table12[[#This Row],[BMP Status]]), "", IFERROR(DATE(Table12[[#This Row],[Year Installed or Planned]],Table12[[#This Row],[Month Installed or Planned ]], 1), ""))</f>
        <v/>
      </c>
      <c r="U83" s="43" t="str">
        <f>IFERROR(INDEX(Reference!$B$22:$B$25, MATCH(Table12[[#This Row],[Facility Name]], Reference!$A$22:$A$25, 0)), "")</f>
        <v/>
      </c>
      <c r="W83" s="46"/>
      <c r="X83" s="43" t="str">
        <f>IF(ISBLANK(Table12[[#This Row],[Inspection Date]]), "", YEAR(Table12[[#This Row],[Inspection Date]]))</f>
        <v/>
      </c>
      <c r="Y83" s="43" t="str">
        <f>IF(ISBLANK(Table12[[#This Row],[Inspection Date]]), "", MONTH(Table12[[#This Row],[Inspection Date]]))</f>
        <v/>
      </c>
      <c r="AC83" s="15" t="str">
        <f>IF(ISBLANK(Table12[[#This Row],[BMP Status]]), "", "DOD")</f>
        <v/>
      </c>
    </row>
    <row r="84" spans="2:29" x14ac:dyDescent="0.25">
      <c r="B84" s="16"/>
      <c r="C84" s="64"/>
      <c r="G84" s="16" t="str">
        <f>IF(ISBLANK(Table12[[#This Row],[BMP Status]]), "", IFERROR(DATE(Table12[[#This Row],[Year Installed or Planned]],Table12[[#This Row],[Month Installed or Planned ]], 1), ""))</f>
        <v/>
      </c>
      <c r="U84" s="43" t="str">
        <f>IFERROR(INDEX(Reference!$B$22:$B$25, MATCH(Table12[[#This Row],[Facility Name]], Reference!$A$22:$A$25, 0)), "")</f>
        <v/>
      </c>
      <c r="W84" s="46"/>
      <c r="X84" s="43" t="str">
        <f>IF(ISBLANK(Table12[[#This Row],[Inspection Date]]), "", YEAR(Table12[[#This Row],[Inspection Date]]))</f>
        <v/>
      </c>
      <c r="Y84" s="43" t="str">
        <f>IF(ISBLANK(Table12[[#This Row],[Inspection Date]]), "", MONTH(Table12[[#This Row],[Inspection Date]]))</f>
        <v/>
      </c>
      <c r="AC84" s="15" t="str">
        <f>IF(ISBLANK(Table12[[#This Row],[BMP Status]]), "", "DOD")</f>
        <v/>
      </c>
    </row>
    <row r="85" spans="2:29" x14ac:dyDescent="0.25">
      <c r="B85" s="16"/>
      <c r="C85" s="64"/>
      <c r="G85" s="16" t="str">
        <f>IF(ISBLANK(Table12[[#This Row],[BMP Status]]), "", IFERROR(DATE(Table12[[#This Row],[Year Installed or Planned]],Table12[[#This Row],[Month Installed or Planned ]], 1), ""))</f>
        <v/>
      </c>
      <c r="U85" s="43" t="str">
        <f>IFERROR(INDEX(Reference!$B$22:$B$25, MATCH(Table12[[#This Row],[Facility Name]], Reference!$A$22:$A$25, 0)), "")</f>
        <v/>
      </c>
      <c r="W85" s="46"/>
      <c r="X85" s="43" t="str">
        <f>IF(ISBLANK(Table12[[#This Row],[Inspection Date]]), "", YEAR(Table12[[#This Row],[Inspection Date]]))</f>
        <v/>
      </c>
      <c r="Y85" s="43" t="str">
        <f>IF(ISBLANK(Table12[[#This Row],[Inspection Date]]), "", MONTH(Table12[[#This Row],[Inspection Date]]))</f>
        <v/>
      </c>
      <c r="AC85" s="15" t="str">
        <f>IF(ISBLANK(Table12[[#This Row],[BMP Status]]), "", "DOD")</f>
        <v/>
      </c>
    </row>
    <row r="86" spans="2:29" x14ac:dyDescent="0.25">
      <c r="B86" s="16"/>
      <c r="C86" s="64"/>
      <c r="G86" s="16" t="str">
        <f>IF(ISBLANK(Table12[[#This Row],[BMP Status]]), "", IFERROR(DATE(Table12[[#This Row],[Year Installed or Planned]],Table12[[#This Row],[Month Installed or Planned ]], 1), ""))</f>
        <v/>
      </c>
      <c r="U86" s="43" t="str">
        <f>IFERROR(INDEX(Reference!$B$22:$B$25, MATCH(Table12[[#This Row],[Facility Name]], Reference!$A$22:$A$25, 0)), "")</f>
        <v/>
      </c>
      <c r="W86" s="46"/>
      <c r="X86" s="43" t="str">
        <f>IF(ISBLANK(Table12[[#This Row],[Inspection Date]]), "", YEAR(Table12[[#This Row],[Inspection Date]]))</f>
        <v/>
      </c>
      <c r="Y86" s="43" t="str">
        <f>IF(ISBLANK(Table12[[#This Row],[Inspection Date]]), "", MONTH(Table12[[#This Row],[Inspection Date]]))</f>
        <v/>
      </c>
      <c r="AC86" s="15" t="str">
        <f>IF(ISBLANK(Table12[[#This Row],[BMP Status]]), "", "DOD")</f>
        <v/>
      </c>
    </row>
    <row r="87" spans="2:29" x14ac:dyDescent="0.25">
      <c r="B87" s="16"/>
      <c r="C87" s="64"/>
      <c r="G87" s="16" t="str">
        <f>IF(ISBLANK(Table12[[#This Row],[BMP Status]]), "", IFERROR(DATE(Table12[[#This Row],[Year Installed or Planned]],Table12[[#This Row],[Month Installed or Planned ]], 1), ""))</f>
        <v/>
      </c>
      <c r="U87" s="43" t="str">
        <f>IFERROR(INDEX(Reference!$B$22:$B$25, MATCH(Table12[[#This Row],[Facility Name]], Reference!$A$22:$A$25, 0)), "")</f>
        <v/>
      </c>
      <c r="W87" s="46"/>
      <c r="X87" s="43" t="str">
        <f>IF(ISBLANK(Table12[[#This Row],[Inspection Date]]), "", YEAR(Table12[[#This Row],[Inspection Date]]))</f>
        <v/>
      </c>
      <c r="Y87" s="43" t="str">
        <f>IF(ISBLANK(Table12[[#This Row],[Inspection Date]]), "", MONTH(Table12[[#This Row],[Inspection Date]]))</f>
        <v/>
      </c>
      <c r="AC87" s="15" t="str">
        <f>IF(ISBLANK(Table12[[#This Row],[BMP Status]]), "", "DOD")</f>
        <v/>
      </c>
    </row>
    <row r="88" spans="2:29" x14ac:dyDescent="0.25">
      <c r="B88" s="16"/>
      <c r="C88" s="64"/>
      <c r="G88" s="16" t="str">
        <f>IF(ISBLANK(Table12[[#This Row],[BMP Status]]), "", IFERROR(DATE(Table12[[#This Row],[Year Installed or Planned]],Table12[[#This Row],[Month Installed or Planned ]], 1), ""))</f>
        <v/>
      </c>
      <c r="U88" s="43" t="str">
        <f>IFERROR(INDEX(Reference!$B$22:$B$25, MATCH(Table12[[#This Row],[Facility Name]], Reference!$A$22:$A$25, 0)), "")</f>
        <v/>
      </c>
      <c r="W88" s="46"/>
      <c r="X88" s="43" t="str">
        <f>IF(ISBLANK(Table12[[#This Row],[Inspection Date]]), "", YEAR(Table12[[#This Row],[Inspection Date]]))</f>
        <v/>
      </c>
      <c r="Y88" s="43" t="str">
        <f>IF(ISBLANK(Table12[[#This Row],[Inspection Date]]), "", MONTH(Table12[[#This Row],[Inspection Date]]))</f>
        <v/>
      </c>
      <c r="AC88" s="15" t="str">
        <f>IF(ISBLANK(Table12[[#This Row],[BMP Status]]), "", "DOD")</f>
        <v/>
      </c>
    </row>
    <row r="89" spans="2:29" x14ac:dyDescent="0.25">
      <c r="B89" s="16"/>
      <c r="C89" s="64"/>
      <c r="G89" s="16" t="str">
        <f>IF(ISBLANK(Table12[[#This Row],[BMP Status]]), "", IFERROR(DATE(Table12[[#This Row],[Year Installed or Planned]],Table12[[#This Row],[Month Installed or Planned ]], 1), ""))</f>
        <v/>
      </c>
      <c r="U89" s="43" t="str">
        <f>IFERROR(INDEX(Reference!$B$22:$B$25, MATCH(Table12[[#This Row],[Facility Name]], Reference!$A$22:$A$25, 0)), "")</f>
        <v/>
      </c>
      <c r="W89" s="46"/>
      <c r="X89" s="43" t="str">
        <f>IF(ISBLANK(Table12[[#This Row],[Inspection Date]]), "", YEAR(Table12[[#This Row],[Inspection Date]]))</f>
        <v/>
      </c>
      <c r="Y89" s="43" t="str">
        <f>IF(ISBLANK(Table12[[#This Row],[Inspection Date]]), "", MONTH(Table12[[#This Row],[Inspection Date]]))</f>
        <v/>
      </c>
      <c r="AC89" s="15" t="str">
        <f>IF(ISBLANK(Table12[[#This Row],[BMP Status]]), "", "DOD")</f>
        <v/>
      </c>
    </row>
    <row r="90" spans="2:29" x14ac:dyDescent="0.25">
      <c r="B90" s="16"/>
      <c r="C90" s="64"/>
      <c r="G90" s="16" t="str">
        <f>IF(ISBLANK(Table12[[#This Row],[BMP Status]]), "", IFERROR(DATE(Table12[[#This Row],[Year Installed or Planned]],Table12[[#This Row],[Month Installed or Planned ]], 1), ""))</f>
        <v/>
      </c>
      <c r="U90" s="43" t="str">
        <f>IFERROR(INDEX(Reference!$B$22:$B$25, MATCH(Table12[[#This Row],[Facility Name]], Reference!$A$22:$A$25, 0)), "")</f>
        <v/>
      </c>
      <c r="W90" s="46"/>
      <c r="X90" s="43" t="str">
        <f>IF(ISBLANK(Table12[[#This Row],[Inspection Date]]), "", YEAR(Table12[[#This Row],[Inspection Date]]))</f>
        <v/>
      </c>
      <c r="Y90" s="43" t="str">
        <f>IF(ISBLANK(Table12[[#This Row],[Inspection Date]]), "", MONTH(Table12[[#This Row],[Inspection Date]]))</f>
        <v/>
      </c>
      <c r="AC90" s="15" t="str">
        <f>IF(ISBLANK(Table12[[#This Row],[BMP Status]]), "", "DOD")</f>
        <v/>
      </c>
    </row>
    <row r="91" spans="2:29" x14ac:dyDescent="0.25">
      <c r="B91" s="16"/>
      <c r="C91" s="64"/>
      <c r="G91" s="16" t="str">
        <f>IF(ISBLANK(Table12[[#This Row],[BMP Status]]), "", IFERROR(DATE(Table12[[#This Row],[Year Installed or Planned]],Table12[[#This Row],[Month Installed or Planned ]], 1), ""))</f>
        <v/>
      </c>
      <c r="U91" s="43" t="str">
        <f>IFERROR(INDEX(Reference!$B$22:$B$25, MATCH(Table12[[#This Row],[Facility Name]], Reference!$A$22:$A$25, 0)), "")</f>
        <v/>
      </c>
      <c r="W91" s="46"/>
      <c r="X91" s="43" t="str">
        <f>IF(ISBLANK(Table12[[#This Row],[Inspection Date]]), "", YEAR(Table12[[#This Row],[Inspection Date]]))</f>
        <v/>
      </c>
      <c r="Y91" s="43" t="str">
        <f>IF(ISBLANK(Table12[[#This Row],[Inspection Date]]), "", MONTH(Table12[[#This Row],[Inspection Date]]))</f>
        <v/>
      </c>
      <c r="AC91" s="15" t="str">
        <f>IF(ISBLANK(Table12[[#This Row],[BMP Status]]), "", "DOD")</f>
        <v/>
      </c>
    </row>
    <row r="92" spans="2:29" x14ac:dyDescent="0.25">
      <c r="B92" s="16"/>
      <c r="C92" s="64"/>
      <c r="G92" s="16" t="str">
        <f>IF(ISBLANK(Table12[[#This Row],[BMP Status]]), "", IFERROR(DATE(Table12[[#This Row],[Year Installed or Planned]],Table12[[#This Row],[Month Installed or Planned ]], 1), ""))</f>
        <v/>
      </c>
      <c r="U92" s="43" t="str">
        <f>IFERROR(INDEX(Reference!$B$22:$B$25, MATCH(Table12[[#This Row],[Facility Name]], Reference!$A$22:$A$25, 0)), "")</f>
        <v/>
      </c>
      <c r="W92" s="46"/>
      <c r="X92" s="43" t="str">
        <f>IF(ISBLANK(Table12[[#This Row],[Inspection Date]]), "", YEAR(Table12[[#This Row],[Inspection Date]]))</f>
        <v/>
      </c>
      <c r="Y92" s="43" t="str">
        <f>IF(ISBLANK(Table12[[#This Row],[Inspection Date]]), "", MONTH(Table12[[#This Row],[Inspection Date]]))</f>
        <v/>
      </c>
      <c r="AC92" s="15" t="str">
        <f>IF(ISBLANK(Table12[[#This Row],[BMP Status]]), "", "DOD")</f>
        <v/>
      </c>
    </row>
    <row r="93" spans="2:29" x14ac:dyDescent="0.25">
      <c r="B93" s="16"/>
      <c r="C93" s="64"/>
      <c r="G93" s="16" t="str">
        <f>IF(ISBLANK(Table12[[#This Row],[BMP Status]]), "", IFERROR(DATE(Table12[[#This Row],[Year Installed or Planned]],Table12[[#This Row],[Month Installed or Planned ]], 1), ""))</f>
        <v/>
      </c>
      <c r="U93" s="43" t="str">
        <f>IFERROR(INDEX(Reference!$B$22:$B$25, MATCH(Table12[[#This Row],[Facility Name]], Reference!$A$22:$A$25, 0)), "")</f>
        <v/>
      </c>
      <c r="W93" s="46"/>
      <c r="X93" s="43" t="str">
        <f>IF(ISBLANK(Table12[[#This Row],[Inspection Date]]), "", YEAR(Table12[[#This Row],[Inspection Date]]))</f>
        <v/>
      </c>
      <c r="Y93" s="43" t="str">
        <f>IF(ISBLANK(Table12[[#This Row],[Inspection Date]]), "", MONTH(Table12[[#This Row],[Inspection Date]]))</f>
        <v/>
      </c>
      <c r="AC93" s="15" t="str">
        <f>IF(ISBLANK(Table12[[#This Row],[BMP Status]]), "", "DOD")</f>
        <v/>
      </c>
    </row>
    <row r="94" spans="2:29" x14ac:dyDescent="0.25">
      <c r="B94" s="16"/>
      <c r="C94" s="64"/>
      <c r="G94" s="16" t="str">
        <f>IF(ISBLANK(Table12[[#This Row],[BMP Status]]), "", IFERROR(DATE(Table12[[#This Row],[Year Installed or Planned]],Table12[[#This Row],[Month Installed or Planned ]], 1), ""))</f>
        <v/>
      </c>
      <c r="U94" s="43" t="str">
        <f>IFERROR(INDEX(Reference!$B$22:$B$25, MATCH(Table12[[#This Row],[Facility Name]], Reference!$A$22:$A$25, 0)), "")</f>
        <v/>
      </c>
      <c r="W94" s="46"/>
      <c r="X94" s="43" t="str">
        <f>IF(ISBLANK(Table12[[#This Row],[Inspection Date]]), "", YEAR(Table12[[#This Row],[Inspection Date]]))</f>
        <v/>
      </c>
      <c r="Y94" s="43" t="str">
        <f>IF(ISBLANK(Table12[[#This Row],[Inspection Date]]), "", MONTH(Table12[[#This Row],[Inspection Date]]))</f>
        <v/>
      </c>
      <c r="AC94" s="15" t="str">
        <f>IF(ISBLANK(Table12[[#This Row],[BMP Status]]), "", "DOD")</f>
        <v/>
      </c>
    </row>
    <row r="95" spans="2:29" x14ac:dyDescent="0.25">
      <c r="B95" s="16"/>
      <c r="C95" s="64"/>
      <c r="G95" s="16" t="str">
        <f>IF(ISBLANK(Table12[[#This Row],[BMP Status]]), "", IFERROR(DATE(Table12[[#This Row],[Year Installed or Planned]],Table12[[#This Row],[Month Installed or Planned ]], 1), ""))</f>
        <v/>
      </c>
      <c r="U95" s="43" t="str">
        <f>IFERROR(INDEX(Reference!$B$22:$B$25, MATCH(Table12[[#This Row],[Facility Name]], Reference!$A$22:$A$25, 0)), "")</f>
        <v/>
      </c>
      <c r="W95" s="46"/>
      <c r="X95" s="43" t="str">
        <f>IF(ISBLANK(Table12[[#This Row],[Inspection Date]]), "", YEAR(Table12[[#This Row],[Inspection Date]]))</f>
        <v/>
      </c>
      <c r="Y95" s="43" t="str">
        <f>IF(ISBLANK(Table12[[#This Row],[Inspection Date]]), "", MONTH(Table12[[#This Row],[Inspection Date]]))</f>
        <v/>
      </c>
      <c r="AC95" s="15" t="str">
        <f>IF(ISBLANK(Table12[[#This Row],[BMP Status]]), "", "DOD")</f>
        <v/>
      </c>
    </row>
    <row r="96" spans="2:29" x14ac:dyDescent="0.25">
      <c r="B96" s="16"/>
      <c r="C96" s="64"/>
      <c r="G96" s="16" t="str">
        <f>IF(ISBLANK(Table12[[#This Row],[BMP Status]]), "", IFERROR(DATE(Table12[[#This Row],[Year Installed or Planned]],Table12[[#This Row],[Month Installed or Planned ]], 1), ""))</f>
        <v/>
      </c>
      <c r="U96" s="43" t="str">
        <f>IFERROR(INDEX(Reference!$B$22:$B$25, MATCH(Table12[[#This Row],[Facility Name]], Reference!$A$22:$A$25, 0)), "")</f>
        <v/>
      </c>
      <c r="W96" s="46"/>
      <c r="X96" s="43" t="str">
        <f>IF(ISBLANK(Table12[[#This Row],[Inspection Date]]), "", YEAR(Table12[[#This Row],[Inspection Date]]))</f>
        <v/>
      </c>
      <c r="Y96" s="43" t="str">
        <f>IF(ISBLANK(Table12[[#This Row],[Inspection Date]]), "", MONTH(Table12[[#This Row],[Inspection Date]]))</f>
        <v/>
      </c>
      <c r="AC96" s="15" t="str">
        <f>IF(ISBLANK(Table12[[#This Row],[BMP Status]]), "", "DOD")</f>
        <v/>
      </c>
    </row>
    <row r="97" spans="2:29" x14ac:dyDescent="0.25">
      <c r="B97" s="16"/>
      <c r="C97" s="64"/>
      <c r="G97" s="16" t="str">
        <f>IF(ISBLANK(Table12[[#This Row],[BMP Status]]), "", IFERROR(DATE(Table12[[#This Row],[Year Installed or Planned]],Table12[[#This Row],[Month Installed or Planned ]], 1), ""))</f>
        <v/>
      </c>
      <c r="U97" s="43" t="str">
        <f>IFERROR(INDEX(Reference!$B$22:$B$25, MATCH(Table12[[#This Row],[Facility Name]], Reference!$A$22:$A$25, 0)), "")</f>
        <v/>
      </c>
      <c r="W97" s="46"/>
      <c r="X97" s="43" t="str">
        <f>IF(ISBLANK(Table12[[#This Row],[Inspection Date]]), "", YEAR(Table12[[#This Row],[Inspection Date]]))</f>
        <v/>
      </c>
      <c r="Y97" s="43" t="str">
        <f>IF(ISBLANK(Table12[[#This Row],[Inspection Date]]), "", MONTH(Table12[[#This Row],[Inspection Date]]))</f>
        <v/>
      </c>
      <c r="AC97" s="15" t="str">
        <f>IF(ISBLANK(Table12[[#This Row],[BMP Status]]), "", "DOD")</f>
        <v/>
      </c>
    </row>
    <row r="98" spans="2:29" x14ac:dyDescent="0.25">
      <c r="W98" s="46"/>
    </row>
    <row r="99" spans="2:29" x14ac:dyDescent="0.25">
      <c r="W99" s="46"/>
    </row>
    <row r="100" spans="2:29" x14ac:dyDescent="0.25">
      <c r="W100" s="46"/>
    </row>
    <row r="101" spans="2:29" x14ac:dyDescent="0.25">
      <c r="W101" s="46"/>
    </row>
    <row r="102" spans="2:29" x14ac:dyDescent="0.25">
      <c r="W102" s="46"/>
    </row>
    <row r="103" spans="2:29" x14ac:dyDescent="0.25">
      <c r="W103" s="46"/>
    </row>
    <row r="104" spans="2:29" x14ac:dyDescent="0.25">
      <c r="W104" s="46"/>
    </row>
    <row r="105" spans="2:29" x14ac:dyDescent="0.25">
      <c r="W105" s="46"/>
    </row>
    <row r="106" spans="2:29" x14ac:dyDescent="0.25">
      <c r="W106" s="46"/>
    </row>
    <row r="107" spans="2:29" x14ac:dyDescent="0.25">
      <c r="W107" s="46"/>
    </row>
    <row r="108" spans="2:29" x14ac:dyDescent="0.25">
      <c r="W108" s="46"/>
    </row>
    <row r="109" spans="2:29" x14ac:dyDescent="0.25">
      <c r="W109" s="46"/>
    </row>
    <row r="110" spans="2:29" x14ac:dyDescent="0.25">
      <c r="W110" s="46"/>
    </row>
    <row r="111" spans="2:29" x14ac:dyDescent="0.25">
      <c r="W111" s="46"/>
    </row>
    <row r="112" spans="2:29" x14ac:dyDescent="0.25">
      <c r="W112" s="46"/>
    </row>
    <row r="113" spans="23:23" x14ac:dyDescent="0.25">
      <c r="W113" s="46"/>
    </row>
    <row r="114" spans="23:23" x14ac:dyDescent="0.25">
      <c r="W114" s="46"/>
    </row>
    <row r="115" spans="23:23" x14ac:dyDescent="0.25">
      <c r="W115" s="46"/>
    </row>
    <row r="116" spans="23:23" x14ac:dyDescent="0.25">
      <c r="W116" s="46"/>
    </row>
    <row r="117" spans="23:23" x14ac:dyDescent="0.25">
      <c r="W117" s="46"/>
    </row>
    <row r="118" spans="23:23" x14ac:dyDescent="0.25">
      <c r="W118" s="46"/>
    </row>
    <row r="119" spans="23:23" x14ac:dyDescent="0.25">
      <c r="W119" s="46"/>
    </row>
    <row r="120" spans="23:23" x14ac:dyDescent="0.25">
      <c r="W120" s="46"/>
    </row>
    <row r="121" spans="23:23" x14ac:dyDescent="0.25">
      <c r="W121" s="46"/>
    </row>
    <row r="122" spans="23:23" x14ac:dyDescent="0.25">
      <c r="W122" s="46"/>
    </row>
    <row r="123" spans="23:23" x14ac:dyDescent="0.25">
      <c r="W123" s="46"/>
    </row>
    <row r="124" spans="23:23" x14ac:dyDescent="0.25">
      <c r="W124" s="46"/>
    </row>
    <row r="125" spans="23:23" x14ac:dyDescent="0.25">
      <c r="W125" s="46"/>
    </row>
    <row r="126" spans="23:23" x14ac:dyDescent="0.25">
      <c r="W126" s="46"/>
    </row>
    <row r="127" spans="23:23" x14ac:dyDescent="0.25">
      <c r="W127" s="46"/>
    </row>
    <row r="128" spans="23:23" x14ac:dyDescent="0.25">
      <c r="W128" s="46"/>
    </row>
    <row r="129" spans="23:23" x14ac:dyDescent="0.25">
      <c r="W129" s="46"/>
    </row>
    <row r="130" spans="23:23" x14ac:dyDescent="0.25">
      <c r="W130" s="46"/>
    </row>
    <row r="131" spans="23:23" x14ac:dyDescent="0.25">
      <c r="W131" s="46"/>
    </row>
    <row r="132" spans="23:23" x14ac:dyDescent="0.25">
      <c r="W132" s="46"/>
    </row>
    <row r="133" spans="23:23" x14ac:dyDescent="0.25">
      <c r="W133" s="46"/>
    </row>
    <row r="134" spans="23:23" x14ac:dyDescent="0.25">
      <c r="W134" s="46"/>
    </row>
    <row r="135" spans="23:23" x14ac:dyDescent="0.25">
      <c r="W135" s="46"/>
    </row>
    <row r="136" spans="23:23" x14ac:dyDescent="0.25">
      <c r="W136" s="46"/>
    </row>
    <row r="137" spans="23:23" x14ac:dyDescent="0.25">
      <c r="W137" s="46"/>
    </row>
    <row r="138" spans="23:23" x14ac:dyDescent="0.25">
      <c r="W138" s="46"/>
    </row>
    <row r="139" spans="23:23" x14ac:dyDescent="0.25">
      <c r="W139" s="46"/>
    </row>
    <row r="140" spans="23:23" x14ac:dyDescent="0.25">
      <c r="W140" s="46"/>
    </row>
    <row r="141" spans="23:23" x14ac:dyDescent="0.25">
      <c r="W141" s="46"/>
    </row>
    <row r="142" spans="23:23" x14ac:dyDescent="0.25">
      <c r="W142" s="46"/>
    </row>
    <row r="143" spans="23:23" x14ac:dyDescent="0.25">
      <c r="W143" s="46"/>
    </row>
    <row r="144" spans="23:23" x14ac:dyDescent="0.25">
      <c r="W144" s="46"/>
    </row>
    <row r="145" spans="23:23" x14ac:dyDescent="0.25">
      <c r="W145" s="46"/>
    </row>
    <row r="146" spans="23:23" x14ac:dyDescent="0.25">
      <c r="W146" s="46"/>
    </row>
    <row r="147" spans="23:23" x14ac:dyDescent="0.25">
      <c r="W147" s="46"/>
    </row>
    <row r="148" spans="23:23" x14ac:dyDescent="0.25">
      <c r="W148" s="46"/>
    </row>
    <row r="149" spans="23:23" x14ac:dyDescent="0.25">
      <c r="W149" s="46"/>
    </row>
    <row r="150" spans="23:23" x14ac:dyDescent="0.25">
      <c r="W150" s="46"/>
    </row>
    <row r="151" spans="23:23" x14ac:dyDescent="0.25">
      <c r="W151" s="46"/>
    </row>
    <row r="152" spans="23:23" x14ac:dyDescent="0.25">
      <c r="W152" s="46"/>
    </row>
    <row r="153" spans="23:23" x14ac:dyDescent="0.25">
      <c r="W153" s="46"/>
    </row>
    <row r="154" spans="23:23" x14ac:dyDescent="0.25">
      <c r="W154" s="46"/>
    </row>
    <row r="155" spans="23:23" x14ac:dyDescent="0.25">
      <c r="W155" s="46"/>
    </row>
    <row r="156" spans="23:23" x14ac:dyDescent="0.25">
      <c r="W156" s="46"/>
    </row>
    <row r="157" spans="23:23" x14ac:dyDescent="0.25">
      <c r="W157" s="46"/>
    </row>
    <row r="158" spans="23:23" x14ac:dyDescent="0.25">
      <c r="W158" s="46"/>
    </row>
    <row r="159" spans="23:23" x14ac:dyDescent="0.25">
      <c r="W159" s="46"/>
    </row>
    <row r="160" spans="23:23" x14ac:dyDescent="0.25">
      <c r="W160" s="46"/>
    </row>
    <row r="161" spans="23:23" x14ac:dyDescent="0.25">
      <c r="W161" s="46"/>
    </row>
    <row r="162" spans="23:23" x14ac:dyDescent="0.25">
      <c r="W162" s="46"/>
    </row>
    <row r="163" spans="23:23" x14ac:dyDescent="0.25">
      <c r="W163" s="46"/>
    </row>
    <row r="164" spans="23:23" x14ac:dyDescent="0.25">
      <c r="W164" s="46"/>
    </row>
    <row r="165" spans="23:23" x14ac:dyDescent="0.25">
      <c r="W165" s="46"/>
    </row>
    <row r="166" spans="23:23" x14ac:dyDescent="0.25">
      <c r="W166" s="46"/>
    </row>
    <row r="167" spans="23:23" x14ac:dyDescent="0.25">
      <c r="W167" s="46"/>
    </row>
    <row r="168" spans="23:23" x14ac:dyDescent="0.25">
      <c r="W168" s="46"/>
    </row>
    <row r="169" spans="23:23" x14ac:dyDescent="0.25">
      <c r="W169" s="46"/>
    </row>
    <row r="170" spans="23:23" x14ac:dyDescent="0.25">
      <c r="W170" s="46"/>
    </row>
    <row r="171" spans="23:23" x14ac:dyDescent="0.25">
      <c r="W171" s="46"/>
    </row>
    <row r="172" spans="23:23" x14ac:dyDescent="0.25">
      <c r="W172" s="46"/>
    </row>
    <row r="173" spans="23:23" x14ac:dyDescent="0.25">
      <c r="W173" s="46"/>
    </row>
    <row r="174" spans="23:23" x14ac:dyDescent="0.25">
      <c r="W174" s="46"/>
    </row>
    <row r="175" spans="23:23" x14ac:dyDescent="0.25">
      <c r="W175" s="46"/>
    </row>
    <row r="176" spans="23:23" x14ac:dyDescent="0.25">
      <c r="W176" s="46"/>
    </row>
    <row r="177" spans="23:23" x14ac:dyDescent="0.25">
      <c r="W177" s="46"/>
    </row>
    <row r="178" spans="23:23" x14ac:dyDescent="0.25">
      <c r="W178" s="46"/>
    </row>
    <row r="179" spans="23:23" x14ac:dyDescent="0.25">
      <c r="W179" s="46"/>
    </row>
    <row r="180" spans="23:23" x14ac:dyDescent="0.25">
      <c r="W180" s="46"/>
    </row>
    <row r="181" spans="23:23" x14ac:dyDescent="0.25">
      <c r="W181" s="46"/>
    </row>
    <row r="182" spans="23:23" x14ac:dyDescent="0.25">
      <c r="W182" s="46"/>
    </row>
    <row r="183" spans="23:23" x14ac:dyDescent="0.25">
      <c r="W183" s="46"/>
    </row>
    <row r="184" spans="23:23" x14ac:dyDescent="0.25">
      <c r="W184" s="46"/>
    </row>
    <row r="185" spans="23:23" x14ac:dyDescent="0.25">
      <c r="W185" s="46"/>
    </row>
    <row r="186" spans="23:23" x14ac:dyDescent="0.25">
      <c r="W186" s="46"/>
    </row>
    <row r="187" spans="23:23" x14ac:dyDescent="0.25">
      <c r="W187" s="46"/>
    </row>
    <row r="188" spans="23:23" x14ac:dyDescent="0.25">
      <c r="W188" s="46"/>
    </row>
    <row r="189" spans="23:23" x14ac:dyDescent="0.25">
      <c r="W189" s="46"/>
    </row>
    <row r="190" spans="23:23" x14ac:dyDescent="0.25">
      <c r="W190" s="46"/>
    </row>
    <row r="191" spans="23:23" x14ac:dyDescent="0.25">
      <c r="W191" s="46"/>
    </row>
    <row r="192" spans="23:23" x14ac:dyDescent="0.25">
      <c r="W192" s="46"/>
    </row>
    <row r="193" spans="23:23" x14ac:dyDescent="0.25">
      <c r="W193" s="46"/>
    </row>
    <row r="194" spans="23:23" x14ac:dyDescent="0.25">
      <c r="W194" s="46"/>
    </row>
    <row r="195" spans="23:23" x14ac:dyDescent="0.25">
      <c r="W195" s="46"/>
    </row>
    <row r="196" spans="23:23" x14ac:dyDescent="0.25">
      <c r="W196" s="46"/>
    </row>
    <row r="197" spans="23:23" x14ac:dyDescent="0.25">
      <c r="W197" s="46"/>
    </row>
    <row r="198" spans="23:23" x14ac:dyDescent="0.25">
      <c r="W198" s="46"/>
    </row>
    <row r="199" spans="23:23" x14ac:dyDescent="0.25">
      <c r="W199" s="46"/>
    </row>
    <row r="200" spans="23:23" x14ac:dyDescent="0.25">
      <c r="W200" s="46"/>
    </row>
    <row r="201" spans="23:23" x14ac:dyDescent="0.25">
      <c r="W201" s="46"/>
    </row>
    <row r="202" spans="23:23" x14ac:dyDescent="0.25">
      <c r="W202" s="46"/>
    </row>
    <row r="203" spans="23:23" x14ac:dyDescent="0.25">
      <c r="W203" s="46"/>
    </row>
    <row r="204" spans="23:23" x14ac:dyDescent="0.25">
      <c r="W204" s="46"/>
    </row>
    <row r="205" spans="23:23" x14ac:dyDescent="0.25">
      <c r="W205" s="46"/>
    </row>
    <row r="206" spans="23:23" x14ac:dyDescent="0.25">
      <c r="W206" s="46"/>
    </row>
    <row r="207" spans="23:23" x14ac:dyDescent="0.25">
      <c r="W207" s="46"/>
    </row>
    <row r="208" spans="23:23" x14ac:dyDescent="0.25">
      <c r="W208" s="46"/>
    </row>
    <row r="209" spans="23:23" x14ac:dyDescent="0.25">
      <c r="W209" s="46"/>
    </row>
    <row r="210" spans="23:23" x14ac:dyDescent="0.25">
      <c r="W210" s="46"/>
    </row>
    <row r="211" spans="23:23" x14ac:dyDescent="0.25">
      <c r="W211" s="46"/>
    </row>
    <row r="212" spans="23:23" x14ac:dyDescent="0.25">
      <c r="W212" s="46"/>
    </row>
    <row r="213" spans="23:23" x14ac:dyDescent="0.25">
      <c r="W213" s="46"/>
    </row>
    <row r="214" spans="23:23" x14ac:dyDescent="0.25">
      <c r="W214" s="46"/>
    </row>
    <row r="215" spans="23:23" x14ac:dyDescent="0.25">
      <c r="W215" s="46"/>
    </row>
    <row r="216" spans="23:23" x14ac:dyDescent="0.25">
      <c r="W216" s="46"/>
    </row>
    <row r="217" spans="23:23" x14ac:dyDescent="0.25">
      <c r="W217" s="46"/>
    </row>
    <row r="218" spans="23:23" x14ac:dyDescent="0.25">
      <c r="W218" s="46"/>
    </row>
    <row r="219" spans="23:23" x14ac:dyDescent="0.25">
      <c r="W219" s="46"/>
    </row>
    <row r="220" spans="23:23" x14ac:dyDescent="0.25">
      <c r="W220" s="46"/>
    </row>
    <row r="221" spans="23:23" x14ac:dyDescent="0.25">
      <c r="W221" s="46"/>
    </row>
    <row r="222" spans="23:23" x14ac:dyDescent="0.25">
      <c r="W222" s="46"/>
    </row>
    <row r="223" spans="23:23" x14ac:dyDescent="0.25">
      <c r="W223" s="46"/>
    </row>
    <row r="224" spans="23:23" x14ac:dyDescent="0.25">
      <c r="W224" s="46"/>
    </row>
    <row r="225" spans="23:23" x14ac:dyDescent="0.25">
      <c r="W225" s="46"/>
    </row>
    <row r="226" spans="23:23" x14ac:dyDescent="0.25">
      <c r="W226" s="46"/>
    </row>
    <row r="227" spans="23:23" x14ac:dyDescent="0.25">
      <c r="W227" s="46"/>
    </row>
    <row r="228" spans="23:23" x14ac:dyDescent="0.25">
      <c r="W228" s="46"/>
    </row>
    <row r="229" spans="23:23" x14ac:dyDescent="0.25">
      <c r="W229" s="46"/>
    </row>
    <row r="230" spans="23:23" x14ac:dyDescent="0.25">
      <c r="W230" s="46"/>
    </row>
    <row r="231" spans="23:23" x14ac:dyDescent="0.25">
      <c r="W231" s="46"/>
    </row>
    <row r="232" spans="23:23" x14ac:dyDescent="0.25">
      <c r="W232" s="46"/>
    </row>
    <row r="233" spans="23:23" x14ac:dyDescent="0.25">
      <c r="W233" s="46"/>
    </row>
    <row r="234" spans="23:23" x14ac:dyDescent="0.25">
      <c r="W234" s="46"/>
    </row>
    <row r="235" spans="23:23" x14ac:dyDescent="0.25">
      <c r="W235" s="46"/>
    </row>
    <row r="236" spans="23:23" x14ac:dyDescent="0.25">
      <c r="W236" s="46"/>
    </row>
    <row r="237" spans="23:23" x14ac:dyDescent="0.25">
      <c r="W237" s="46"/>
    </row>
    <row r="238" spans="23:23" x14ac:dyDescent="0.25">
      <c r="W238" s="46"/>
    </row>
    <row r="239" spans="23:23" x14ac:dyDescent="0.25">
      <c r="W239" s="46"/>
    </row>
    <row r="240" spans="23:23" x14ac:dyDescent="0.25">
      <c r="W240" s="46"/>
    </row>
    <row r="241" spans="23:23" x14ac:dyDescent="0.25">
      <c r="W241" s="46"/>
    </row>
    <row r="242" spans="23:23" x14ac:dyDescent="0.25">
      <c r="W242" s="46"/>
    </row>
    <row r="243" spans="23:23" x14ac:dyDescent="0.25">
      <c r="W243" s="46"/>
    </row>
    <row r="244" spans="23:23" x14ac:dyDescent="0.25">
      <c r="W244" s="46"/>
    </row>
    <row r="245" spans="23:23" x14ac:dyDescent="0.25">
      <c r="W245" s="46"/>
    </row>
    <row r="246" spans="23:23" x14ac:dyDescent="0.25">
      <c r="W246" s="46"/>
    </row>
    <row r="247" spans="23:23" x14ac:dyDescent="0.25">
      <c r="W247" s="46"/>
    </row>
    <row r="248" spans="23:23" x14ac:dyDescent="0.25">
      <c r="W248" s="46"/>
    </row>
    <row r="249" spans="23:23" x14ac:dyDescent="0.25">
      <c r="W249" s="46"/>
    </row>
    <row r="250" spans="23:23" x14ac:dyDescent="0.25">
      <c r="W250" s="46"/>
    </row>
    <row r="251" spans="23:23" x14ac:dyDescent="0.25">
      <c r="W251" s="46"/>
    </row>
    <row r="252" spans="23:23" x14ac:dyDescent="0.25">
      <c r="W252" s="46"/>
    </row>
    <row r="253" spans="23:23" x14ac:dyDescent="0.25">
      <c r="W253" s="46"/>
    </row>
    <row r="254" spans="23:23" x14ac:dyDescent="0.25">
      <c r="W254" s="46"/>
    </row>
    <row r="255" spans="23:23" x14ac:dyDescent="0.25">
      <c r="W255" s="46"/>
    </row>
    <row r="256" spans="23:23" x14ac:dyDescent="0.25">
      <c r="W256" s="46"/>
    </row>
    <row r="257" spans="23:23" x14ac:dyDescent="0.25">
      <c r="W257" s="46"/>
    </row>
    <row r="258" spans="23:23" x14ac:dyDescent="0.25">
      <c r="W258" s="46"/>
    </row>
    <row r="259" spans="23:23" x14ac:dyDescent="0.25">
      <c r="W259" s="46"/>
    </row>
    <row r="260" spans="23:23" x14ac:dyDescent="0.25">
      <c r="W260" s="46"/>
    </row>
    <row r="261" spans="23:23" x14ac:dyDescent="0.25">
      <c r="W261" s="46"/>
    </row>
    <row r="262" spans="23:23" x14ac:dyDescent="0.25">
      <c r="W262" s="46"/>
    </row>
    <row r="263" spans="23:23" x14ac:dyDescent="0.25">
      <c r="W263" s="46"/>
    </row>
    <row r="264" spans="23:23" x14ac:dyDescent="0.25">
      <c r="W264" s="46"/>
    </row>
    <row r="265" spans="23:23" x14ac:dyDescent="0.25">
      <c r="W265" s="46"/>
    </row>
    <row r="266" spans="23:23" x14ac:dyDescent="0.25">
      <c r="W266" s="46"/>
    </row>
    <row r="267" spans="23:23" x14ac:dyDescent="0.25">
      <c r="W267" s="46"/>
    </row>
    <row r="268" spans="23:23" x14ac:dyDescent="0.25">
      <c r="W268" s="46"/>
    </row>
    <row r="269" spans="23:23" x14ac:dyDescent="0.25">
      <c r="W269" s="46"/>
    </row>
    <row r="270" spans="23:23" x14ac:dyDescent="0.25">
      <c r="W270" s="46"/>
    </row>
    <row r="271" spans="23:23" x14ac:dyDescent="0.25">
      <c r="W271" s="46"/>
    </row>
    <row r="272" spans="23:23" x14ac:dyDescent="0.25">
      <c r="W272" s="46"/>
    </row>
    <row r="273" spans="23:23" x14ac:dyDescent="0.25">
      <c r="W273" s="46"/>
    </row>
    <row r="274" spans="23:23" x14ac:dyDescent="0.25">
      <c r="W274" s="46"/>
    </row>
    <row r="275" spans="23:23" x14ac:dyDescent="0.25">
      <c r="W275" s="46"/>
    </row>
    <row r="276" spans="23:23" x14ac:dyDescent="0.25">
      <c r="W276" s="46"/>
    </row>
    <row r="277" spans="23:23" x14ac:dyDescent="0.25">
      <c r="W277" s="46"/>
    </row>
    <row r="278" spans="23:23" x14ac:dyDescent="0.25">
      <c r="W278" s="46"/>
    </row>
    <row r="279" spans="23:23" x14ac:dyDescent="0.25">
      <c r="W279" s="46"/>
    </row>
    <row r="280" spans="23:23" x14ac:dyDescent="0.25">
      <c r="W280" s="46"/>
    </row>
    <row r="281" spans="23:23" x14ac:dyDescent="0.25">
      <c r="W281" s="46"/>
    </row>
    <row r="282" spans="23:23" x14ac:dyDescent="0.25">
      <c r="W282" s="46"/>
    </row>
    <row r="283" spans="23:23" x14ac:dyDescent="0.25">
      <c r="W283" s="46"/>
    </row>
    <row r="284" spans="23:23" x14ac:dyDescent="0.25">
      <c r="W284" s="46"/>
    </row>
    <row r="285" spans="23:23" x14ac:dyDescent="0.25">
      <c r="W285" s="46"/>
    </row>
    <row r="286" spans="23:23" x14ac:dyDescent="0.25">
      <c r="W286" s="46"/>
    </row>
    <row r="287" spans="23:23" x14ac:dyDescent="0.25">
      <c r="W287" s="46"/>
    </row>
    <row r="288" spans="23:23" x14ac:dyDescent="0.25">
      <c r="W288" s="46"/>
    </row>
    <row r="289" spans="23:23" x14ac:dyDescent="0.25">
      <c r="W289" s="46"/>
    </row>
    <row r="290" spans="23:23" x14ac:dyDescent="0.25">
      <c r="W290" s="46"/>
    </row>
    <row r="291" spans="23:23" x14ac:dyDescent="0.25">
      <c r="W291" s="46"/>
    </row>
    <row r="292" spans="23:23" x14ac:dyDescent="0.25">
      <c r="W292" s="46"/>
    </row>
    <row r="293" spans="23:23" x14ac:dyDescent="0.25">
      <c r="W293" s="46"/>
    </row>
    <row r="294" spans="23:23" x14ac:dyDescent="0.25">
      <c r="W294" s="46"/>
    </row>
    <row r="295" spans="23:23" x14ac:dyDescent="0.25">
      <c r="W295" s="46"/>
    </row>
    <row r="296" spans="23:23" x14ac:dyDescent="0.25">
      <c r="W296" s="46"/>
    </row>
    <row r="297" spans="23:23" x14ac:dyDescent="0.25">
      <c r="W297" s="46"/>
    </row>
    <row r="298" spans="23:23" x14ac:dyDescent="0.25">
      <c r="W298" s="46"/>
    </row>
    <row r="299" spans="23:23" x14ac:dyDescent="0.25">
      <c r="W299" s="46"/>
    </row>
    <row r="300" spans="23:23" x14ac:dyDescent="0.25">
      <c r="W300" s="46"/>
    </row>
    <row r="301" spans="23:23" x14ac:dyDescent="0.25">
      <c r="W301" s="46"/>
    </row>
    <row r="302" spans="23:23" x14ac:dyDescent="0.25">
      <c r="W302" s="46"/>
    </row>
    <row r="303" spans="23:23" x14ac:dyDescent="0.25">
      <c r="W303" s="46"/>
    </row>
    <row r="304" spans="23:23" x14ac:dyDescent="0.25">
      <c r="W304" s="46"/>
    </row>
    <row r="305" spans="23:23" x14ac:dyDescent="0.25">
      <c r="W305" s="46"/>
    </row>
    <row r="306" spans="23:23" x14ac:dyDescent="0.25">
      <c r="W306" s="46"/>
    </row>
    <row r="307" spans="23:23" x14ac:dyDescent="0.25">
      <c r="W307" s="46"/>
    </row>
    <row r="308" spans="23:23" x14ac:dyDescent="0.25">
      <c r="W308" s="46"/>
    </row>
    <row r="309" spans="23:23" x14ac:dyDescent="0.25">
      <c r="W309" s="46"/>
    </row>
    <row r="310" spans="23:23" x14ac:dyDescent="0.25">
      <c r="W310" s="46"/>
    </row>
    <row r="311" spans="23:23" x14ac:dyDescent="0.25">
      <c r="W311" s="46"/>
    </row>
    <row r="312" spans="23:23" x14ac:dyDescent="0.25">
      <c r="W312" s="46"/>
    </row>
    <row r="313" spans="23:23" x14ac:dyDescent="0.25">
      <c r="W313" s="46"/>
    </row>
    <row r="314" spans="23:23" x14ac:dyDescent="0.25">
      <c r="W314" s="46"/>
    </row>
    <row r="315" spans="23:23" x14ac:dyDescent="0.25">
      <c r="W315" s="46"/>
    </row>
    <row r="316" spans="23:23" x14ac:dyDescent="0.25">
      <c r="W316" s="46"/>
    </row>
    <row r="317" spans="23:23" x14ac:dyDescent="0.25">
      <c r="W317" s="46"/>
    </row>
    <row r="318" spans="23:23" x14ac:dyDescent="0.25">
      <c r="W318" s="46"/>
    </row>
    <row r="319" spans="23:23" x14ac:dyDescent="0.25">
      <c r="W319" s="46"/>
    </row>
    <row r="320" spans="23:23" x14ac:dyDescent="0.25">
      <c r="W320" s="46"/>
    </row>
    <row r="321" spans="23:23" x14ac:dyDescent="0.25">
      <c r="W321" s="46"/>
    </row>
    <row r="322" spans="23:23" x14ac:dyDescent="0.25">
      <c r="W322" s="46"/>
    </row>
    <row r="323" spans="23:23" x14ac:dyDescent="0.25">
      <c r="W323" s="46"/>
    </row>
    <row r="324" spans="23:23" x14ac:dyDescent="0.25">
      <c r="W324" s="46"/>
    </row>
    <row r="325" spans="23:23" x14ac:dyDescent="0.25">
      <c r="W325" s="46"/>
    </row>
    <row r="326" spans="23:23" x14ac:dyDescent="0.25">
      <c r="W326" s="46"/>
    </row>
    <row r="327" spans="23:23" x14ac:dyDescent="0.25">
      <c r="W327" s="46"/>
    </row>
    <row r="328" spans="23:23" x14ac:dyDescent="0.25">
      <c r="W328" s="46"/>
    </row>
    <row r="329" spans="23:23" x14ac:dyDescent="0.25">
      <c r="W329" s="46"/>
    </row>
    <row r="330" spans="23:23" x14ac:dyDescent="0.25">
      <c r="W330" s="46"/>
    </row>
    <row r="331" spans="23:23" x14ac:dyDescent="0.25">
      <c r="W331" s="46"/>
    </row>
    <row r="332" spans="23:23" x14ac:dyDescent="0.25">
      <c r="W332" s="46"/>
    </row>
    <row r="333" spans="23:23" x14ac:dyDescent="0.25">
      <c r="W333" s="46"/>
    </row>
    <row r="334" spans="23:23" x14ac:dyDescent="0.25">
      <c r="W334" s="46"/>
    </row>
    <row r="335" spans="23:23" x14ac:dyDescent="0.25">
      <c r="W335" s="46"/>
    </row>
    <row r="336" spans="23:23" x14ac:dyDescent="0.25">
      <c r="W336" s="46"/>
    </row>
    <row r="337" spans="23:23" x14ac:dyDescent="0.25">
      <c r="W337" s="46"/>
    </row>
    <row r="338" spans="23:23" x14ac:dyDescent="0.25">
      <c r="W338" s="46"/>
    </row>
    <row r="339" spans="23:23" x14ac:dyDescent="0.25">
      <c r="W339" s="46"/>
    </row>
    <row r="340" spans="23:23" x14ac:dyDescent="0.25">
      <c r="W340" s="46"/>
    </row>
    <row r="341" spans="23:23" x14ac:dyDescent="0.25">
      <c r="W341" s="46"/>
    </row>
    <row r="342" spans="23:23" x14ac:dyDescent="0.25">
      <c r="W342" s="46"/>
    </row>
    <row r="343" spans="23:23" x14ac:dyDescent="0.25">
      <c r="W343" s="46"/>
    </row>
    <row r="344" spans="23:23" x14ac:dyDescent="0.25">
      <c r="W344" s="46"/>
    </row>
    <row r="345" spans="23:23" x14ac:dyDescent="0.25">
      <c r="W345" s="46"/>
    </row>
    <row r="346" spans="23:23" x14ac:dyDescent="0.25">
      <c r="W346" s="46"/>
    </row>
    <row r="347" spans="23:23" x14ac:dyDescent="0.25">
      <c r="W347" s="46"/>
    </row>
    <row r="348" spans="23:23" x14ac:dyDescent="0.25">
      <c r="W348" s="46"/>
    </row>
    <row r="349" spans="23:23" x14ac:dyDescent="0.25">
      <c r="W349" s="46"/>
    </row>
    <row r="350" spans="23:23" x14ac:dyDescent="0.25">
      <c r="W350" s="46"/>
    </row>
    <row r="351" spans="23:23" x14ac:dyDescent="0.25">
      <c r="W351" s="46"/>
    </row>
    <row r="352" spans="23:23" x14ac:dyDescent="0.25">
      <c r="W352" s="46"/>
    </row>
    <row r="353" spans="23:23" x14ac:dyDescent="0.25">
      <c r="W353" s="46"/>
    </row>
    <row r="354" spans="23:23" x14ac:dyDescent="0.25">
      <c r="W354" s="46"/>
    </row>
    <row r="355" spans="23:23" x14ac:dyDescent="0.25">
      <c r="W355" s="46"/>
    </row>
    <row r="356" spans="23:23" x14ac:dyDescent="0.25">
      <c r="W356" s="46"/>
    </row>
    <row r="357" spans="23:23" x14ac:dyDescent="0.25">
      <c r="W357" s="46"/>
    </row>
    <row r="358" spans="23:23" x14ac:dyDescent="0.25">
      <c r="W358" s="46"/>
    </row>
    <row r="359" spans="23:23" x14ac:dyDescent="0.25">
      <c r="W359" s="46"/>
    </row>
    <row r="360" spans="23:23" x14ac:dyDescent="0.25">
      <c r="W360" s="46"/>
    </row>
    <row r="361" spans="23:23" x14ac:dyDescent="0.25">
      <c r="W361" s="46"/>
    </row>
    <row r="362" spans="23:23" x14ac:dyDescent="0.25">
      <c r="W362" s="46"/>
    </row>
    <row r="363" spans="23:23" x14ac:dyDescent="0.25">
      <c r="W363" s="46"/>
    </row>
    <row r="364" spans="23:23" x14ac:dyDescent="0.25">
      <c r="W364" s="46"/>
    </row>
    <row r="365" spans="23:23" x14ac:dyDescent="0.25">
      <c r="W365" s="46"/>
    </row>
    <row r="366" spans="23:23" x14ac:dyDescent="0.25">
      <c r="W366" s="46"/>
    </row>
    <row r="367" spans="23:23" x14ac:dyDescent="0.25">
      <c r="W367" s="46"/>
    </row>
    <row r="368" spans="23:23" x14ac:dyDescent="0.25">
      <c r="W368" s="46"/>
    </row>
    <row r="369" spans="23:23" x14ac:dyDescent="0.25">
      <c r="W369" s="46"/>
    </row>
    <row r="370" spans="23:23" x14ac:dyDescent="0.25">
      <c r="W370" s="46"/>
    </row>
    <row r="371" spans="23:23" x14ac:dyDescent="0.25">
      <c r="W371" s="46"/>
    </row>
    <row r="372" spans="23:23" x14ac:dyDescent="0.25">
      <c r="W372" s="46"/>
    </row>
    <row r="373" spans="23:23" x14ac:dyDescent="0.25">
      <c r="W373" s="46"/>
    </row>
    <row r="374" spans="23:23" x14ac:dyDescent="0.25">
      <c r="W374" s="46"/>
    </row>
    <row r="375" spans="23:23" x14ac:dyDescent="0.25">
      <c r="W375" s="46"/>
    </row>
    <row r="376" spans="23:23" x14ac:dyDescent="0.25">
      <c r="W376" s="46"/>
    </row>
    <row r="377" spans="23:23" x14ac:dyDescent="0.25">
      <c r="W377" s="46"/>
    </row>
    <row r="378" spans="23:23" x14ac:dyDescent="0.25">
      <c r="W378" s="46"/>
    </row>
    <row r="379" spans="23:23" x14ac:dyDescent="0.25">
      <c r="W379" s="46"/>
    </row>
    <row r="380" spans="23:23" x14ac:dyDescent="0.25">
      <c r="W380" s="46"/>
    </row>
    <row r="381" spans="23:23" x14ac:dyDescent="0.25">
      <c r="W381" s="46"/>
    </row>
    <row r="382" spans="23:23" x14ac:dyDescent="0.25">
      <c r="W382" s="46"/>
    </row>
    <row r="383" spans="23:23" x14ac:dyDescent="0.25">
      <c r="W383" s="46"/>
    </row>
    <row r="384" spans="23:23" x14ac:dyDescent="0.25">
      <c r="W384" s="46"/>
    </row>
    <row r="385" spans="23:23" x14ac:dyDescent="0.25">
      <c r="W385" s="46"/>
    </row>
    <row r="386" spans="23:23" x14ac:dyDescent="0.25">
      <c r="W386" s="46"/>
    </row>
    <row r="387" spans="23:23" x14ac:dyDescent="0.25">
      <c r="W387" s="46"/>
    </row>
    <row r="388" spans="23:23" x14ac:dyDescent="0.25">
      <c r="W388" s="46"/>
    </row>
    <row r="389" spans="23:23" x14ac:dyDescent="0.25">
      <c r="W389" s="46"/>
    </row>
    <row r="390" spans="23:23" x14ac:dyDescent="0.25">
      <c r="W390" s="46"/>
    </row>
    <row r="391" spans="23:23" x14ac:dyDescent="0.25">
      <c r="W391" s="46"/>
    </row>
    <row r="392" spans="23:23" x14ac:dyDescent="0.25">
      <c r="W392" s="46"/>
    </row>
    <row r="393" spans="23:23" x14ac:dyDescent="0.25">
      <c r="W393" s="46"/>
    </row>
    <row r="394" spans="23:23" x14ac:dyDescent="0.25">
      <c r="W394" s="46"/>
    </row>
    <row r="395" spans="23:23" x14ac:dyDescent="0.25">
      <c r="W395" s="46"/>
    </row>
    <row r="396" spans="23:23" x14ac:dyDescent="0.25">
      <c r="W396" s="46"/>
    </row>
    <row r="397" spans="23:23" x14ac:dyDescent="0.25">
      <c r="W397" s="46"/>
    </row>
    <row r="398" spans="23:23" x14ac:dyDescent="0.25">
      <c r="W398" s="46"/>
    </row>
    <row r="399" spans="23:23" x14ac:dyDescent="0.25">
      <c r="W399" s="46"/>
    </row>
    <row r="400" spans="23:23" x14ac:dyDescent="0.25">
      <c r="W400" s="46"/>
    </row>
    <row r="401" spans="23:23" x14ac:dyDescent="0.25">
      <c r="W401" s="46"/>
    </row>
    <row r="402" spans="23:23" x14ac:dyDescent="0.25">
      <c r="W402" s="46"/>
    </row>
  </sheetData>
  <sheetProtection sheet="1" objects="1" scenarios="1"/>
  <protectedRanges>
    <protectedRange sqref="H1:T1048576 AD1:AD1048576 Z1:AB1048576 V1:W1048576 B1:F1048576" name="Records"/>
  </protectedRanges>
  <conditionalFormatting sqref="W403:W1048576">
    <cfRule type="expression" dxfId="9" priority="7">
      <formula>AND(OR(ISTEXT($N403), ISNUMBER($J403)), ISBLANK(W403))</formula>
    </cfRule>
  </conditionalFormatting>
  <conditionalFormatting sqref="W2:W402">
    <cfRule type="expression" dxfId="8" priority="6">
      <formula>AND(ISBLANK(W2), $G2&lt;Val_InspInit)</formula>
    </cfRule>
  </conditionalFormatting>
  <conditionalFormatting sqref="I2:I97 K2:K97 Q2:Q97 N2:O97 V2:V97 AA2:AB97 C2:F97">
    <cfRule type="expression" dxfId="7" priority="4">
      <formula>AND(NOT(ISBLANK($B2)), ISBLANK(C2))</formula>
    </cfRule>
  </conditionalFormatting>
  <conditionalFormatting sqref="S2:T97">
    <cfRule type="expression" dxfId="6" priority="2">
      <formula>AND(NOT(ISBLANK($B2)), OR(ISBLANK($S2), ISBLANK($T2)))</formula>
    </cfRule>
  </conditionalFormatting>
  <conditionalFormatting sqref="E2:G97">
    <cfRule type="expression" dxfId="5" priority="1">
      <formula>AND(NOT(ISBLANK($G2)),OR(AND(LEFT($B2, 4) = "Plan", $G2&lt;_FYEnd), OR(AND($B2 = "Historical", $G2&gt;_FYStart), AND($B2 = "Progress", OR($G2 &lt;= _FYStart, $G2 &gt;_FYEnd)))))</formula>
    </cfRule>
  </conditionalFormatting>
  <dataValidations xWindow="358" yWindow="317" count="57">
    <dataValidation allowBlank="1" showInputMessage="1" showErrorMessage="1" errorTitle="Invalid Entry" error="Entry must be in decimal format and located within the Chesapeake Bay Area. " prompt="Report longitude of practice if applicable or available. " sqref="T1" xr:uid="{00000000-0002-0000-0100-000000000000}"/>
    <dataValidation allowBlank="1" showInputMessage="1" showErrorMessage="1" prompt="Report the Year the practice was installed, or is planned to be installed. " sqref="E1" xr:uid="{00000000-0002-0000-0100-00001B000000}"/>
    <dataValidation allowBlank="1" showInputMessage="1" showErrorMessage="1" prompt="Report the numerical month the practice was installed or is planned to be installed." sqref="F1" xr:uid="{00000000-0002-0000-0100-00001C000000}"/>
    <dataValidation allowBlank="1" showInputMessage="1" showErrorMessage="1" prompt="Identify if practice is part of New/Re Development, New/Conversion/Enhancement/Restoration Retrofit etc." sqref="H1" xr:uid="{00000000-0002-0000-0100-00001D000000}"/>
    <dataValidation allowBlank="1" showInputMessage="1" showErrorMessage="1" prompt="Select the Practice Name from the list of Chesapeake Bay Program practice names. " sqref="I1" xr:uid="{00000000-0002-0000-0100-00001E000000}"/>
    <dataValidation allowBlank="1" showInputMessage="1" showErrorMessage="1" prompt="Report the expected lifetime or duration of the practice in years." sqref="J1" xr:uid="{00000000-0002-0000-0100-00001F000000}"/>
    <dataValidation allowBlank="1" showInputMessage="1" showErrorMessage="1" prompt="Report the total number of acres in drainage area" sqref="K1" xr:uid="{00000000-0002-0000-0100-000020000000}"/>
    <dataValidation allowBlank="1" showInputMessage="1" showErrorMessage="1" prompt="Report the dominant land use prior to starting project" sqref="L1" xr:uid="{00000000-0002-0000-0100-000021000000}"/>
    <dataValidation allowBlank="1" showInputMessage="1" showErrorMessage="1" prompt="Report the dominant land use after project completion." sqref="M1" xr:uid="{00000000-0002-0000-0100-000022000000}"/>
    <dataValidation allowBlank="1" showInputMessage="1" showErrorMessage="1" prompt="Report the number of impervious acres in drainage area prior to starting project." sqref="N1" xr:uid="{00000000-0002-0000-0100-000023000000}"/>
    <dataValidation allowBlank="1" showInputMessage="1" showErrorMessage="1" prompt="Report the number of impervious acres in drainage area after project completion" sqref="O1" xr:uid="{00000000-0002-0000-0100-000024000000}"/>
    <dataValidation allowBlank="1" showInputMessage="1" showErrorMessage="1" prompt="Report the number of acres with managed turf within drainage area after project completion." sqref="P1" xr:uid="{00000000-0002-0000-0100-000025000000}"/>
    <dataValidation allowBlank="1" showInputMessage="1" showErrorMessage="1" prompt="Report the number of impervious acres actually treated by the practice." sqref="Q1" xr:uid="{00000000-0002-0000-0100-000026000000}"/>
    <dataValidation allowBlank="1" showInputMessage="1" showErrorMessage="1" prompt="Report designed storage volume in acre-feet of each practice." sqref="R1" xr:uid="{00000000-0002-0000-0100-000027000000}"/>
    <dataValidation allowBlank="1" showInputMessage="1" showErrorMessage="1" errorTitle="Invalid Entry" error="Entry must be in decimal format and located within the Chesapeake Bay Area. " prompt="Report latitude of practice if applicable or available. " sqref="S1" xr:uid="{00000000-0002-0000-0100-000028000000}"/>
    <dataValidation allowBlank="1" showInputMessage="1" showErrorMessage="1" prompt="Report the name of the facility in which the practice exists. " sqref="V1" xr:uid="{00000000-0002-0000-0100-000029000000}"/>
    <dataValidation allowBlank="1" showInputMessage="1" showErrorMessage="1" prompt="Report the date of the practice's last inspection. " sqref="W1 Y1" xr:uid="{00000000-0002-0000-0100-00002A000000}"/>
    <dataValidation allowBlank="1" showInputMessage="1" showErrorMessage="1" prompt="Report the date when the last maintenance was conducted on this practice." sqref="Z1" xr:uid="{00000000-0002-0000-0100-00002B000000}"/>
    <dataValidation allowBlank="1" showInputMessage="1" showErrorMessage="1" prompt="List the first and last name of the contact person available to discuss the practice record with the state reporting agency. " sqref="AA1" xr:uid="{00000000-0002-0000-0100-00002C000000}"/>
    <dataValidation allowBlank="1" showInputMessage="1" showErrorMessage="1" prompt="List the email address of the contact person." sqref="AB1" xr:uid="{00000000-0002-0000-0100-00002D000000}"/>
    <dataValidation allowBlank="1" showInputMessage="1" showErrorMessage="1" prompt="Enter the federal Fiscal Year that the BMP recieved funding, or the federal Fiscal Year for which funding is planned. Report any BMPs planned through 2025." sqref="C1" xr:uid="{00000000-0002-0000-0100-00002E000000}"/>
    <dataValidation allowBlank="1" showInputMessage="1" showErrorMessage="1" prompt="Enter the cost to implement, or funding planned for the practice. Should not be blank or zero. " sqref="D1" xr:uid="{00000000-0002-0000-0100-00002F000000}"/>
    <dataValidation allowBlank="1" showInputMessage="1" showErrorMessage="1" prompt="- Historical= Prior to 7/1/17._x000a_- Progress= 7/1/17-6/30/18._x000a_- Planned 2019= 7/1/18 - 6/30/19. _x000a_- Planned Future= After 7/1/19._x000a_- Removed= Cancelled." sqref="C1:D1" xr:uid="{00000000-0002-0000-0100-000030000000}"/>
    <dataValidation allowBlank="1" showInputMessage="1" showErrorMessage="1" prompt="RAutomatically calculated as the 1st day of the month reported. " sqref="G1" xr:uid="{00000000-0002-0000-0100-000032000000}"/>
    <dataValidation allowBlank="1" showInputMessage="1" showErrorMessage="1" prompt="Automatically calculated based on the Inspection Date." sqref="X1" xr:uid="{00000000-0002-0000-0100-000035000000}"/>
    <dataValidation allowBlank="1" showInputMessage="1" showErrorMessage="1" prompt="- Historical= Prior to 7/1/17._x000a_- Progress= 7/1/17-6/30/18._x000a_- Planned 2019= 7/1/18 - 6/30/19. _x000a_- Planned 2020-2025= FY20 to FY25._x000a_- Removed= Cancelled." sqref="B1" xr:uid="{00000000-0002-0000-0100-000036000000}"/>
    <dataValidation allowBlank="1" showInputMessage="1" showErrorMessage="1" prompt="Enter any comments or questions about the practice for review." sqref="AD1" xr:uid="{B5B700DD-8C30-4B8C-BAB2-824EBE38461B}"/>
    <dataValidation type="whole" allowBlank="1" showInputMessage="1" showErrorMessage="1" errorTitle="Invalid Entry" error="Please enter a numerical year between 1944 and 2025. " promptTitle="Year Funded" prompt="Enter the federal Fiscal Year that the BMP recieved funding, or the federal Fiscal Year for which funding is planned. Report any BMPs planned through 2025." sqref="C2:C97" xr:uid="{00000000-0002-0000-0100-000001000000}">
      <formula1>Val_YearMin</formula1>
      <formula2>Val_YearMax</formula2>
    </dataValidation>
    <dataValidation type="whole" allowBlank="1" showInputMessage="1" showErrorMessage="1" errorTitle="Invalid Month" error="Enter a valid numerical month that the practice was installed (1 to 12; January = 1) " promptTitle="Month Installed" prompt="Report the numerical month the practice was installed or is planned to be installed." sqref="F2:F97" xr:uid="{00000000-0002-0000-0100-000002000000}">
      <formula1>1</formula1>
      <formula2>12</formula2>
    </dataValidation>
    <dataValidation type="whole" operator="greaterThanOrEqual" allowBlank="1" showInputMessage="1" showErrorMessage="1" errorTitle="Invalid Entry" error="Please enter a whole number for duration (in years). " promptTitle="Practice Duration" prompt="Report the expected lifetime or duration of the practice in years." sqref="J2:J97" xr:uid="{00000000-0002-0000-0100-000003000000}">
      <formula1>0</formula1>
    </dataValidation>
    <dataValidation type="decimal" operator="greaterThan" allowBlank="1" showInputMessage="1" showErrorMessage="1" errorTitle="Invalid Entry" error="Please enter a numerical value greater than or equal to zero. " promptTitle="BMP Cost" prompt="Enter the cost to implement, or funding planned for the practice. Should not be blank or zero. " sqref="D2:D97" xr:uid="{00000000-0002-0000-0100-000004000000}">
      <formula1>0</formula1>
    </dataValidation>
    <dataValidation type="decimal" allowBlank="1" showInputMessage="1" showErrorMessage="1" errorTitle="Invalid Latitude" error="Please enter a latitude in degree decimal format within the Chesapeake Bay Area. " promptTitle="Latitude" prompt="Report latitude of practice if applicable or available. " sqref="S2:S97" xr:uid="{00000000-0002-0000-0100-000005000000}">
      <formula1>Val_LatMin</formula1>
      <formula2>Val_LatMax</formula2>
    </dataValidation>
    <dataValidation type="decimal" allowBlank="1" showInputMessage="1" showErrorMessage="1" errorTitle="Invalid Longitude" error="Please enter a longitude in degree decimal format within the Chesapeake Bay Area. " promptTitle="Longitude" prompt="Report longitude of practice if applicable or available. " sqref="T2:T97" xr:uid="{00000000-0002-0000-0100-000006000000}">
      <formula1>Val_LongMin</formula1>
      <formula2>Val_LongMax</formula2>
    </dataValidation>
    <dataValidation type="decimal" allowBlank="1" showInputMessage="1" showErrorMessage="1" errorTitle="Invalid Date" error="Please enter a date in MM/DD/YYYY format. " promptTitle="Maintenance Date" prompt="Report the date when the last maintenance was conducted on this practice." sqref="Z2:Z97" xr:uid="{00000000-0002-0000-0100-000007000000}">
      <formula1>Val_DateMin</formula1>
      <formula2>Val_DateMax</formula2>
    </dataValidation>
    <dataValidation type="list" allowBlank="1" showInputMessage="1" showErrorMessage="1" errorTitle="Invalid Facility" error="Please select from the list of facility names provided. " promptTitle="Facility Name" prompt="Report the name of the facility in which the practice exists. " sqref="V2:V97" xr:uid="{00000000-0002-0000-0100-000008000000}">
      <formula1>WV_FacName</formula1>
    </dataValidation>
    <dataValidation type="list" allowBlank="1" showInputMessage="1" showErrorMessage="1" errorTitle="Invalid Selection" error="Select from the list of values provided." promptTitle="BMP Status" prompt="- Historical= Prior to 7/1/17._x000a_- Progress= 7/1/17-6/30/18._x000a_- Planned 2019= 7/1/18 - 6/30/19. _x000a_- Planned Future= After 7/1/19._x000a_- Removed= Cancelled." sqref="C2:D97" xr:uid="{00000000-0002-0000-0100-000009000000}">
      <formula1>All_BMPStatus</formula1>
    </dataValidation>
    <dataValidation type="whole" allowBlank="1" showInputMessage="1" showErrorMessage="1" errorTitle="Invalid Year" error="Please enter a numerical year. " promptTitle="Year Installed" prompt="Report the Year the practice was installed, or is planned to be installed. " sqref="E2:E97" xr:uid="{00000000-0002-0000-0100-00000A000000}">
      <formula1>Val_YearMin</formula1>
      <formula2>Val_YearMax</formula2>
    </dataValidation>
    <dataValidation type="list" allowBlank="1" showInputMessage="1" showErrorMessage="1" errorTitle="Invalid Entry" error="Select from the list of Project Types provided. " promptTitle="Project Type" prompt="Identify if practice is part of New/Re Development, New/Conversion/Enhancement/Restoration Retrofit etc." sqref="H2:H97" xr:uid="{00000000-0002-0000-0100-00000B000000}">
      <formula1>WV_ProjectType</formula1>
    </dataValidation>
    <dataValidation type="list" allowBlank="1" showInputMessage="1" showErrorMessage="1" errorTitle="Invalid Entry" error="Select the Practice Name from the list of values provided. More information can be found on the Reference Sheet. " promptTitle="Practice Name" prompt="Select the Practice Name from the list of Chesapeake Bay Program practice names. " sqref="I2:I97" xr:uid="{00000000-0002-0000-0100-00000C000000}">
      <formula1>WV_PracticeName</formula1>
    </dataValidation>
    <dataValidation type="decimal" operator="greaterThanOrEqual" allowBlank="1" showInputMessage="1" showErrorMessage="1" errorTitle="Invalid Entry" error="Please enter a numerical value greater than or equal to zero. " promptTitle="Drainage Acres" prompt="Report the total number of acres in drainage area" sqref="K2:K97" xr:uid="{00000000-0002-0000-0100-00000D000000}">
      <formula1>0</formula1>
    </dataValidation>
    <dataValidation type="list" allowBlank="1" showInputMessage="1" showErrorMessage="1" promptTitle="Land Use Before" prompt="Report the dominant land use prior to starting project" sqref="L2:L97" xr:uid="{00000000-0002-0000-0100-00000E000000}">
      <formula1>_LandUse</formula1>
    </dataValidation>
    <dataValidation type="list" allowBlank="1" showInputMessage="1" showErrorMessage="1" promptTitle="Land Use After" prompt="Report the dominant land use after project completion." sqref="M2:M97" xr:uid="{00000000-0002-0000-0100-00000F000000}">
      <formula1>_LandUse</formula1>
    </dataValidation>
    <dataValidation type="decimal" operator="greaterThanOrEqual" allowBlank="1" showInputMessage="1" showErrorMessage="1" errorTitle="Invalid Entry" error="Please enter a numerical value greater than or equal to zero. " promptTitle="Impervious Acres Before" prompt="Report the number of impervious acres in drainage area prior to starting project." sqref="N2:N97" xr:uid="{00000000-0002-0000-0100-000010000000}">
      <formula1>0</formula1>
    </dataValidation>
    <dataValidation type="decimal" operator="greaterThanOrEqual" allowBlank="1" showInputMessage="1" showErrorMessage="1" errorTitle="Invalid Entry" error="Please enter a numerical value greater than or equal to zero. " promptTitle="Impervious Acres After" prompt="Report the number of impervious acres in drainage area after project completion" sqref="O2:O97" xr:uid="{00000000-0002-0000-0100-000011000000}">
      <formula1>0</formula1>
    </dataValidation>
    <dataValidation type="decimal" operator="greaterThanOrEqual" allowBlank="1" showInputMessage="1" showErrorMessage="1" errorTitle="Invalid Entry" error="Please enter a numerical value greater than or equal to zero. " promptTitle="Turf Acres" prompt="Report the number of acres with managed turf within drainage area after project completion." sqref="P2:P97" xr:uid="{00000000-0002-0000-0100-000012000000}">
      <formula1>0</formula1>
    </dataValidation>
    <dataValidation type="decimal" operator="greaterThanOrEqual" allowBlank="1" showInputMessage="1" showErrorMessage="1" errorTitle="Invalid Entry" error="Please enter a numerical value greater than or equal to zero. " promptTitle="Acres Treated" prompt="Report the number of impervious acres actually treated by the practice." sqref="Q2:Q97" xr:uid="{00000000-0002-0000-0100-000013000000}">
      <formula1>0</formula1>
    </dataValidation>
    <dataValidation type="decimal" operator="greaterThanOrEqual" allowBlank="1" showInputMessage="1" showErrorMessage="1" errorTitle="Invalid Entry" error="Please enter a numerical value greater than or equal to zero. " promptTitle="Runoff Storage Volume" prompt="Report designed storage volume in acre-feet of each practice." sqref="R2:R97" xr:uid="{00000000-0002-0000-0100-000014000000}">
      <formula1>0</formula1>
    </dataValidation>
    <dataValidation allowBlank="1" showInputMessage="1" showErrorMessage="1" promptTitle="County" prompt="Calculated based on selected Facility. Do not enter data. " sqref="U2:U97" xr:uid="{00000000-0002-0000-0100-000015000000}"/>
    <dataValidation type="decimal" allowBlank="1" showInputMessage="1" showErrorMessage="1" errorTitle="Invalid Date" error="Please enter a date in MM/DD/YYYY format. " promptTitle="Inspection Date" prompt="Report the date of the practice's last inspection. " sqref="W2:W97" xr:uid="{00000000-0002-0000-0100-000016000000}">
      <formula1>Val_DateMin</formula1>
      <formula2>Val_DateMax</formula2>
    </dataValidation>
    <dataValidation allowBlank="1" showInputMessage="1" showErrorMessage="1" promptTitle="Contact Name" prompt="List the first and last name of the contact person available to discuss the practice record with the state reporting agency. " sqref="AA2:AA97" xr:uid="{00000000-0002-0000-0100-000017000000}"/>
    <dataValidation allowBlank="1" showInputMessage="1" showErrorMessage="1" promptTitle="Contact Email" prompt="List the email address of the contact person." sqref="AB2:AB97" xr:uid="{00000000-0002-0000-0100-000018000000}"/>
    <dataValidation allowBlank="1" showInputMessage="1" showErrorMessage="1" promptTitle="Agency Name" prompt="Automatically set to DOD for all Installations. Do not enter data. " sqref="AC2:AC97" xr:uid="{00000000-0002-0000-0100-000019000000}"/>
    <dataValidation allowBlank="1" showInputMessage="1" showErrorMessage="1" promptTitle="Comments" prompt="Enter any comments or questions about the practice for review. " sqref="AD2:AD97" xr:uid="{00000000-0002-0000-0100-00001A000000}"/>
    <dataValidation type="date" errorStyle="warning" allowBlank="1" showInputMessage="1" showErrorMessage="1" errorTitle="Invalid Month" error="Enter a valid numerical month that the practice was installed (1 to 12; January = 1) " promptTitle="Built Date" prompt="Automatically calculated as the 1st day of the month reported. " sqref="G2:G97" xr:uid="{00000000-0002-0000-0100-000031000000}">
      <formula1>Val_DateMin</formula1>
      <formula2>Val_DateMax</formula2>
    </dataValidation>
    <dataValidation errorStyle="warning" allowBlank="1" showInputMessage="1" showErrorMessage="1" errorTitle="Invalid Date" error="Please enter a date in MM/DD/YYYY format. " promptTitle="Inspection Year" prompt="Automatically calculated based on the Inspection Date." sqref="X2:X97" xr:uid="{00000000-0002-0000-0100-000033000000}"/>
    <dataValidation allowBlank="1" showInputMessage="1" showErrorMessage="1" promptTitle="Inspection Month" prompt="Automatically calculated based on the Inspection Date." sqref="Y2:Y97" xr:uid="{00000000-0002-0000-0100-000034000000}"/>
    <dataValidation type="list" allowBlank="1" showInputMessage="1" showErrorMessage="1" errorTitle="Invalid Selection" error="Select from the list of values provided." promptTitle="BMP Status" prompt="- Historical= Prior to 7/1/17._x000a_- Progress= 7/1/17-6/30/18._x000a_- Planned 2019= 7/1/18 - 6/30/19. _x000a_- Planned 2020-2025= FY20 to FY25._x000a_- Removed= Cancelled." sqref="B2:B97" xr:uid="{00000000-0002-0000-0100-000037000000}">
      <formula1>All_BMPStatus</formula1>
    </dataValidation>
  </dataValidations>
  <pageMargins left="0.25" right="0.25" top="0.75" bottom="0.75" header="0.3" footer="0.3"/>
  <pageSetup paperSize="3" scale="36" fitToHeight="0" orientation="landscape" r:id="rId1"/>
  <headerFooter>
    <oddHeader>&amp;R&amp;D</oddHeader>
    <oddFooter>&amp;L&amp;F&amp;C&amp;A&amp;R&amp;P of &amp;N</oddFooter>
  </headerFooter>
  <ignoredErrors>
    <ignoredError sqref="G2" listDataValidation="1"/>
  </ignoredErrors>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3" id="{3F5F573F-0E11-4A7A-8FCA-1F8C6B019E0D}">
            <xm:f>A2&lt;&gt;INDEX('Historical Comparison'!A:A, MATCH($A2, 'Historical Comparison'!$A:$A,0))</xm:f>
            <x14:dxf>
              <fill>
                <patternFill>
                  <bgColor theme="4" tint="0.79998168889431442"/>
                </patternFill>
              </fill>
            </x14:dxf>
          </x14:cfRule>
          <xm:sqref>A2:AD97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S2"/>
  <sheetViews>
    <sheetView topLeftCell="G1" zoomScaleNormal="100" workbookViewId="0">
      <pane ySplit="1" topLeftCell="A2" activePane="bottomLeft" state="frozen"/>
      <selection activeCell="E33" sqref="E33"/>
      <selection pane="bottomLeft" activeCell="K2" sqref="K2"/>
    </sheetView>
  </sheetViews>
  <sheetFormatPr defaultColWidth="9.140625" defaultRowHeight="15" x14ac:dyDescent="0.25"/>
  <cols>
    <col min="1" max="1" width="15.5703125" style="15" customWidth="1"/>
    <col min="2" max="2" width="17.5703125" style="15" customWidth="1"/>
    <col min="3" max="3" width="17.5703125" style="15" bestFit="1" customWidth="1"/>
    <col min="4" max="4" width="63.140625" style="15" customWidth="1"/>
    <col min="5" max="5" width="20.42578125" style="15" customWidth="1"/>
    <col min="6" max="6" width="24.7109375" style="15" customWidth="1"/>
    <col min="7" max="7" width="11" style="15" customWidth="1"/>
    <col min="8" max="8" width="12.42578125" style="15" customWidth="1"/>
    <col min="9" max="9" width="9.85546875" style="15" customWidth="1"/>
    <col min="10" max="10" width="35.85546875" style="15" customWidth="1"/>
    <col min="11" max="11" width="17.28515625" style="15" customWidth="1"/>
    <col min="12" max="12" width="19.85546875" style="15" customWidth="1"/>
    <col min="13" max="13" width="16" style="15" customWidth="1"/>
    <col min="14" max="14" width="15.42578125" style="15" customWidth="1"/>
    <col min="15" max="15" width="15.5703125" style="15" customWidth="1"/>
    <col min="16" max="16" width="14.5703125" style="15" customWidth="1"/>
    <col min="17" max="17" width="11.85546875" style="15" customWidth="1"/>
    <col min="18" max="18" width="13.42578125" style="15" customWidth="1"/>
    <col min="19" max="19" width="57.140625" style="15" customWidth="1"/>
    <col min="20" max="16384" width="9.140625" style="15"/>
  </cols>
  <sheetData>
    <row r="1" spans="1:19" s="18" customFormat="1" x14ac:dyDescent="0.25">
      <c r="A1" s="14" t="s">
        <v>14</v>
      </c>
      <c r="B1" s="14" t="s">
        <v>57</v>
      </c>
      <c r="C1" s="36" t="s">
        <v>59</v>
      </c>
      <c r="D1" s="14" t="s">
        <v>15</v>
      </c>
      <c r="E1" s="14" t="s">
        <v>16</v>
      </c>
      <c r="F1" s="14" t="s">
        <v>17</v>
      </c>
      <c r="G1" s="17" t="s">
        <v>0</v>
      </c>
      <c r="H1" s="17" t="s">
        <v>1</v>
      </c>
      <c r="I1" s="36" t="s">
        <v>35</v>
      </c>
      <c r="J1" s="14" t="s">
        <v>9</v>
      </c>
      <c r="K1" s="14" t="s">
        <v>33</v>
      </c>
      <c r="L1" s="17" t="s">
        <v>34</v>
      </c>
      <c r="M1" s="17" t="s">
        <v>18</v>
      </c>
      <c r="N1" s="17" t="s">
        <v>32</v>
      </c>
      <c r="O1" s="36" t="s">
        <v>19</v>
      </c>
      <c r="P1" s="14" t="s">
        <v>13</v>
      </c>
      <c r="Q1" s="14" t="s">
        <v>20</v>
      </c>
      <c r="R1" s="14" t="s">
        <v>12</v>
      </c>
      <c r="S1" s="24" t="s">
        <v>605</v>
      </c>
    </row>
    <row r="2" spans="1:19" ht="15" customHeight="1" x14ac:dyDescent="0.25">
      <c r="C2" s="15" t="str">
        <f>IFERROR(VLOOKUP(Table123[Practice Name],Reference!$A$128:$E$299, 2, FALSE),"")</f>
        <v/>
      </c>
      <c r="I2" s="15" t="str">
        <f>IFERROR(VLOOKUP(Table123[Facility Name],Reference!$A$23:$B$25, 2, FALSE), "")</f>
        <v/>
      </c>
      <c r="O2" s="15" t="str">
        <f>"DOD"</f>
        <v>DOD</v>
      </c>
      <c r="R2" s="16"/>
    </row>
  </sheetData>
  <conditionalFormatting sqref="R2">
    <cfRule type="cellIs" dxfId="3" priority="1" operator="lessThan">
      <formula>3000</formula>
    </cfRule>
  </conditionalFormatting>
  <dataValidations count="20">
    <dataValidation allowBlank="1" showInputMessage="1" showErrorMessage="1" promptTitle="Comments" prompt="Enter any comments or questions about the practice for review. " sqref="S2" xr:uid="{00000000-0002-0000-0200-000000000000}"/>
    <dataValidation type="list" allowBlank="1" showInputMessage="1" showErrorMessage="1" promptTitle="Agency Name" prompt="Automatically set to DOD for all Installations. Do not enter data. " sqref="O2" xr:uid="{00000000-0002-0000-0200-000001000000}">
      <formula1>"DOD"</formula1>
    </dataValidation>
    <dataValidation allowBlank="1" showInputMessage="1" showErrorMessage="1" promptTitle="Contact Email" prompt="List the email address of the contact person." sqref="N2" xr:uid="{00000000-0002-0000-0200-000002000000}"/>
    <dataValidation allowBlank="1" showInputMessage="1" showErrorMessage="1" promptTitle="Contact Name" prompt="List the first and last name of the contact person available to discuss the practice record with the state reporting agency. " sqref="M2" xr:uid="{00000000-0002-0000-0200-000003000000}"/>
    <dataValidation type="decimal" errorStyle="warning" allowBlank="1" showInputMessage="1" showErrorMessage="1" errorTitle="Invalid Date" error="Please enter a date in MM/DD/YYYY format. " promptTitle="Inspection Date" prompt="Report the date of the practice's last inspection. " sqref="K2" xr:uid="{00000000-0002-0000-0200-000004000000}">
      <formula1>Val_DateMin</formula1>
      <formula2>Val_DateMax</formula2>
    </dataValidation>
    <dataValidation allowBlank="1" showInputMessage="1" showErrorMessage="1" promptTitle="County" prompt="Calculated based on selected Facility. Do not enter data. " sqref="I2" xr:uid="{00000000-0002-0000-0200-000005000000}"/>
    <dataValidation type="decimal" errorStyle="warning" operator="greaterThanOrEqual" allowBlank="1" showInputMessage="1" showErrorMessage="1" errorTitle="Invalid Entry" error="Enter a numerical value greater than or equal to 0." promptTitle="Report Applied Amount" prompt="Report the number of units implemented for each practice at the location. " sqref="F2" xr:uid="{00000000-0002-0000-0200-000006000000}">
      <formula1>0</formula1>
    </dataValidation>
    <dataValidation type="list" errorStyle="warning" allowBlank="1" showInputMessage="1" showErrorMessage="1" errorTitle="Invalid Entry" error="Select the Practice Name from the list of values provided. More information can be found on the Reference Sheet. " promptTitle="Practice Name" prompt="Select the Practice Name from the list of Chesapeake Bay Program practice names. " sqref="D2" xr:uid="{00000000-0002-0000-0200-000007000000}">
      <formula1>WV_Ag_PracticeName</formula1>
    </dataValidation>
    <dataValidation errorStyle="warning" allowBlank="1" showInputMessage="1" showErrorMessage="1" errorTitle="Invalid Entry" error="Select from the list of Project Types provided. " promptTitle="Practice Code" prompt="Calculated based on the Practice Name selected. Do not enter data. " sqref="C2" xr:uid="{00000000-0002-0000-0200-000008000000}"/>
    <dataValidation type="whole" errorStyle="warning" allowBlank="1" showInputMessage="1" showErrorMessage="1" errorTitle="Invalid Year" error="Please enter a numerical year. " promptTitle="Year Installed" prompt="Report the year the practice was installed. " sqref="A2" xr:uid="{00000000-0002-0000-0200-000009000000}">
      <formula1>Val_YearMin</formula1>
      <formula2>Val_YearMax</formula2>
    </dataValidation>
    <dataValidation type="list" errorStyle="warning" allowBlank="1" showInputMessage="1" showErrorMessage="1" errorTitle="Invalid Status" error="Please select from the list of statuses provided. " promptTitle="BMP Status" prompt="- Historical_x000a_- Progress= Installed between 7/1/16 and 6/30/17._x000a_- Planned 2018= Planned between 7/1/17 and 6/30/18. _x000a_- Planned 2019= Planned between 7/1/18 and 6/30/19._x000a_- Delayed= Planned but delayed past SY19._x000a_- Removed= Cancelled/Removed." sqref="R2" xr:uid="{00000000-0002-0000-0200-00000A000000}">
      <formula1>All_BMPStatus</formula1>
    </dataValidation>
    <dataValidation type="list" errorStyle="warning" allowBlank="1" showInputMessage="1" showErrorMessage="1" errorTitle="Invalid Facility" error="Please select from the list of facility names provided. " promptTitle="Facility Name" prompt="Report the name of the facility in which the practice exists. " sqref="J2" xr:uid="{00000000-0002-0000-0200-00000B000000}">
      <formula1>WV_FacName</formula1>
    </dataValidation>
    <dataValidation type="list" errorStyle="warning" allowBlank="1" showInputMessage="1" showErrorMessage="1" errorTitle="Invalid Entry" error="Please select from the list of units provided. " promptTitle="Measurement Unit" prompt="Report the unit of measurement for the value entered under &quot;Report_Applied_Amount.&quot;  Most common measurement units will be systems, linear feet (for stream restoration), or pounds (for street sweeping). " sqref="E2" xr:uid="{00000000-0002-0000-0200-00000C000000}">
      <formula1>WV_MeasUnit</formula1>
    </dataValidation>
    <dataValidation type="decimal" errorStyle="warning" allowBlank="1" showInputMessage="1" showErrorMessage="1" errorTitle="Invalid Date" error="Please enter a date in MM/DD/YYYY format. " promptTitle="Maintenance Date" prompt="Report the date when the last maintenance was conducted on this practice." sqref="L2" xr:uid="{00000000-0002-0000-0200-00000D000000}">
      <formula1>Val_DateMin</formula1>
      <formula2>Val_DateMax</formula2>
    </dataValidation>
    <dataValidation type="decimal" allowBlank="1" showInputMessage="1" showErrorMessage="1" errorTitle="Invalid Longitude" error="Please enter a longitude in degree decimal format within the Chesapeake Bay Area. " promptTitle="Longitude" prompt="Report longitude of practice if applicable or available. " sqref="H2" xr:uid="{00000000-0002-0000-0200-00000E000000}">
      <formula1>Val_LongMin</formula1>
      <formula2>Val_LongMax</formula2>
    </dataValidation>
    <dataValidation type="decimal" errorStyle="warning" allowBlank="1" showInputMessage="1" showErrorMessage="1" errorTitle="Invalid Latitude" error="Please enter a latitude in degree decimal format within the Chesapeake Bay Area. " promptTitle="Latitude" prompt="Report latitude of practice if applicable or available. " sqref="G2" xr:uid="{00000000-0002-0000-0200-00000F000000}">
      <formula1>Val_LatMin</formula1>
      <formula2>Val_LatMax</formula2>
    </dataValidation>
    <dataValidation type="decimal" errorStyle="warning" operator="greaterThanOrEqual" allowBlank="1" showInputMessage="1" showErrorMessage="1" errorTitle="Invalid Entry" error="Please enter a numerical value greater than or equal to zero. " promptTitle="BMP Cost" prompt="Enter the cost to implement, or funding planned for the practice. Should not be blank or zero. " sqref="Q2" xr:uid="{00000000-0002-0000-0200-000010000000}">
      <formula1>0</formula1>
    </dataValidation>
    <dataValidation type="whole" errorStyle="warning" allowBlank="1" showInputMessage="1" showErrorMessage="1" errorTitle="Invalid Month" error="Enter a valid numerical month that the practice was installed (1 to 12; January = 1) " promptTitle="Month Installed" prompt="Report the numerical month the practice was installed. " sqref="B2" xr:uid="{00000000-0002-0000-0200-000011000000}">
      <formula1>1</formula1>
      <formula2>12</formula2>
    </dataValidation>
    <dataValidation type="whole" errorStyle="warning" allowBlank="1" showInputMessage="1" showErrorMessage="1" errorTitle="Invalid Year" error="Please enter a numerical year. " promptTitle="Year Funded" prompt="Enter the State Year that the BMP recieved funding, or the State Year for which funding is planned." sqref="P2" xr:uid="{00000000-0002-0000-0200-000012000000}">
      <formula1>Val_YearMin</formula1>
      <formula2>Val_YearMax</formula2>
    </dataValidation>
    <dataValidation allowBlank="1" showInputMessage="1" showErrorMessage="1" errorTitle="Invalid Entry" error="Entry must be in decimal format and located within the Chesapeake Bay Area. " sqref="G1:H1" xr:uid="{00000000-0002-0000-0200-000013000000}"/>
  </dataValidations>
  <pageMargins left="0.25" right="0.25" top="0.75" bottom="0.75" header="0.3" footer="0.3"/>
  <pageSetup paperSize="3" scale="51" fitToHeight="0" orientation="landscape" r:id="rId1"/>
  <headerFooter>
    <oddHeader>&amp;R&amp;D</oddHeader>
    <oddFooter>&amp;L&amp;F&amp;C&amp;A&amp;R&amp;P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BI404"/>
  <sheetViews>
    <sheetView zoomScaleNormal="100" zoomScaleSheetLayoutView="115" workbookViewId="0">
      <pane ySplit="1" topLeftCell="A2" activePane="bottomLeft" state="frozen"/>
      <selection activeCell="E33" sqref="E33"/>
      <selection pane="bottomLeft" activeCell="I1" sqref="I1:BJ1048576"/>
    </sheetView>
  </sheetViews>
  <sheetFormatPr defaultColWidth="9.140625" defaultRowHeight="15" x14ac:dyDescent="0.25"/>
  <cols>
    <col min="1" max="1" width="13.85546875" style="15" bestFit="1" customWidth="1"/>
    <col min="2" max="2" width="13.28515625" style="15" bestFit="1" customWidth="1"/>
    <col min="3" max="3" width="14.42578125" style="15" bestFit="1" customWidth="1"/>
    <col min="4" max="4" width="11.7109375" style="15" bestFit="1" customWidth="1"/>
    <col min="5" max="5" width="25.85546875" style="15" bestFit="1" customWidth="1"/>
    <col min="6" max="6" width="28.42578125" style="15" bestFit="1" customWidth="1"/>
    <col min="7" max="7" width="12" style="15" bestFit="1" customWidth="1"/>
    <col min="8" max="8" width="18" style="15" bestFit="1" customWidth="1"/>
    <col min="9" max="9" width="34.7109375" style="15" bestFit="1" customWidth="1"/>
    <col min="10" max="10" width="18.5703125" style="15" hidden="1" customWidth="1"/>
    <col min="11" max="11" width="16.5703125" style="15" hidden="1" customWidth="1"/>
    <col min="12" max="12" width="17.85546875" style="15" hidden="1" customWidth="1"/>
    <col min="13" max="13" width="16.42578125" style="15" hidden="1" customWidth="1"/>
    <col min="14" max="14" width="25.42578125" style="15" hidden="1" customWidth="1"/>
    <col min="15" max="15" width="24" style="15" hidden="1" customWidth="1"/>
    <col min="16" max="16" width="12.140625" style="15" hidden="1" customWidth="1"/>
    <col min="17" max="17" width="15.5703125" style="15" hidden="1" customWidth="1"/>
    <col min="18" max="18" width="24.28515625" style="15" hidden="1" customWidth="1"/>
    <col min="19" max="19" width="10.5703125" style="15" hidden="1" customWidth="1"/>
    <col min="20" max="20" width="12.140625" style="15" hidden="1" customWidth="1"/>
    <col min="21" max="21" width="9.5703125" style="15" hidden="1" customWidth="1"/>
    <col min="22" max="22" width="41" style="15" hidden="1" customWidth="1"/>
    <col min="23" max="23" width="17.28515625" style="4" hidden="1" customWidth="1"/>
    <col min="24" max="24" width="14.140625" style="15" hidden="1" customWidth="1"/>
    <col min="25" max="25" width="16.28515625" style="15" hidden="1" customWidth="1"/>
    <col min="26" max="26" width="19.85546875" style="15" hidden="1" customWidth="1"/>
    <col min="27" max="27" width="15.85546875" style="15" hidden="1" customWidth="1"/>
    <col min="28" max="28" width="32.140625" style="42" hidden="1" customWidth="1"/>
    <col min="29" max="29" width="15.5703125" style="15" hidden="1" customWidth="1"/>
    <col min="30" max="30" width="36" style="15" hidden="1" customWidth="1"/>
    <col min="31" max="60" width="0" style="15" hidden="1" customWidth="1"/>
    <col min="61" max="16384" width="9.140625" style="15"/>
  </cols>
  <sheetData>
    <row r="1" spans="1:61" s="18" customFormat="1" x14ac:dyDescent="0.25">
      <c r="A1" s="36" t="s">
        <v>791</v>
      </c>
      <c r="B1" s="14" t="s">
        <v>12</v>
      </c>
      <c r="C1" s="14" t="s">
        <v>13</v>
      </c>
      <c r="D1" s="41" t="s">
        <v>20</v>
      </c>
      <c r="E1" s="14" t="s">
        <v>787</v>
      </c>
      <c r="F1" s="14" t="s">
        <v>788</v>
      </c>
      <c r="G1" s="36" t="s">
        <v>800</v>
      </c>
      <c r="H1" s="17" t="s">
        <v>36</v>
      </c>
      <c r="I1" s="14" t="s">
        <v>15</v>
      </c>
      <c r="J1" s="17" t="s">
        <v>58</v>
      </c>
      <c r="K1" s="14" t="s">
        <v>37</v>
      </c>
      <c r="L1" s="17" t="s">
        <v>38</v>
      </c>
      <c r="M1" s="17" t="s">
        <v>39</v>
      </c>
      <c r="N1" s="14" t="s">
        <v>40</v>
      </c>
      <c r="O1" s="14" t="s">
        <v>41</v>
      </c>
      <c r="P1" s="17" t="s">
        <v>42</v>
      </c>
      <c r="Q1" s="14" t="s">
        <v>43</v>
      </c>
      <c r="R1" s="17" t="s">
        <v>44</v>
      </c>
      <c r="S1" s="14" t="s">
        <v>0</v>
      </c>
      <c r="T1" s="14" t="s">
        <v>1</v>
      </c>
      <c r="U1" s="36" t="s">
        <v>35</v>
      </c>
      <c r="V1" s="14" t="s">
        <v>9</v>
      </c>
      <c r="W1" s="45" t="s">
        <v>33</v>
      </c>
      <c r="X1" s="36" t="s">
        <v>801</v>
      </c>
      <c r="Y1" s="36" t="s">
        <v>802</v>
      </c>
      <c r="Z1" s="17" t="s">
        <v>34</v>
      </c>
      <c r="AA1" s="14" t="s">
        <v>18</v>
      </c>
      <c r="AB1" s="14" t="s">
        <v>32</v>
      </c>
      <c r="AC1" s="36" t="s">
        <v>19</v>
      </c>
      <c r="AD1" s="24" t="s">
        <v>605</v>
      </c>
      <c r="AE1" s="48" t="s">
        <v>812</v>
      </c>
      <c r="AF1" s="48" t="s">
        <v>813</v>
      </c>
      <c r="AG1" s="48" t="s">
        <v>814</v>
      </c>
      <c r="AH1" s="48" t="s">
        <v>815</v>
      </c>
      <c r="AI1" s="48" t="s">
        <v>816</v>
      </c>
      <c r="AJ1" s="48" t="s">
        <v>817</v>
      </c>
      <c r="AK1" s="48" t="s">
        <v>818</v>
      </c>
      <c r="AL1" s="48" t="s">
        <v>819</v>
      </c>
      <c r="AM1" s="48" t="s">
        <v>820</v>
      </c>
      <c r="AN1" s="48" t="s">
        <v>821</v>
      </c>
      <c r="AO1" s="48" t="s">
        <v>822</v>
      </c>
      <c r="AP1" s="48" t="s">
        <v>823</v>
      </c>
      <c r="AQ1" s="48" t="s">
        <v>824</v>
      </c>
      <c r="AR1" s="48" t="s">
        <v>825</v>
      </c>
      <c r="AS1" s="48" t="s">
        <v>826</v>
      </c>
      <c r="AT1" s="48" t="s">
        <v>827</v>
      </c>
      <c r="AU1" s="48" t="s">
        <v>828</v>
      </c>
      <c r="AV1" s="48" t="s">
        <v>829</v>
      </c>
      <c r="AW1" s="48" t="s">
        <v>830</v>
      </c>
      <c r="AX1" s="48" t="s">
        <v>831</v>
      </c>
      <c r="AY1" s="48" t="s">
        <v>832</v>
      </c>
      <c r="AZ1" s="48" t="s">
        <v>833</v>
      </c>
      <c r="BA1" s="48" t="s">
        <v>834</v>
      </c>
      <c r="BB1" s="48" t="s">
        <v>835</v>
      </c>
      <c r="BC1" s="48" t="s">
        <v>836</v>
      </c>
      <c r="BD1" s="48" t="s">
        <v>837</v>
      </c>
      <c r="BE1" s="48" t="s">
        <v>838</v>
      </c>
      <c r="BF1" s="48" t="s">
        <v>839</v>
      </c>
      <c r="BG1" s="48" t="s">
        <v>840</v>
      </c>
      <c r="BH1" s="48" t="s">
        <v>841</v>
      </c>
      <c r="BI1" s="48" t="s">
        <v>842</v>
      </c>
    </row>
    <row r="2" spans="1:61" ht="15" customHeight="1" x14ac:dyDescent="0.25">
      <c r="A2" s="15" t="s">
        <v>792</v>
      </c>
      <c r="B2" s="16" t="s">
        <v>21</v>
      </c>
      <c r="C2" s="15">
        <v>2015</v>
      </c>
      <c r="D2" s="42">
        <v>46128</v>
      </c>
      <c r="E2" s="15">
        <v>2016</v>
      </c>
      <c r="F2" s="15">
        <v>4</v>
      </c>
      <c r="G2" s="16">
        <v>42461</v>
      </c>
      <c r="H2" s="15" t="s">
        <v>63</v>
      </c>
      <c r="I2" s="15" t="s">
        <v>124</v>
      </c>
      <c r="K2" s="15">
        <v>9.6</v>
      </c>
      <c r="L2" s="15" t="s">
        <v>793</v>
      </c>
      <c r="M2" s="15" t="s">
        <v>794</v>
      </c>
      <c r="N2" s="15">
        <v>0</v>
      </c>
      <c r="O2" s="15">
        <v>0</v>
      </c>
      <c r="P2" s="15">
        <v>0</v>
      </c>
      <c r="Q2" s="15">
        <v>0</v>
      </c>
      <c r="R2" s="15">
        <v>1.41</v>
      </c>
      <c r="S2" s="15">
        <v>39.538055999999997</v>
      </c>
      <c r="T2" s="15">
        <v>-78.866667000000007</v>
      </c>
      <c r="U2" s="15" t="s">
        <v>604</v>
      </c>
      <c r="V2" s="15" t="s">
        <v>6</v>
      </c>
      <c r="W2" s="46"/>
      <c r="X2" s="15" t="s">
        <v>810</v>
      </c>
      <c r="Y2" s="15" t="s">
        <v>810</v>
      </c>
      <c r="AA2" s="15" t="s">
        <v>795</v>
      </c>
      <c r="AB2" s="15" t="s">
        <v>796</v>
      </c>
      <c r="AC2" s="15" t="s">
        <v>811</v>
      </c>
      <c r="AD2" s="15" t="s">
        <v>797</v>
      </c>
      <c r="AE2" s="47" t="e">
        <f>IF(A2&lt;&gt;INDEX('BMP Records'!A:A, MATCH($A2, 'BMP Records'!$A:$A, 0)), 1, 0)</f>
        <v>#N/A</v>
      </c>
      <c r="AF2" s="47" t="e">
        <f>IF(B2&lt;&gt;INDEX('BMP Records'!B:B, MATCH($A2, 'BMP Records'!$A:$A, 0)), 1, 0)</f>
        <v>#N/A</v>
      </c>
      <c r="AG2" s="47" t="e">
        <f>IF(C2&lt;&gt;INDEX('BMP Records'!C:C, MATCH($A2, 'BMP Records'!$A:$A, 0)), 1, 0)</f>
        <v>#N/A</v>
      </c>
      <c r="AH2" s="47" t="e">
        <f>IF(D2&lt;&gt;INDEX('BMP Records'!D:D, MATCH($A2, 'BMP Records'!$A:$A, 0)), 1, 0)</f>
        <v>#N/A</v>
      </c>
      <c r="AI2" s="47" t="e">
        <f>IF(E2&lt;&gt;INDEX('BMP Records'!E:E, MATCH($A2, 'BMP Records'!$A:$A, 0)), 1, 0)</f>
        <v>#N/A</v>
      </c>
      <c r="AJ2" s="47" t="e">
        <f>IF(F2&lt;&gt;INDEX('BMP Records'!F:F, MATCH($A2, 'BMP Records'!$A:$A, 0)), 1, 0)</f>
        <v>#N/A</v>
      </c>
      <c r="AK2" s="47" t="e">
        <f>IF(G2&lt;&gt;INDEX('BMP Records'!G:G, MATCH($A2, 'BMP Records'!$A:$A, 0)), 1, 0)</f>
        <v>#N/A</v>
      </c>
      <c r="AL2" s="47" t="e">
        <f>IF(H2&lt;&gt;INDEX('BMP Records'!H:H, MATCH($A2, 'BMP Records'!$A:$A, 0)), 1, 0)</f>
        <v>#N/A</v>
      </c>
      <c r="AM2" s="47" t="e">
        <f>IF(I2&lt;&gt;INDEX('BMP Records'!I:I, MATCH($A2, 'BMP Records'!$A:$A, 0)), 1, 0)</f>
        <v>#N/A</v>
      </c>
      <c r="AN2" s="47" t="e">
        <f>IF(J2&lt;&gt;INDEX('BMP Records'!J:J, MATCH($A2, 'BMP Records'!$A:$A, 0)), 1, 0)</f>
        <v>#N/A</v>
      </c>
      <c r="AO2" s="47" t="e">
        <f>IF(K2&lt;&gt;INDEX('BMP Records'!K:K, MATCH($A2, 'BMP Records'!$A:$A, 0)), 1, 0)</f>
        <v>#N/A</v>
      </c>
      <c r="AP2" s="47" t="e">
        <f>IF(L2&lt;&gt;INDEX('BMP Records'!L:L, MATCH($A2, 'BMP Records'!$A:$A, 0)), 1, 0)</f>
        <v>#N/A</v>
      </c>
      <c r="AQ2" s="47" t="e">
        <f>IF(M2&lt;&gt;INDEX('BMP Records'!M:M, MATCH($A2, 'BMP Records'!$A:$A, 0)), 1, 0)</f>
        <v>#N/A</v>
      </c>
      <c r="AR2" s="47" t="e">
        <f>IF(N2&lt;&gt;INDEX('BMP Records'!N:N, MATCH($A2, 'BMP Records'!$A:$A, 0)), 1, 0)</f>
        <v>#N/A</v>
      </c>
      <c r="AS2" s="47" t="e">
        <f>IF(O2&lt;&gt;INDEX('BMP Records'!O:O, MATCH($A2, 'BMP Records'!$A:$A, 0)), 1, 0)</f>
        <v>#N/A</v>
      </c>
      <c r="AT2" s="47" t="e">
        <f>IF(P2&lt;&gt;INDEX('BMP Records'!P:P, MATCH($A2, 'BMP Records'!$A:$A, 0)), 1, 0)</f>
        <v>#N/A</v>
      </c>
      <c r="AU2" s="47" t="e">
        <f>IF(Q2&lt;&gt;INDEX('BMP Records'!Q:Q, MATCH($A2, 'BMP Records'!$A:$A, 0)), 1, 0)</f>
        <v>#N/A</v>
      </c>
      <c r="AV2" s="47" t="e">
        <f>IF(R2&lt;&gt;INDEX('BMP Records'!R:R, MATCH($A2, 'BMP Records'!$A:$A, 0)), 1, 0)</f>
        <v>#N/A</v>
      </c>
      <c r="AW2" s="47" t="e">
        <f>IF(S2&lt;&gt;INDEX('BMP Records'!S:S, MATCH($A2, 'BMP Records'!$A:$A, 0)), 1, 0)</f>
        <v>#N/A</v>
      </c>
      <c r="AX2" s="47" t="e">
        <f>IF(T2&lt;&gt;INDEX('BMP Records'!T:T, MATCH($A2, 'BMP Records'!$A:$A, 0)), 1, 0)</f>
        <v>#N/A</v>
      </c>
      <c r="AY2" s="47" t="e">
        <f>IF(U2&lt;&gt;INDEX('BMP Records'!U:U, MATCH($A2, 'BMP Records'!$A:$A, 0)), 1, 0)</f>
        <v>#N/A</v>
      </c>
      <c r="AZ2" s="47" t="e">
        <f>IF(V2&lt;&gt;INDEX('BMP Records'!V:V, MATCH($A2, 'BMP Records'!$A:$A, 0)), 1, 0)</f>
        <v>#N/A</v>
      </c>
      <c r="BA2" s="47" t="e">
        <f>IF(W2&lt;&gt;INDEX('BMP Records'!W:W, MATCH($A2, 'BMP Records'!$A:$A, 0)), 1, 0)</f>
        <v>#N/A</v>
      </c>
      <c r="BB2" s="47" t="e">
        <f>IF(X2&lt;&gt;INDEX('BMP Records'!X:X, MATCH($A2, 'BMP Records'!$A:$A, 0)), 1, 0)</f>
        <v>#N/A</v>
      </c>
      <c r="BC2" s="47" t="e">
        <f>IF(Y2&lt;&gt;INDEX('BMP Records'!Y:Y, MATCH($A2, 'BMP Records'!$A:$A, 0)), 1, 0)</f>
        <v>#N/A</v>
      </c>
      <c r="BD2" s="47" t="e">
        <f>IF(Z2&lt;&gt;INDEX('BMP Records'!Z:Z, MATCH($A2, 'BMP Records'!$A:$A, 0)), 1, 0)</f>
        <v>#N/A</v>
      </c>
      <c r="BE2" s="47" t="e">
        <f>IF(AA2&lt;&gt;INDEX('BMP Records'!AA:AA, MATCH($A2, 'BMP Records'!$A:$A, 0)), 1, 0)</f>
        <v>#N/A</v>
      </c>
      <c r="BF2" s="47" t="e">
        <f>IF(AB2&lt;&gt;INDEX('BMP Records'!AB:AB, MATCH($A2, 'BMP Records'!$A:$A, 0)), 1, 0)</f>
        <v>#N/A</v>
      </c>
      <c r="BG2" s="47" t="e">
        <f>IF(AC2&lt;&gt;INDEX('BMP Records'!AC:AC, MATCH($A2, 'BMP Records'!$A:$A, 0)), 1, 0)</f>
        <v>#N/A</v>
      </c>
      <c r="BH2" s="47" t="e">
        <f>IF(AD2&lt;&gt;INDEX('BMP Records'!AD:AD, MATCH($A2, 'BMP Records'!$A:$A, 0)), 1, 0)</f>
        <v>#N/A</v>
      </c>
      <c r="BI2" s="47" t="e">
        <f>SUM(Table124[[#This Row],[DoD BMP ID2]:[Comments31]])</f>
        <v>#N/A</v>
      </c>
    </row>
    <row r="3" spans="1:61" x14ac:dyDescent="0.25">
      <c r="A3" s="15" t="s">
        <v>798</v>
      </c>
      <c r="B3" s="16" t="s">
        <v>21</v>
      </c>
      <c r="C3" s="15">
        <v>2015</v>
      </c>
      <c r="D3" s="42">
        <v>26427.5</v>
      </c>
      <c r="E3" s="15">
        <v>2016</v>
      </c>
      <c r="F3" s="15">
        <v>4</v>
      </c>
      <c r="G3" s="16">
        <v>42461</v>
      </c>
      <c r="H3" s="15" t="s">
        <v>63</v>
      </c>
      <c r="I3" s="15" t="s">
        <v>124</v>
      </c>
      <c r="K3" s="15">
        <v>5.5</v>
      </c>
      <c r="L3" s="15" t="s">
        <v>793</v>
      </c>
      <c r="M3" s="15" t="s">
        <v>794</v>
      </c>
      <c r="N3" s="15">
        <v>0</v>
      </c>
      <c r="O3" s="15">
        <v>0</v>
      </c>
      <c r="P3" s="15">
        <v>0</v>
      </c>
      <c r="Q3" s="15">
        <v>0</v>
      </c>
      <c r="R3" s="15">
        <v>1.35</v>
      </c>
      <c r="S3" s="15">
        <v>39.533889000000002</v>
      </c>
      <c r="T3" s="15">
        <v>-78.869167000000004</v>
      </c>
      <c r="U3" s="15" t="s">
        <v>604</v>
      </c>
      <c r="V3" s="15" t="s">
        <v>6</v>
      </c>
      <c r="W3" s="46"/>
      <c r="X3" s="15" t="s">
        <v>810</v>
      </c>
      <c r="Y3" s="15" t="s">
        <v>810</v>
      </c>
      <c r="AA3" s="15" t="s">
        <v>795</v>
      </c>
      <c r="AB3" s="15" t="s">
        <v>796</v>
      </c>
      <c r="AC3" s="15" t="s">
        <v>811</v>
      </c>
      <c r="AD3" s="15" t="s">
        <v>797</v>
      </c>
      <c r="AE3" s="47" t="e">
        <f>IF(A3&lt;&gt;INDEX('BMP Records'!A:A, MATCH($A3, 'BMP Records'!$A:$A, 0)), 1, 0)</f>
        <v>#N/A</v>
      </c>
      <c r="AF3" s="47" t="e">
        <f>IF(B3&lt;&gt;INDEX('BMP Records'!B:B, MATCH($A3, 'BMP Records'!$A:$A, 0)), 1, 0)</f>
        <v>#N/A</v>
      </c>
      <c r="AG3" s="47" t="e">
        <f>IF(C3&lt;&gt;INDEX('BMP Records'!C:C, MATCH($A3, 'BMP Records'!$A:$A, 0)), 1, 0)</f>
        <v>#N/A</v>
      </c>
      <c r="AH3" s="47" t="e">
        <f>IF(D3&lt;&gt;INDEX('BMP Records'!D:D, MATCH($A3, 'BMP Records'!$A:$A, 0)), 1, 0)</f>
        <v>#N/A</v>
      </c>
      <c r="AI3" s="47" t="e">
        <f>IF(E3&lt;&gt;INDEX('BMP Records'!E:E, MATCH($A3, 'BMP Records'!$A:$A, 0)), 1, 0)</f>
        <v>#N/A</v>
      </c>
      <c r="AJ3" s="47" t="e">
        <f>IF(F3&lt;&gt;INDEX('BMP Records'!F:F, MATCH($A3, 'BMP Records'!$A:$A, 0)), 1, 0)</f>
        <v>#N/A</v>
      </c>
      <c r="AK3" s="47" t="e">
        <f>IF(G3&lt;&gt;INDEX('BMP Records'!G:G, MATCH($A3, 'BMP Records'!$A:$A, 0)), 1, 0)</f>
        <v>#N/A</v>
      </c>
      <c r="AL3" s="47" t="e">
        <f>IF(H3&lt;&gt;INDEX('BMP Records'!H:H, MATCH($A3, 'BMP Records'!$A:$A, 0)), 1, 0)</f>
        <v>#N/A</v>
      </c>
      <c r="AM3" s="47" t="e">
        <f>IF(I3&lt;&gt;INDEX('BMP Records'!I:I, MATCH($A3, 'BMP Records'!$A:$A, 0)), 1, 0)</f>
        <v>#N/A</v>
      </c>
      <c r="AN3" s="47" t="e">
        <f>IF(J3&lt;&gt;INDEX('BMP Records'!J:J, MATCH($A3, 'BMP Records'!$A:$A, 0)), 1, 0)</f>
        <v>#N/A</v>
      </c>
      <c r="AO3" s="47" t="e">
        <f>IF(K3&lt;&gt;INDEX('BMP Records'!K:K, MATCH($A3, 'BMP Records'!$A:$A, 0)), 1, 0)</f>
        <v>#N/A</v>
      </c>
      <c r="AP3" s="47" t="e">
        <f>IF(L3&lt;&gt;INDEX('BMP Records'!L:L, MATCH($A3, 'BMP Records'!$A:$A, 0)), 1, 0)</f>
        <v>#N/A</v>
      </c>
      <c r="AQ3" s="47" t="e">
        <f>IF(M3&lt;&gt;INDEX('BMP Records'!M:M, MATCH($A3, 'BMP Records'!$A:$A, 0)), 1, 0)</f>
        <v>#N/A</v>
      </c>
      <c r="AR3" s="47" t="e">
        <f>IF(N3&lt;&gt;INDEX('BMP Records'!N:N, MATCH($A3, 'BMP Records'!$A:$A, 0)), 1, 0)</f>
        <v>#N/A</v>
      </c>
      <c r="AS3" s="47" t="e">
        <f>IF(O3&lt;&gt;INDEX('BMP Records'!O:O, MATCH($A3, 'BMP Records'!$A:$A, 0)), 1, 0)</f>
        <v>#N/A</v>
      </c>
      <c r="AT3" s="47" t="e">
        <f>IF(P3&lt;&gt;INDEX('BMP Records'!P:P, MATCH($A3, 'BMP Records'!$A:$A, 0)), 1, 0)</f>
        <v>#N/A</v>
      </c>
      <c r="AU3" s="47" t="e">
        <f>IF(Q3&lt;&gt;INDEX('BMP Records'!Q:Q, MATCH($A3, 'BMP Records'!$A:$A, 0)), 1, 0)</f>
        <v>#N/A</v>
      </c>
      <c r="AV3" s="47" t="e">
        <f>IF(R3&lt;&gt;INDEX('BMP Records'!R:R, MATCH($A3, 'BMP Records'!$A:$A, 0)), 1, 0)</f>
        <v>#N/A</v>
      </c>
      <c r="AW3" s="47" t="e">
        <f>IF(S3&lt;&gt;INDEX('BMP Records'!S:S, MATCH($A3, 'BMP Records'!$A:$A, 0)), 1, 0)</f>
        <v>#N/A</v>
      </c>
      <c r="AX3" s="47" t="e">
        <f>IF(T3&lt;&gt;INDEX('BMP Records'!T:T, MATCH($A3, 'BMP Records'!$A:$A, 0)), 1, 0)</f>
        <v>#N/A</v>
      </c>
      <c r="AY3" s="47" t="e">
        <f>IF(U3&lt;&gt;INDEX('BMP Records'!U:U, MATCH($A3, 'BMP Records'!$A:$A, 0)), 1, 0)</f>
        <v>#N/A</v>
      </c>
      <c r="AZ3" s="47" t="e">
        <f>IF(V3&lt;&gt;INDEX('BMP Records'!V:V, MATCH($A3, 'BMP Records'!$A:$A, 0)), 1, 0)</f>
        <v>#N/A</v>
      </c>
      <c r="BA3" s="47" t="e">
        <f>IF(W3&lt;&gt;INDEX('BMP Records'!W:W, MATCH($A3, 'BMP Records'!$A:$A, 0)), 1, 0)</f>
        <v>#N/A</v>
      </c>
      <c r="BB3" s="47" t="e">
        <f>IF(X3&lt;&gt;INDEX('BMP Records'!X:X, MATCH($A3, 'BMP Records'!$A:$A, 0)), 1, 0)</f>
        <v>#N/A</v>
      </c>
      <c r="BC3" s="47" t="e">
        <f>IF(Y3&lt;&gt;INDEX('BMP Records'!Y:Y, MATCH($A3, 'BMP Records'!$A:$A, 0)), 1, 0)</f>
        <v>#N/A</v>
      </c>
      <c r="BD3" s="47" t="e">
        <f>IF(Z3&lt;&gt;INDEX('BMP Records'!Z:Z, MATCH($A3, 'BMP Records'!$A:$A, 0)), 1, 0)</f>
        <v>#N/A</v>
      </c>
      <c r="BE3" s="47" t="e">
        <f>IF(AA3&lt;&gt;INDEX('BMP Records'!AA:AA, MATCH($A3, 'BMP Records'!$A:$A, 0)), 1, 0)</f>
        <v>#N/A</v>
      </c>
      <c r="BF3" s="47" t="e">
        <f>IF(AB3&lt;&gt;INDEX('BMP Records'!AB:AB, MATCH($A3, 'BMP Records'!$A:$A, 0)), 1, 0)</f>
        <v>#N/A</v>
      </c>
      <c r="BG3" s="47" t="e">
        <f>IF(AC3&lt;&gt;INDEX('BMP Records'!AC:AC, MATCH($A3, 'BMP Records'!$A:$A, 0)), 1, 0)</f>
        <v>#N/A</v>
      </c>
      <c r="BH3" s="47" t="e">
        <f>IF(AD3&lt;&gt;INDEX('BMP Records'!AD:AD, MATCH($A3, 'BMP Records'!$A:$A, 0)), 1, 0)</f>
        <v>#N/A</v>
      </c>
      <c r="BI3" s="47" t="e">
        <f>SUM(Table124[[#This Row],[DoD BMP ID2]:[Comments31]])</f>
        <v>#N/A</v>
      </c>
    </row>
    <row r="4" spans="1:61" x14ac:dyDescent="0.25">
      <c r="A4" s="15" t="s">
        <v>799</v>
      </c>
      <c r="B4" s="16" t="s">
        <v>21</v>
      </c>
      <c r="C4" s="15">
        <v>2015</v>
      </c>
      <c r="D4" s="42">
        <v>12012.5</v>
      </c>
      <c r="E4" s="15">
        <v>2016</v>
      </c>
      <c r="F4" s="15">
        <v>4</v>
      </c>
      <c r="G4" s="16">
        <v>42461</v>
      </c>
      <c r="H4" s="15" t="s">
        <v>63</v>
      </c>
      <c r="I4" s="15" t="s">
        <v>124</v>
      </c>
      <c r="K4" s="15">
        <v>2.5</v>
      </c>
      <c r="L4" s="15" t="s">
        <v>793</v>
      </c>
      <c r="M4" s="15" t="s">
        <v>794</v>
      </c>
      <c r="N4" s="15">
        <v>0</v>
      </c>
      <c r="O4" s="15">
        <v>0</v>
      </c>
      <c r="P4" s="15">
        <v>0</v>
      </c>
      <c r="Q4" s="15">
        <v>0</v>
      </c>
      <c r="R4" s="15">
        <v>0.42</v>
      </c>
      <c r="S4" s="15">
        <v>39.536110999999998</v>
      </c>
      <c r="T4" s="15">
        <v>-78.867500000000007</v>
      </c>
      <c r="U4" s="15" t="s">
        <v>604</v>
      </c>
      <c r="V4" s="15" t="s">
        <v>6</v>
      </c>
      <c r="W4" s="46"/>
      <c r="X4" s="15" t="s">
        <v>810</v>
      </c>
      <c r="Y4" s="15" t="s">
        <v>810</v>
      </c>
      <c r="AA4" s="15" t="s">
        <v>795</v>
      </c>
      <c r="AB4" s="15" t="s">
        <v>796</v>
      </c>
      <c r="AC4" s="15" t="s">
        <v>811</v>
      </c>
      <c r="AD4" s="15" t="s">
        <v>797</v>
      </c>
      <c r="AE4" s="47" t="e">
        <f>IF(A4&lt;&gt;INDEX('BMP Records'!A:A, MATCH($A4, 'BMP Records'!$A:$A, 0)), 1, 0)</f>
        <v>#N/A</v>
      </c>
      <c r="AF4" s="47" t="e">
        <f>IF(B4&lt;&gt;INDEX('BMP Records'!B:B, MATCH($A4, 'BMP Records'!$A:$A, 0)), 1, 0)</f>
        <v>#N/A</v>
      </c>
      <c r="AG4" s="47" t="e">
        <f>IF(C4&lt;&gt;INDEX('BMP Records'!C:C, MATCH($A4, 'BMP Records'!$A:$A, 0)), 1, 0)</f>
        <v>#N/A</v>
      </c>
      <c r="AH4" s="47" t="e">
        <f>IF(D4&lt;&gt;INDEX('BMP Records'!D:D, MATCH($A4, 'BMP Records'!$A:$A, 0)), 1, 0)</f>
        <v>#N/A</v>
      </c>
      <c r="AI4" s="47" t="e">
        <f>IF(E4&lt;&gt;INDEX('BMP Records'!E:E, MATCH($A4, 'BMP Records'!$A:$A, 0)), 1, 0)</f>
        <v>#N/A</v>
      </c>
      <c r="AJ4" s="47" t="e">
        <f>IF(F4&lt;&gt;INDEX('BMP Records'!F:F, MATCH($A4, 'BMP Records'!$A:$A, 0)), 1, 0)</f>
        <v>#N/A</v>
      </c>
      <c r="AK4" s="47" t="e">
        <f>IF(G4&lt;&gt;INDEX('BMP Records'!G:G, MATCH($A4, 'BMP Records'!$A:$A, 0)), 1, 0)</f>
        <v>#N/A</v>
      </c>
      <c r="AL4" s="47" t="e">
        <f>IF(H4&lt;&gt;INDEX('BMP Records'!H:H, MATCH($A4, 'BMP Records'!$A:$A, 0)), 1, 0)</f>
        <v>#N/A</v>
      </c>
      <c r="AM4" s="47" t="e">
        <f>IF(I4&lt;&gt;INDEX('BMP Records'!I:I, MATCH($A4, 'BMP Records'!$A:$A, 0)), 1, 0)</f>
        <v>#N/A</v>
      </c>
      <c r="AN4" s="47" t="e">
        <f>IF(J4&lt;&gt;INDEX('BMP Records'!J:J, MATCH($A4, 'BMP Records'!$A:$A, 0)), 1, 0)</f>
        <v>#N/A</v>
      </c>
      <c r="AO4" s="47" t="e">
        <f>IF(K4&lt;&gt;INDEX('BMP Records'!K:K, MATCH($A4, 'BMP Records'!$A:$A, 0)), 1, 0)</f>
        <v>#N/A</v>
      </c>
      <c r="AP4" s="47" t="e">
        <f>IF(L4&lt;&gt;INDEX('BMP Records'!L:L, MATCH($A4, 'BMP Records'!$A:$A, 0)), 1, 0)</f>
        <v>#N/A</v>
      </c>
      <c r="AQ4" s="47" t="e">
        <f>IF(M4&lt;&gt;INDEX('BMP Records'!M:M, MATCH($A4, 'BMP Records'!$A:$A, 0)), 1, 0)</f>
        <v>#N/A</v>
      </c>
      <c r="AR4" s="47" t="e">
        <f>IF(N4&lt;&gt;INDEX('BMP Records'!N:N, MATCH($A4, 'BMP Records'!$A:$A, 0)), 1, 0)</f>
        <v>#N/A</v>
      </c>
      <c r="AS4" s="47" t="e">
        <f>IF(O4&lt;&gt;INDEX('BMP Records'!O:O, MATCH($A4, 'BMP Records'!$A:$A, 0)), 1, 0)</f>
        <v>#N/A</v>
      </c>
      <c r="AT4" s="47" t="e">
        <f>IF(P4&lt;&gt;INDEX('BMP Records'!P:P, MATCH($A4, 'BMP Records'!$A:$A, 0)), 1, 0)</f>
        <v>#N/A</v>
      </c>
      <c r="AU4" s="47" t="e">
        <f>IF(Q4&lt;&gt;INDEX('BMP Records'!Q:Q, MATCH($A4, 'BMP Records'!$A:$A, 0)), 1, 0)</f>
        <v>#N/A</v>
      </c>
      <c r="AV4" s="47" t="e">
        <f>IF(R4&lt;&gt;INDEX('BMP Records'!R:R, MATCH($A4, 'BMP Records'!$A:$A, 0)), 1, 0)</f>
        <v>#N/A</v>
      </c>
      <c r="AW4" s="47" t="e">
        <f>IF(S4&lt;&gt;INDEX('BMP Records'!S:S, MATCH($A4, 'BMP Records'!$A:$A, 0)), 1, 0)</f>
        <v>#N/A</v>
      </c>
      <c r="AX4" s="47" t="e">
        <f>IF(T4&lt;&gt;INDEX('BMP Records'!T:T, MATCH($A4, 'BMP Records'!$A:$A, 0)), 1, 0)</f>
        <v>#N/A</v>
      </c>
      <c r="AY4" s="47" t="e">
        <f>IF(U4&lt;&gt;INDEX('BMP Records'!U:U, MATCH($A4, 'BMP Records'!$A:$A, 0)), 1, 0)</f>
        <v>#N/A</v>
      </c>
      <c r="AZ4" s="47" t="e">
        <f>IF(V4&lt;&gt;INDEX('BMP Records'!V:V, MATCH($A4, 'BMP Records'!$A:$A, 0)), 1, 0)</f>
        <v>#N/A</v>
      </c>
      <c r="BA4" s="47" t="e">
        <f>IF(W4&lt;&gt;INDEX('BMP Records'!W:W, MATCH($A4, 'BMP Records'!$A:$A, 0)), 1, 0)</f>
        <v>#N/A</v>
      </c>
      <c r="BB4" s="47" t="e">
        <f>IF(X4&lt;&gt;INDEX('BMP Records'!X:X, MATCH($A4, 'BMP Records'!$A:$A, 0)), 1, 0)</f>
        <v>#N/A</v>
      </c>
      <c r="BC4" s="47" t="e">
        <f>IF(Y4&lt;&gt;INDEX('BMP Records'!Y:Y, MATCH($A4, 'BMP Records'!$A:$A, 0)), 1, 0)</f>
        <v>#N/A</v>
      </c>
      <c r="BD4" s="47" t="e">
        <f>IF(Z4&lt;&gt;INDEX('BMP Records'!Z:Z, MATCH($A4, 'BMP Records'!$A:$A, 0)), 1, 0)</f>
        <v>#N/A</v>
      </c>
      <c r="BE4" s="47" t="e">
        <f>IF(AA4&lt;&gt;INDEX('BMP Records'!AA:AA, MATCH($A4, 'BMP Records'!$A:$A, 0)), 1, 0)</f>
        <v>#N/A</v>
      </c>
      <c r="BF4" s="47" t="e">
        <f>IF(AB4&lt;&gt;INDEX('BMP Records'!AB:AB, MATCH($A4, 'BMP Records'!$A:$A, 0)), 1, 0)</f>
        <v>#N/A</v>
      </c>
      <c r="BG4" s="47" t="e">
        <f>IF(AC4&lt;&gt;INDEX('BMP Records'!AC:AC, MATCH($A4, 'BMP Records'!$A:$A, 0)), 1, 0)</f>
        <v>#N/A</v>
      </c>
      <c r="BH4" s="47" t="e">
        <f>IF(AD4&lt;&gt;INDEX('BMP Records'!AD:AD, MATCH($A4, 'BMP Records'!$A:$A, 0)), 1, 0)</f>
        <v>#N/A</v>
      </c>
      <c r="BI4" s="47" t="e">
        <f>SUM(Table124[[#This Row],[DoD BMP ID2]:[Comments31]])</f>
        <v>#N/A</v>
      </c>
    </row>
    <row r="5" spans="1:61" x14ac:dyDescent="0.25">
      <c r="W5" s="46"/>
    </row>
    <row r="6" spans="1:61" x14ac:dyDescent="0.25">
      <c r="W6" s="46"/>
    </row>
    <row r="7" spans="1:61" x14ac:dyDescent="0.25">
      <c r="W7" s="46"/>
    </row>
    <row r="8" spans="1:61" x14ac:dyDescent="0.25">
      <c r="W8" s="46"/>
    </row>
    <row r="9" spans="1:61" x14ac:dyDescent="0.25">
      <c r="W9" s="46"/>
    </row>
    <row r="10" spans="1:61" x14ac:dyDescent="0.25">
      <c r="W10" s="46"/>
    </row>
    <row r="11" spans="1:61" x14ac:dyDescent="0.25">
      <c r="W11" s="46"/>
    </row>
    <row r="12" spans="1:61" x14ac:dyDescent="0.25">
      <c r="W12" s="46"/>
    </row>
    <row r="13" spans="1:61" x14ac:dyDescent="0.25">
      <c r="W13" s="46"/>
    </row>
    <row r="14" spans="1:61" x14ac:dyDescent="0.25">
      <c r="W14" s="46"/>
    </row>
    <row r="15" spans="1:61" x14ac:dyDescent="0.25">
      <c r="W15" s="46"/>
    </row>
    <row r="16" spans="1:61" x14ac:dyDescent="0.25">
      <c r="W16" s="46"/>
    </row>
    <row r="17" spans="23:23" x14ac:dyDescent="0.25">
      <c r="W17" s="46"/>
    </row>
    <row r="18" spans="23:23" x14ac:dyDescent="0.25">
      <c r="W18" s="46"/>
    </row>
    <row r="19" spans="23:23" x14ac:dyDescent="0.25">
      <c r="W19" s="46"/>
    </row>
    <row r="20" spans="23:23" x14ac:dyDescent="0.25">
      <c r="W20" s="46"/>
    </row>
    <row r="21" spans="23:23" x14ac:dyDescent="0.25">
      <c r="W21" s="46"/>
    </row>
    <row r="22" spans="23:23" x14ac:dyDescent="0.25">
      <c r="W22" s="46"/>
    </row>
    <row r="23" spans="23:23" x14ac:dyDescent="0.25">
      <c r="W23" s="46"/>
    </row>
    <row r="24" spans="23:23" x14ac:dyDescent="0.25">
      <c r="W24" s="46"/>
    </row>
    <row r="25" spans="23:23" x14ac:dyDescent="0.25">
      <c r="W25" s="46"/>
    </row>
    <row r="26" spans="23:23" x14ac:dyDescent="0.25">
      <c r="W26" s="46"/>
    </row>
    <row r="27" spans="23:23" x14ac:dyDescent="0.25">
      <c r="W27" s="46"/>
    </row>
    <row r="28" spans="23:23" x14ac:dyDescent="0.25">
      <c r="W28" s="46"/>
    </row>
    <row r="29" spans="23:23" x14ac:dyDescent="0.25">
      <c r="W29" s="46"/>
    </row>
    <row r="30" spans="23:23" x14ac:dyDescent="0.25">
      <c r="W30" s="46"/>
    </row>
    <row r="31" spans="23:23" x14ac:dyDescent="0.25">
      <c r="W31" s="46"/>
    </row>
    <row r="32" spans="23:23" x14ac:dyDescent="0.25">
      <c r="W32" s="46"/>
    </row>
    <row r="33" spans="23:23" x14ac:dyDescent="0.25">
      <c r="W33" s="46"/>
    </row>
    <row r="34" spans="23:23" x14ac:dyDescent="0.25">
      <c r="W34" s="46"/>
    </row>
    <row r="35" spans="23:23" x14ac:dyDescent="0.25">
      <c r="W35" s="46"/>
    </row>
    <row r="36" spans="23:23" x14ac:dyDescent="0.25">
      <c r="W36" s="46"/>
    </row>
    <row r="37" spans="23:23" x14ac:dyDescent="0.25">
      <c r="W37" s="46"/>
    </row>
    <row r="38" spans="23:23" x14ac:dyDescent="0.25">
      <c r="W38" s="46"/>
    </row>
    <row r="39" spans="23:23" x14ac:dyDescent="0.25">
      <c r="W39" s="46"/>
    </row>
    <row r="40" spans="23:23" x14ac:dyDescent="0.25">
      <c r="W40" s="46"/>
    </row>
    <row r="41" spans="23:23" x14ac:dyDescent="0.25">
      <c r="W41" s="46"/>
    </row>
    <row r="42" spans="23:23" x14ac:dyDescent="0.25">
      <c r="W42" s="46"/>
    </row>
    <row r="43" spans="23:23" x14ac:dyDescent="0.25">
      <c r="W43" s="46"/>
    </row>
    <row r="44" spans="23:23" x14ac:dyDescent="0.25">
      <c r="W44" s="46"/>
    </row>
    <row r="45" spans="23:23" x14ac:dyDescent="0.25">
      <c r="W45" s="46"/>
    </row>
    <row r="46" spans="23:23" x14ac:dyDescent="0.25">
      <c r="W46" s="46"/>
    </row>
    <row r="47" spans="23:23" x14ac:dyDescent="0.25">
      <c r="W47" s="46"/>
    </row>
    <row r="48" spans="23:23" x14ac:dyDescent="0.25">
      <c r="W48" s="46"/>
    </row>
    <row r="49" spans="23:23" x14ac:dyDescent="0.25">
      <c r="W49" s="46"/>
    </row>
    <row r="50" spans="23:23" x14ac:dyDescent="0.25">
      <c r="W50" s="46"/>
    </row>
    <row r="51" spans="23:23" x14ac:dyDescent="0.25">
      <c r="W51" s="46"/>
    </row>
    <row r="52" spans="23:23" x14ac:dyDescent="0.25">
      <c r="W52" s="46"/>
    </row>
    <row r="53" spans="23:23" x14ac:dyDescent="0.25">
      <c r="W53" s="46"/>
    </row>
    <row r="54" spans="23:23" x14ac:dyDescent="0.25">
      <c r="W54" s="46"/>
    </row>
    <row r="55" spans="23:23" x14ac:dyDescent="0.25">
      <c r="W55" s="46"/>
    </row>
    <row r="56" spans="23:23" x14ac:dyDescent="0.25">
      <c r="W56" s="46"/>
    </row>
    <row r="57" spans="23:23" x14ac:dyDescent="0.25">
      <c r="W57" s="46"/>
    </row>
    <row r="58" spans="23:23" x14ac:dyDescent="0.25">
      <c r="W58" s="46"/>
    </row>
    <row r="59" spans="23:23" x14ac:dyDescent="0.25">
      <c r="W59" s="46"/>
    </row>
    <row r="60" spans="23:23" x14ac:dyDescent="0.25">
      <c r="W60" s="46"/>
    </row>
    <row r="61" spans="23:23" x14ac:dyDescent="0.25">
      <c r="W61" s="46"/>
    </row>
    <row r="62" spans="23:23" x14ac:dyDescent="0.25">
      <c r="W62" s="46"/>
    </row>
    <row r="63" spans="23:23" x14ac:dyDescent="0.25">
      <c r="W63" s="46"/>
    </row>
    <row r="64" spans="23:23" x14ac:dyDescent="0.25">
      <c r="W64" s="46"/>
    </row>
    <row r="65" spans="23:23" x14ac:dyDescent="0.25">
      <c r="W65" s="46"/>
    </row>
    <row r="66" spans="23:23" x14ac:dyDescent="0.25">
      <c r="W66" s="46"/>
    </row>
    <row r="67" spans="23:23" x14ac:dyDescent="0.25">
      <c r="W67" s="46"/>
    </row>
    <row r="68" spans="23:23" x14ac:dyDescent="0.25">
      <c r="W68" s="46"/>
    </row>
    <row r="69" spans="23:23" x14ac:dyDescent="0.25">
      <c r="W69" s="46"/>
    </row>
    <row r="70" spans="23:23" x14ac:dyDescent="0.25">
      <c r="W70" s="46"/>
    </row>
    <row r="71" spans="23:23" x14ac:dyDescent="0.25">
      <c r="W71" s="46"/>
    </row>
    <row r="72" spans="23:23" x14ac:dyDescent="0.25">
      <c r="W72" s="46"/>
    </row>
    <row r="73" spans="23:23" x14ac:dyDescent="0.25">
      <c r="W73" s="46"/>
    </row>
    <row r="74" spans="23:23" x14ac:dyDescent="0.25">
      <c r="W74" s="46"/>
    </row>
    <row r="75" spans="23:23" x14ac:dyDescent="0.25">
      <c r="W75" s="46"/>
    </row>
    <row r="76" spans="23:23" x14ac:dyDescent="0.25">
      <c r="W76" s="46"/>
    </row>
    <row r="77" spans="23:23" x14ac:dyDescent="0.25">
      <c r="W77" s="46"/>
    </row>
    <row r="78" spans="23:23" x14ac:dyDescent="0.25">
      <c r="W78" s="46"/>
    </row>
    <row r="79" spans="23:23" x14ac:dyDescent="0.25">
      <c r="W79" s="46"/>
    </row>
    <row r="80" spans="23:23" x14ac:dyDescent="0.25">
      <c r="W80" s="46"/>
    </row>
    <row r="81" spans="23:23" x14ac:dyDescent="0.25">
      <c r="W81" s="46"/>
    </row>
    <row r="82" spans="23:23" x14ac:dyDescent="0.25">
      <c r="W82" s="46"/>
    </row>
    <row r="83" spans="23:23" x14ac:dyDescent="0.25">
      <c r="W83" s="46"/>
    </row>
    <row r="84" spans="23:23" x14ac:dyDescent="0.25">
      <c r="W84" s="46"/>
    </row>
    <row r="85" spans="23:23" x14ac:dyDescent="0.25">
      <c r="W85" s="46"/>
    </row>
    <row r="86" spans="23:23" x14ac:dyDescent="0.25">
      <c r="W86" s="46"/>
    </row>
    <row r="87" spans="23:23" x14ac:dyDescent="0.25">
      <c r="W87" s="46"/>
    </row>
    <row r="88" spans="23:23" x14ac:dyDescent="0.25">
      <c r="W88" s="46"/>
    </row>
    <row r="89" spans="23:23" x14ac:dyDescent="0.25">
      <c r="W89" s="46"/>
    </row>
    <row r="90" spans="23:23" x14ac:dyDescent="0.25">
      <c r="W90" s="46"/>
    </row>
    <row r="91" spans="23:23" x14ac:dyDescent="0.25">
      <c r="W91" s="46"/>
    </row>
    <row r="92" spans="23:23" x14ac:dyDescent="0.25">
      <c r="W92" s="46"/>
    </row>
    <row r="93" spans="23:23" x14ac:dyDescent="0.25">
      <c r="W93" s="46"/>
    </row>
    <row r="94" spans="23:23" x14ac:dyDescent="0.25">
      <c r="W94" s="46"/>
    </row>
    <row r="95" spans="23:23" x14ac:dyDescent="0.25">
      <c r="W95" s="46"/>
    </row>
    <row r="96" spans="23:23" x14ac:dyDescent="0.25">
      <c r="W96" s="46"/>
    </row>
    <row r="97" spans="23:23" x14ac:dyDescent="0.25">
      <c r="W97" s="46"/>
    </row>
    <row r="98" spans="23:23" x14ac:dyDescent="0.25">
      <c r="W98" s="46"/>
    </row>
    <row r="99" spans="23:23" x14ac:dyDescent="0.25">
      <c r="W99" s="46"/>
    </row>
    <row r="100" spans="23:23" x14ac:dyDescent="0.25">
      <c r="W100" s="46"/>
    </row>
    <row r="101" spans="23:23" x14ac:dyDescent="0.25">
      <c r="W101" s="46"/>
    </row>
    <row r="102" spans="23:23" x14ac:dyDescent="0.25">
      <c r="W102" s="46"/>
    </row>
    <row r="103" spans="23:23" x14ac:dyDescent="0.25">
      <c r="W103" s="46"/>
    </row>
    <row r="104" spans="23:23" x14ac:dyDescent="0.25">
      <c r="W104" s="46"/>
    </row>
    <row r="105" spans="23:23" x14ac:dyDescent="0.25">
      <c r="W105" s="46"/>
    </row>
    <row r="106" spans="23:23" x14ac:dyDescent="0.25">
      <c r="W106" s="46"/>
    </row>
    <row r="107" spans="23:23" x14ac:dyDescent="0.25">
      <c r="W107" s="46"/>
    </row>
    <row r="108" spans="23:23" x14ac:dyDescent="0.25">
      <c r="W108" s="46"/>
    </row>
    <row r="109" spans="23:23" x14ac:dyDescent="0.25">
      <c r="W109" s="46"/>
    </row>
    <row r="110" spans="23:23" x14ac:dyDescent="0.25">
      <c r="W110" s="46"/>
    </row>
    <row r="111" spans="23:23" x14ac:dyDescent="0.25">
      <c r="W111" s="46"/>
    </row>
    <row r="112" spans="23:23" x14ac:dyDescent="0.25">
      <c r="W112" s="46"/>
    </row>
    <row r="113" spans="23:23" x14ac:dyDescent="0.25">
      <c r="W113" s="46"/>
    </row>
    <row r="114" spans="23:23" x14ac:dyDescent="0.25">
      <c r="W114" s="46"/>
    </row>
    <row r="115" spans="23:23" x14ac:dyDescent="0.25">
      <c r="W115" s="46"/>
    </row>
    <row r="116" spans="23:23" x14ac:dyDescent="0.25">
      <c r="W116" s="46"/>
    </row>
    <row r="117" spans="23:23" x14ac:dyDescent="0.25">
      <c r="W117" s="46"/>
    </row>
    <row r="118" spans="23:23" x14ac:dyDescent="0.25">
      <c r="W118" s="46"/>
    </row>
    <row r="119" spans="23:23" x14ac:dyDescent="0.25">
      <c r="W119" s="46"/>
    </row>
    <row r="120" spans="23:23" x14ac:dyDescent="0.25">
      <c r="W120" s="46"/>
    </row>
    <row r="121" spans="23:23" x14ac:dyDescent="0.25">
      <c r="W121" s="46"/>
    </row>
    <row r="122" spans="23:23" x14ac:dyDescent="0.25">
      <c r="W122" s="46"/>
    </row>
    <row r="123" spans="23:23" x14ac:dyDescent="0.25">
      <c r="W123" s="46"/>
    </row>
    <row r="124" spans="23:23" x14ac:dyDescent="0.25">
      <c r="W124" s="46"/>
    </row>
    <row r="125" spans="23:23" x14ac:dyDescent="0.25">
      <c r="W125" s="46"/>
    </row>
    <row r="126" spans="23:23" x14ac:dyDescent="0.25">
      <c r="W126" s="46"/>
    </row>
    <row r="127" spans="23:23" x14ac:dyDescent="0.25">
      <c r="W127" s="46"/>
    </row>
    <row r="128" spans="23:23" x14ac:dyDescent="0.25">
      <c r="W128" s="46"/>
    </row>
    <row r="129" spans="23:23" x14ac:dyDescent="0.25">
      <c r="W129" s="46"/>
    </row>
    <row r="130" spans="23:23" x14ac:dyDescent="0.25">
      <c r="W130" s="46"/>
    </row>
    <row r="131" spans="23:23" x14ac:dyDescent="0.25">
      <c r="W131" s="46"/>
    </row>
    <row r="132" spans="23:23" x14ac:dyDescent="0.25">
      <c r="W132" s="46"/>
    </row>
    <row r="133" spans="23:23" x14ac:dyDescent="0.25">
      <c r="W133" s="46"/>
    </row>
    <row r="134" spans="23:23" x14ac:dyDescent="0.25">
      <c r="W134" s="46"/>
    </row>
    <row r="135" spans="23:23" x14ac:dyDescent="0.25">
      <c r="W135" s="46"/>
    </row>
    <row r="136" spans="23:23" x14ac:dyDescent="0.25">
      <c r="W136" s="46"/>
    </row>
    <row r="137" spans="23:23" x14ac:dyDescent="0.25">
      <c r="W137" s="46"/>
    </row>
    <row r="138" spans="23:23" x14ac:dyDescent="0.25">
      <c r="W138" s="46"/>
    </row>
    <row r="139" spans="23:23" x14ac:dyDescent="0.25">
      <c r="W139" s="46"/>
    </row>
    <row r="140" spans="23:23" x14ac:dyDescent="0.25">
      <c r="W140" s="46"/>
    </row>
    <row r="141" spans="23:23" x14ac:dyDescent="0.25">
      <c r="W141" s="46"/>
    </row>
    <row r="142" spans="23:23" x14ac:dyDescent="0.25">
      <c r="W142" s="46"/>
    </row>
    <row r="143" spans="23:23" x14ac:dyDescent="0.25">
      <c r="W143" s="46"/>
    </row>
    <row r="144" spans="23:23" x14ac:dyDescent="0.25">
      <c r="W144" s="46"/>
    </row>
    <row r="145" spans="23:23" x14ac:dyDescent="0.25">
      <c r="W145" s="46"/>
    </row>
    <row r="146" spans="23:23" x14ac:dyDescent="0.25">
      <c r="W146" s="46"/>
    </row>
    <row r="147" spans="23:23" x14ac:dyDescent="0.25">
      <c r="W147" s="46"/>
    </row>
    <row r="148" spans="23:23" x14ac:dyDescent="0.25">
      <c r="W148" s="46"/>
    </row>
    <row r="149" spans="23:23" x14ac:dyDescent="0.25">
      <c r="W149" s="46"/>
    </row>
    <row r="150" spans="23:23" x14ac:dyDescent="0.25">
      <c r="W150" s="46"/>
    </row>
    <row r="151" spans="23:23" x14ac:dyDescent="0.25">
      <c r="W151" s="46"/>
    </row>
    <row r="152" spans="23:23" x14ac:dyDescent="0.25">
      <c r="W152" s="46"/>
    </row>
    <row r="153" spans="23:23" x14ac:dyDescent="0.25">
      <c r="W153" s="46"/>
    </row>
    <row r="154" spans="23:23" x14ac:dyDescent="0.25">
      <c r="W154" s="46"/>
    </row>
    <row r="155" spans="23:23" x14ac:dyDescent="0.25">
      <c r="W155" s="46"/>
    </row>
    <row r="156" spans="23:23" x14ac:dyDescent="0.25">
      <c r="W156" s="46"/>
    </row>
    <row r="157" spans="23:23" x14ac:dyDescent="0.25">
      <c r="W157" s="46"/>
    </row>
    <row r="158" spans="23:23" x14ac:dyDescent="0.25">
      <c r="W158" s="46"/>
    </row>
    <row r="159" spans="23:23" x14ac:dyDescent="0.25">
      <c r="W159" s="46"/>
    </row>
    <row r="160" spans="23:23" x14ac:dyDescent="0.25">
      <c r="W160" s="46"/>
    </row>
    <row r="161" spans="23:23" x14ac:dyDescent="0.25">
      <c r="W161" s="46"/>
    </row>
    <row r="162" spans="23:23" x14ac:dyDescent="0.25">
      <c r="W162" s="46"/>
    </row>
    <row r="163" spans="23:23" x14ac:dyDescent="0.25">
      <c r="W163" s="46"/>
    </row>
    <row r="164" spans="23:23" x14ac:dyDescent="0.25">
      <c r="W164" s="46"/>
    </row>
    <row r="165" spans="23:23" x14ac:dyDescent="0.25">
      <c r="W165" s="46"/>
    </row>
    <row r="166" spans="23:23" x14ac:dyDescent="0.25">
      <c r="W166" s="46"/>
    </row>
    <row r="167" spans="23:23" x14ac:dyDescent="0.25">
      <c r="W167" s="46"/>
    </row>
    <row r="168" spans="23:23" x14ac:dyDescent="0.25">
      <c r="W168" s="46"/>
    </row>
    <row r="169" spans="23:23" x14ac:dyDescent="0.25">
      <c r="W169" s="46"/>
    </row>
    <row r="170" spans="23:23" x14ac:dyDescent="0.25">
      <c r="W170" s="46"/>
    </row>
    <row r="171" spans="23:23" x14ac:dyDescent="0.25">
      <c r="W171" s="46"/>
    </row>
    <row r="172" spans="23:23" x14ac:dyDescent="0.25">
      <c r="W172" s="46"/>
    </row>
    <row r="173" spans="23:23" x14ac:dyDescent="0.25">
      <c r="W173" s="46"/>
    </row>
    <row r="174" spans="23:23" x14ac:dyDescent="0.25">
      <c r="W174" s="46"/>
    </row>
    <row r="175" spans="23:23" x14ac:dyDescent="0.25">
      <c r="W175" s="46"/>
    </row>
    <row r="176" spans="23:23" x14ac:dyDescent="0.25">
      <c r="W176" s="46"/>
    </row>
    <row r="177" spans="23:23" x14ac:dyDescent="0.25">
      <c r="W177" s="46"/>
    </row>
    <row r="178" spans="23:23" x14ac:dyDescent="0.25">
      <c r="W178" s="46"/>
    </row>
    <row r="179" spans="23:23" x14ac:dyDescent="0.25">
      <c r="W179" s="46"/>
    </row>
    <row r="180" spans="23:23" x14ac:dyDescent="0.25">
      <c r="W180" s="46"/>
    </row>
    <row r="181" spans="23:23" x14ac:dyDescent="0.25">
      <c r="W181" s="46"/>
    </row>
    <row r="182" spans="23:23" x14ac:dyDescent="0.25">
      <c r="W182" s="46"/>
    </row>
    <row r="183" spans="23:23" x14ac:dyDescent="0.25">
      <c r="W183" s="46"/>
    </row>
    <row r="184" spans="23:23" x14ac:dyDescent="0.25">
      <c r="W184" s="46"/>
    </row>
    <row r="185" spans="23:23" x14ac:dyDescent="0.25">
      <c r="W185" s="46"/>
    </row>
    <row r="186" spans="23:23" x14ac:dyDescent="0.25">
      <c r="W186" s="46"/>
    </row>
    <row r="187" spans="23:23" x14ac:dyDescent="0.25">
      <c r="W187" s="46"/>
    </row>
    <row r="188" spans="23:23" x14ac:dyDescent="0.25">
      <c r="W188" s="46"/>
    </row>
    <row r="189" spans="23:23" x14ac:dyDescent="0.25">
      <c r="W189" s="46"/>
    </row>
    <row r="190" spans="23:23" x14ac:dyDescent="0.25">
      <c r="W190" s="46"/>
    </row>
    <row r="191" spans="23:23" x14ac:dyDescent="0.25">
      <c r="W191" s="46"/>
    </row>
    <row r="192" spans="23:23" x14ac:dyDescent="0.25">
      <c r="W192" s="46"/>
    </row>
    <row r="193" spans="23:23" x14ac:dyDescent="0.25">
      <c r="W193" s="46"/>
    </row>
    <row r="194" spans="23:23" x14ac:dyDescent="0.25">
      <c r="W194" s="46"/>
    </row>
    <row r="195" spans="23:23" x14ac:dyDescent="0.25">
      <c r="W195" s="46"/>
    </row>
    <row r="196" spans="23:23" x14ac:dyDescent="0.25">
      <c r="W196" s="46"/>
    </row>
    <row r="197" spans="23:23" x14ac:dyDescent="0.25">
      <c r="W197" s="46"/>
    </row>
    <row r="198" spans="23:23" x14ac:dyDescent="0.25">
      <c r="W198" s="46"/>
    </row>
    <row r="199" spans="23:23" x14ac:dyDescent="0.25">
      <c r="W199" s="46"/>
    </row>
    <row r="200" spans="23:23" x14ac:dyDescent="0.25">
      <c r="W200" s="46"/>
    </row>
    <row r="201" spans="23:23" x14ac:dyDescent="0.25">
      <c r="W201" s="46"/>
    </row>
    <row r="202" spans="23:23" x14ac:dyDescent="0.25">
      <c r="W202" s="46"/>
    </row>
    <row r="203" spans="23:23" x14ac:dyDescent="0.25">
      <c r="W203" s="46"/>
    </row>
    <row r="204" spans="23:23" x14ac:dyDescent="0.25">
      <c r="W204" s="46"/>
    </row>
    <row r="205" spans="23:23" x14ac:dyDescent="0.25">
      <c r="W205" s="46"/>
    </row>
    <row r="206" spans="23:23" x14ac:dyDescent="0.25">
      <c r="W206" s="46"/>
    </row>
    <row r="207" spans="23:23" x14ac:dyDescent="0.25">
      <c r="W207" s="46"/>
    </row>
    <row r="208" spans="23:23" x14ac:dyDescent="0.25">
      <c r="W208" s="46"/>
    </row>
    <row r="209" spans="23:23" x14ac:dyDescent="0.25">
      <c r="W209" s="46"/>
    </row>
    <row r="210" spans="23:23" x14ac:dyDescent="0.25">
      <c r="W210" s="46"/>
    </row>
    <row r="211" spans="23:23" x14ac:dyDescent="0.25">
      <c r="W211" s="46"/>
    </row>
    <row r="212" spans="23:23" x14ac:dyDescent="0.25">
      <c r="W212" s="46"/>
    </row>
    <row r="213" spans="23:23" x14ac:dyDescent="0.25">
      <c r="W213" s="46"/>
    </row>
    <row r="214" spans="23:23" x14ac:dyDescent="0.25">
      <c r="W214" s="46"/>
    </row>
    <row r="215" spans="23:23" x14ac:dyDescent="0.25">
      <c r="W215" s="46"/>
    </row>
    <row r="216" spans="23:23" x14ac:dyDescent="0.25">
      <c r="W216" s="46"/>
    </row>
    <row r="217" spans="23:23" x14ac:dyDescent="0.25">
      <c r="W217" s="46"/>
    </row>
    <row r="218" spans="23:23" x14ac:dyDescent="0.25">
      <c r="W218" s="46"/>
    </row>
    <row r="219" spans="23:23" x14ac:dyDescent="0.25">
      <c r="W219" s="46"/>
    </row>
    <row r="220" spans="23:23" x14ac:dyDescent="0.25">
      <c r="W220" s="46"/>
    </row>
    <row r="221" spans="23:23" x14ac:dyDescent="0.25">
      <c r="W221" s="46"/>
    </row>
    <row r="222" spans="23:23" x14ac:dyDescent="0.25">
      <c r="W222" s="46"/>
    </row>
    <row r="223" spans="23:23" x14ac:dyDescent="0.25">
      <c r="W223" s="46"/>
    </row>
    <row r="224" spans="23:23" x14ac:dyDescent="0.25">
      <c r="W224" s="46"/>
    </row>
    <row r="225" spans="23:23" x14ac:dyDescent="0.25">
      <c r="W225" s="46"/>
    </row>
    <row r="226" spans="23:23" x14ac:dyDescent="0.25">
      <c r="W226" s="46"/>
    </row>
    <row r="227" spans="23:23" x14ac:dyDescent="0.25">
      <c r="W227" s="46"/>
    </row>
    <row r="228" spans="23:23" x14ac:dyDescent="0.25">
      <c r="W228" s="46"/>
    </row>
    <row r="229" spans="23:23" x14ac:dyDescent="0.25">
      <c r="W229" s="46"/>
    </row>
    <row r="230" spans="23:23" x14ac:dyDescent="0.25">
      <c r="W230" s="46"/>
    </row>
    <row r="231" spans="23:23" x14ac:dyDescent="0.25">
      <c r="W231" s="46"/>
    </row>
    <row r="232" spans="23:23" x14ac:dyDescent="0.25">
      <c r="W232" s="46"/>
    </row>
    <row r="233" spans="23:23" x14ac:dyDescent="0.25">
      <c r="W233" s="46"/>
    </row>
    <row r="234" spans="23:23" x14ac:dyDescent="0.25">
      <c r="W234" s="46"/>
    </row>
    <row r="235" spans="23:23" x14ac:dyDescent="0.25">
      <c r="W235" s="46"/>
    </row>
    <row r="236" spans="23:23" x14ac:dyDescent="0.25">
      <c r="W236" s="46"/>
    </row>
    <row r="237" spans="23:23" x14ac:dyDescent="0.25">
      <c r="W237" s="46"/>
    </row>
    <row r="238" spans="23:23" x14ac:dyDescent="0.25">
      <c r="W238" s="46"/>
    </row>
    <row r="239" spans="23:23" x14ac:dyDescent="0.25">
      <c r="W239" s="46"/>
    </row>
    <row r="240" spans="23:23" x14ac:dyDescent="0.25">
      <c r="W240" s="46"/>
    </row>
    <row r="241" spans="23:23" x14ac:dyDescent="0.25">
      <c r="W241" s="46"/>
    </row>
    <row r="242" spans="23:23" x14ac:dyDescent="0.25">
      <c r="W242" s="46"/>
    </row>
    <row r="243" spans="23:23" x14ac:dyDescent="0.25">
      <c r="W243" s="46"/>
    </row>
    <row r="244" spans="23:23" x14ac:dyDescent="0.25">
      <c r="W244" s="46"/>
    </row>
    <row r="245" spans="23:23" x14ac:dyDescent="0.25">
      <c r="W245" s="46"/>
    </row>
    <row r="246" spans="23:23" x14ac:dyDescent="0.25">
      <c r="W246" s="46"/>
    </row>
    <row r="247" spans="23:23" x14ac:dyDescent="0.25">
      <c r="W247" s="46"/>
    </row>
    <row r="248" spans="23:23" x14ac:dyDescent="0.25">
      <c r="W248" s="46"/>
    </row>
    <row r="249" spans="23:23" x14ac:dyDescent="0.25">
      <c r="W249" s="46"/>
    </row>
    <row r="250" spans="23:23" x14ac:dyDescent="0.25">
      <c r="W250" s="46"/>
    </row>
    <row r="251" spans="23:23" x14ac:dyDescent="0.25">
      <c r="W251" s="46"/>
    </row>
    <row r="252" spans="23:23" x14ac:dyDescent="0.25">
      <c r="W252" s="46"/>
    </row>
    <row r="253" spans="23:23" x14ac:dyDescent="0.25">
      <c r="W253" s="46"/>
    </row>
    <row r="254" spans="23:23" x14ac:dyDescent="0.25">
      <c r="W254" s="46"/>
    </row>
    <row r="255" spans="23:23" x14ac:dyDescent="0.25">
      <c r="W255" s="46"/>
    </row>
    <row r="256" spans="23:23" x14ac:dyDescent="0.25">
      <c r="W256" s="46"/>
    </row>
    <row r="257" spans="23:23" x14ac:dyDescent="0.25">
      <c r="W257" s="46"/>
    </row>
    <row r="258" spans="23:23" x14ac:dyDescent="0.25">
      <c r="W258" s="46"/>
    </row>
    <row r="259" spans="23:23" x14ac:dyDescent="0.25">
      <c r="W259" s="46"/>
    </row>
    <row r="260" spans="23:23" x14ac:dyDescent="0.25">
      <c r="W260" s="46"/>
    </row>
    <row r="261" spans="23:23" x14ac:dyDescent="0.25">
      <c r="W261" s="46"/>
    </row>
    <row r="262" spans="23:23" x14ac:dyDescent="0.25">
      <c r="W262" s="46"/>
    </row>
    <row r="263" spans="23:23" x14ac:dyDescent="0.25">
      <c r="W263" s="46"/>
    </row>
    <row r="264" spans="23:23" x14ac:dyDescent="0.25">
      <c r="W264" s="46"/>
    </row>
    <row r="265" spans="23:23" x14ac:dyDescent="0.25">
      <c r="W265" s="46"/>
    </row>
    <row r="266" spans="23:23" x14ac:dyDescent="0.25">
      <c r="W266" s="46"/>
    </row>
    <row r="267" spans="23:23" x14ac:dyDescent="0.25">
      <c r="W267" s="46"/>
    </row>
    <row r="268" spans="23:23" x14ac:dyDescent="0.25">
      <c r="W268" s="46"/>
    </row>
    <row r="269" spans="23:23" x14ac:dyDescent="0.25">
      <c r="W269" s="46"/>
    </row>
    <row r="270" spans="23:23" x14ac:dyDescent="0.25">
      <c r="W270" s="46"/>
    </row>
    <row r="271" spans="23:23" x14ac:dyDescent="0.25">
      <c r="W271" s="46"/>
    </row>
    <row r="272" spans="23:23" x14ac:dyDescent="0.25">
      <c r="W272" s="46"/>
    </row>
    <row r="273" spans="23:23" x14ac:dyDescent="0.25">
      <c r="W273" s="46"/>
    </row>
    <row r="274" spans="23:23" x14ac:dyDescent="0.25">
      <c r="W274" s="46"/>
    </row>
    <row r="275" spans="23:23" x14ac:dyDescent="0.25">
      <c r="W275" s="46"/>
    </row>
    <row r="276" spans="23:23" x14ac:dyDescent="0.25">
      <c r="W276" s="46"/>
    </row>
    <row r="277" spans="23:23" x14ac:dyDescent="0.25">
      <c r="W277" s="46"/>
    </row>
    <row r="278" spans="23:23" x14ac:dyDescent="0.25">
      <c r="W278" s="46"/>
    </row>
    <row r="279" spans="23:23" x14ac:dyDescent="0.25">
      <c r="W279" s="46"/>
    </row>
    <row r="280" spans="23:23" x14ac:dyDescent="0.25">
      <c r="W280" s="46"/>
    </row>
    <row r="281" spans="23:23" x14ac:dyDescent="0.25">
      <c r="W281" s="46"/>
    </row>
    <row r="282" spans="23:23" x14ac:dyDescent="0.25">
      <c r="W282" s="46"/>
    </row>
    <row r="283" spans="23:23" x14ac:dyDescent="0.25">
      <c r="W283" s="46"/>
    </row>
    <row r="284" spans="23:23" x14ac:dyDescent="0.25">
      <c r="W284" s="46"/>
    </row>
    <row r="285" spans="23:23" x14ac:dyDescent="0.25">
      <c r="W285" s="46"/>
    </row>
    <row r="286" spans="23:23" x14ac:dyDescent="0.25">
      <c r="W286" s="46"/>
    </row>
    <row r="287" spans="23:23" x14ac:dyDescent="0.25">
      <c r="W287" s="46"/>
    </row>
    <row r="288" spans="23:23" x14ac:dyDescent="0.25">
      <c r="W288" s="46"/>
    </row>
    <row r="289" spans="23:23" x14ac:dyDescent="0.25">
      <c r="W289" s="46"/>
    </row>
    <row r="290" spans="23:23" x14ac:dyDescent="0.25">
      <c r="W290" s="46"/>
    </row>
    <row r="291" spans="23:23" x14ac:dyDescent="0.25">
      <c r="W291" s="46"/>
    </row>
    <row r="292" spans="23:23" x14ac:dyDescent="0.25">
      <c r="W292" s="46"/>
    </row>
    <row r="293" spans="23:23" x14ac:dyDescent="0.25">
      <c r="W293" s="46"/>
    </row>
    <row r="294" spans="23:23" x14ac:dyDescent="0.25">
      <c r="W294" s="46"/>
    </row>
    <row r="295" spans="23:23" x14ac:dyDescent="0.25">
      <c r="W295" s="46"/>
    </row>
    <row r="296" spans="23:23" x14ac:dyDescent="0.25">
      <c r="W296" s="46"/>
    </row>
    <row r="297" spans="23:23" x14ac:dyDescent="0.25">
      <c r="W297" s="46"/>
    </row>
    <row r="298" spans="23:23" x14ac:dyDescent="0.25">
      <c r="W298" s="46"/>
    </row>
    <row r="299" spans="23:23" x14ac:dyDescent="0.25">
      <c r="W299" s="46"/>
    </row>
    <row r="300" spans="23:23" x14ac:dyDescent="0.25">
      <c r="W300" s="46"/>
    </row>
    <row r="301" spans="23:23" x14ac:dyDescent="0.25">
      <c r="W301" s="46"/>
    </row>
    <row r="302" spans="23:23" x14ac:dyDescent="0.25">
      <c r="W302" s="46"/>
    </row>
    <row r="303" spans="23:23" x14ac:dyDescent="0.25">
      <c r="W303" s="46"/>
    </row>
    <row r="304" spans="23:23" x14ac:dyDescent="0.25">
      <c r="W304" s="46"/>
    </row>
    <row r="305" spans="23:23" x14ac:dyDescent="0.25">
      <c r="W305" s="46"/>
    </row>
    <row r="306" spans="23:23" x14ac:dyDescent="0.25">
      <c r="W306" s="46"/>
    </row>
    <row r="307" spans="23:23" x14ac:dyDescent="0.25">
      <c r="W307" s="46"/>
    </row>
    <row r="308" spans="23:23" x14ac:dyDescent="0.25">
      <c r="W308" s="46"/>
    </row>
    <row r="309" spans="23:23" x14ac:dyDescent="0.25">
      <c r="W309" s="46"/>
    </row>
    <row r="310" spans="23:23" x14ac:dyDescent="0.25">
      <c r="W310" s="46"/>
    </row>
    <row r="311" spans="23:23" x14ac:dyDescent="0.25">
      <c r="W311" s="46"/>
    </row>
    <row r="312" spans="23:23" x14ac:dyDescent="0.25">
      <c r="W312" s="46"/>
    </row>
    <row r="313" spans="23:23" x14ac:dyDescent="0.25">
      <c r="W313" s="46"/>
    </row>
    <row r="314" spans="23:23" x14ac:dyDescent="0.25">
      <c r="W314" s="46"/>
    </row>
    <row r="315" spans="23:23" x14ac:dyDescent="0.25">
      <c r="W315" s="46"/>
    </row>
    <row r="316" spans="23:23" x14ac:dyDescent="0.25">
      <c r="W316" s="46"/>
    </row>
    <row r="317" spans="23:23" x14ac:dyDescent="0.25">
      <c r="W317" s="46"/>
    </row>
    <row r="318" spans="23:23" x14ac:dyDescent="0.25">
      <c r="W318" s="46"/>
    </row>
    <row r="319" spans="23:23" x14ac:dyDescent="0.25">
      <c r="W319" s="46"/>
    </row>
    <row r="320" spans="23:23" x14ac:dyDescent="0.25">
      <c r="W320" s="46"/>
    </row>
    <row r="321" spans="23:23" x14ac:dyDescent="0.25">
      <c r="W321" s="46"/>
    </row>
    <row r="322" spans="23:23" x14ac:dyDescent="0.25">
      <c r="W322" s="46"/>
    </row>
    <row r="323" spans="23:23" x14ac:dyDescent="0.25">
      <c r="W323" s="46"/>
    </row>
    <row r="324" spans="23:23" x14ac:dyDescent="0.25">
      <c r="W324" s="46"/>
    </row>
    <row r="325" spans="23:23" x14ac:dyDescent="0.25">
      <c r="W325" s="46"/>
    </row>
    <row r="326" spans="23:23" x14ac:dyDescent="0.25">
      <c r="W326" s="46"/>
    </row>
    <row r="327" spans="23:23" x14ac:dyDescent="0.25">
      <c r="W327" s="46"/>
    </row>
    <row r="328" spans="23:23" x14ac:dyDescent="0.25">
      <c r="W328" s="46"/>
    </row>
    <row r="329" spans="23:23" x14ac:dyDescent="0.25">
      <c r="W329" s="46"/>
    </row>
    <row r="330" spans="23:23" x14ac:dyDescent="0.25">
      <c r="W330" s="46"/>
    </row>
    <row r="331" spans="23:23" x14ac:dyDescent="0.25">
      <c r="W331" s="46"/>
    </row>
    <row r="332" spans="23:23" x14ac:dyDescent="0.25">
      <c r="W332" s="46"/>
    </row>
    <row r="333" spans="23:23" x14ac:dyDescent="0.25">
      <c r="W333" s="46"/>
    </row>
    <row r="334" spans="23:23" x14ac:dyDescent="0.25">
      <c r="W334" s="46"/>
    </row>
    <row r="335" spans="23:23" x14ac:dyDescent="0.25">
      <c r="W335" s="46"/>
    </row>
    <row r="336" spans="23:23" x14ac:dyDescent="0.25">
      <c r="W336" s="46"/>
    </row>
    <row r="337" spans="23:23" x14ac:dyDescent="0.25">
      <c r="W337" s="46"/>
    </row>
    <row r="338" spans="23:23" x14ac:dyDescent="0.25">
      <c r="W338" s="46"/>
    </row>
    <row r="339" spans="23:23" x14ac:dyDescent="0.25">
      <c r="W339" s="46"/>
    </row>
    <row r="340" spans="23:23" x14ac:dyDescent="0.25">
      <c r="W340" s="46"/>
    </row>
    <row r="341" spans="23:23" x14ac:dyDescent="0.25">
      <c r="W341" s="46"/>
    </row>
    <row r="342" spans="23:23" x14ac:dyDescent="0.25">
      <c r="W342" s="46"/>
    </row>
    <row r="343" spans="23:23" x14ac:dyDescent="0.25">
      <c r="W343" s="46"/>
    </row>
    <row r="344" spans="23:23" x14ac:dyDescent="0.25">
      <c r="W344" s="46"/>
    </row>
    <row r="345" spans="23:23" x14ac:dyDescent="0.25">
      <c r="W345" s="46"/>
    </row>
    <row r="346" spans="23:23" x14ac:dyDescent="0.25">
      <c r="W346" s="46"/>
    </row>
    <row r="347" spans="23:23" x14ac:dyDescent="0.25">
      <c r="W347" s="46"/>
    </row>
    <row r="348" spans="23:23" x14ac:dyDescent="0.25">
      <c r="W348" s="46"/>
    </row>
    <row r="349" spans="23:23" x14ac:dyDescent="0.25">
      <c r="W349" s="46"/>
    </row>
    <row r="350" spans="23:23" x14ac:dyDescent="0.25">
      <c r="W350" s="46"/>
    </row>
    <row r="351" spans="23:23" x14ac:dyDescent="0.25">
      <c r="W351" s="46"/>
    </row>
    <row r="352" spans="23:23" x14ac:dyDescent="0.25">
      <c r="W352" s="46"/>
    </row>
    <row r="353" spans="23:23" x14ac:dyDescent="0.25">
      <c r="W353" s="46"/>
    </row>
    <row r="354" spans="23:23" x14ac:dyDescent="0.25">
      <c r="W354" s="46"/>
    </row>
    <row r="355" spans="23:23" x14ac:dyDescent="0.25">
      <c r="W355" s="46"/>
    </row>
    <row r="356" spans="23:23" x14ac:dyDescent="0.25">
      <c r="W356" s="46"/>
    </row>
    <row r="357" spans="23:23" x14ac:dyDescent="0.25">
      <c r="W357" s="46"/>
    </row>
    <row r="358" spans="23:23" x14ac:dyDescent="0.25">
      <c r="W358" s="46"/>
    </row>
    <row r="359" spans="23:23" x14ac:dyDescent="0.25">
      <c r="W359" s="46"/>
    </row>
    <row r="360" spans="23:23" x14ac:dyDescent="0.25">
      <c r="W360" s="46"/>
    </row>
    <row r="361" spans="23:23" x14ac:dyDescent="0.25">
      <c r="W361" s="46"/>
    </row>
    <row r="362" spans="23:23" x14ac:dyDescent="0.25">
      <c r="W362" s="46"/>
    </row>
    <row r="363" spans="23:23" x14ac:dyDescent="0.25">
      <c r="W363" s="46"/>
    </row>
    <row r="364" spans="23:23" x14ac:dyDescent="0.25">
      <c r="W364" s="46"/>
    </row>
    <row r="365" spans="23:23" x14ac:dyDescent="0.25">
      <c r="W365" s="46"/>
    </row>
    <row r="366" spans="23:23" x14ac:dyDescent="0.25">
      <c r="W366" s="46"/>
    </row>
    <row r="367" spans="23:23" x14ac:dyDescent="0.25">
      <c r="W367" s="46"/>
    </row>
    <row r="368" spans="23:23" x14ac:dyDescent="0.25">
      <c r="W368" s="46"/>
    </row>
    <row r="369" spans="23:23" x14ac:dyDescent="0.25">
      <c r="W369" s="46"/>
    </row>
    <row r="370" spans="23:23" x14ac:dyDescent="0.25">
      <c r="W370" s="46"/>
    </row>
    <row r="371" spans="23:23" x14ac:dyDescent="0.25">
      <c r="W371" s="46"/>
    </row>
    <row r="372" spans="23:23" x14ac:dyDescent="0.25">
      <c r="W372" s="46"/>
    </row>
    <row r="373" spans="23:23" x14ac:dyDescent="0.25">
      <c r="W373" s="46"/>
    </row>
    <row r="374" spans="23:23" x14ac:dyDescent="0.25">
      <c r="W374" s="46"/>
    </row>
    <row r="375" spans="23:23" x14ac:dyDescent="0.25">
      <c r="W375" s="46"/>
    </row>
    <row r="376" spans="23:23" x14ac:dyDescent="0.25">
      <c r="W376" s="46"/>
    </row>
    <row r="377" spans="23:23" x14ac:dyDescent="0.25">
      <c r="W377" s="46"/>
    </row>
    <row r="378" spans="23:23" x14ac:dyDescent="0.25">
      <c r="W378" s="46"/>
    </row>
    <row r="379" spans="23:23" x14ac:dyDescent="0.25">
      <c r="W379" s="46"/>
    </row>
    <row r="380" spans="23:23" x14ac:dyDescent="0.25">
      <c r="W380" s="46"/>
    </row>
    <row r="381" spans="23:23" x14ac:dyDescent="0.25">
      <c r="W381" s="46"/>
    </row>
    <row r="382" spans="23:23" x14ac:dyDescent="0.25">
      <c r="W382" s="46"/>
    </row>
    <row r="383" spans="23:23" x14ac:dyDescent="0.25">
      <c r="W383" s="46"/>
    </row>
    <row r="384" spans="23:23" x14ac:dyDescent="0.25">
      <c r="W384" s="46"/>
    </row>
    <row r="385" spans="23:23" x14ac:dyDescent="0.25">
      <c r="W385" s="46"/>
    </row>
    <row r="386" spans="23:23" x14ac:dyDescent="0.25">
      <c r="W386" s="46"/>
    </row>
    <row r="387" spans="23:23" x14ac:dyDescent="0.25">
      <c r="W387" s="46"/>
    </row>
    <row r="388" spans="23:23" x14ac:dyDescent="0.25">
      <c r="W388" s="46"/>
    </row>
    <row r="389" spans="23:23" x14ac:dyDescent="0.25">
      <c r="W389" s="46"/>
    </row>
    <row r="390" spans="23:23" x14ac:dyDescent="0.25">
      <c r="W390" s="46"/>
    </row>
    <row r="391" spans="23:23" x14ac:dyDescent="0.25">
      <c r="W391" s="46"/>
    </row>
    <row r="392" spans="23:23" x14ac:dyDescent="0.25">
      <c r="W392" s="46"/>
    </row>
    <row r="393" spans="23:23" x14ac:dyDescent="0.25">
      <c r="W393" s="46"/>
    </row>
    <row r="394" spans="23:23" x14ac:dyDescent="0.25">
      <c r="W394" s="46"/>
    </row>
    <row r="395" spans="23:23" x14ac:dyDescent="0.25">
      <c r="W395" s="46"/>
    </row>
    <row r="396" spans="23:23" x14ac:dyDescent="0.25">
      <c r="W396" s="46"/>
    </row>
    <row r="397" spans="23:23" x14ac:dyDescent="0.25">
      <c r="W397" s="46"/>
    </row>
    <row r="398" spans="23:23" x14ac:dyDescent="0.25">
      <c r="W398" s="46"/>
    </row>
    <row r="399" spans="23:23" x14ac:dyDescent="0.25">
      <c r="W399" s="46"/>
    </row>
    <row r="400" spans="23:23" x14ac:dyDescent="0.25">
      <c r="W400" s="46"/>
    </row>
    <row r="401" spans="23:23" x14ac:dyDescent="0.25">
      <c r="W401" s="46"/>
    </row>
    <row r="402" spans="23:23" x14ac:dyDescent="0.25">
      <c r="W402" s="46"/>
    </row>
    <row r="403" spans="23:23" x14ac:dyDescent="0.25">
      <c r="W403" s="46"/>
    </row>
    <row r="404" spans="23:23" x14ac:dyDescent="0.25">
      <c r="W404" s="46"/>
    </row>
  </sheetData>
  <conditionalFormatting sqref="B2:D4">
    <cfRule type="cellIs" dxfId="2" priority="4" operator="lessThan">
      <formula>3000</formula>
    </cfRule>
  </conditionalFormatting>
  <conditionalFormatting sqref="W405:W1048576">
    <cfRule type="expression" dxfId="1" priority="3">
      <formula>AND(OR(ISTEXT($N405), ISNUMBER($J405)), ISBLANK(W405))</formula>
    </cfRule>
  </conditionalFormatting>
  <conditionalFormatting sqref="C2:F4 I2:I4 K2:K4 Q2:Q4 N2:O4 V2:V4 AA2:AB4 S2:T4">
    <cfRule type="expression" dxfId="0" priority="1">
      <formula>AND(NOT(ISBLANK($B2)), ISBLANK($C2))</formula>
    </cfRule>
  </conditionalFormatting>
  <dataValidations count="26">
    <dataValidation allowBlank="1" showInputMessage="1" showErrorMessage="1" prompt="- Historical= Prior to 7/1/17._x000a_- Progress= 7/1/17-6/30/18._x000a_- Planned 2019= 7/1/18 - 6/30/19. _x000a_- Planned 2020-2025= FY20 to FY25._x000a_- Removed= Cancelled." sqref="B1" xr:uid="{00000000-0002-0000-0300-000000000000}"/>
    <dataValidation allowBlank="1" showInputMessage="1" showErrorMessage="1" prompt="Automatically calculated based on the Inspection Date." sqref="X1" xr:uid="{00000000-0002-0000-0300-000001000000}"/>
    <dataValidation allowBlank="1" showInputMessage="1" showErrorMessage="1" prompt="RAutomatically calculated as the 1st day of the month reported. " sqref="G1" xr:uid="{00000000-0002-0000-0300-000002000000}"/>
    <dataValidation allowBlank="1" showInputMessage="1" showErrorMessage="1" prompt="- Historical= Prior to 7/1/17._x000a_- Progress= 7/1/17-6/30/18._x000a_- Planned 2019= 7/1/18 - 6/30/19. _x000a_- Planned Future= After 7/1/19._x000a_- Removed= Cancelled." sqref="C1:D1" xr:uid="{00000000-0002-0000-0300-000003000000}"/>
    <dataValidation allowBlank="1" showInputMessage="1" showErrorMessage="1" prompt="Enter the cost to implement, or funding planned for the practice. Should not be blank or zero. " sqref="D1" xr:uid="{00000000-0002-0000-0300-000004000000}"/>
    <dataValidation allowBlank="1" showInputMessage="1" showErrorMessage="1" prompt="Enter the federal Fiscal Year that the BMP recieved funding, or the federal Fiscal Year for which funding is planned. Report any BMPs planned through 2025." sqref="C1" xr:uid="{00000000-0002-0000-0300-000005000000}"/>
    <dataValidation allowBlank="1" showInputMessage="1" showErrorMessage="1" prompt="List the email address of the contact person." sqref="AB1" xr:uid="{00000000-0002-0000-0300-000006000000}"/>
    <dataValidation allowBlank="1" showInputMessage="1" showErrorMessage="1" prompt="List the first and last name of the contact person available to discuss the practice record with the state reporting agency. " sqref="AA1" xr:uid="{00000000-0002-0000-0300-000007000000}"/>
    <dataValidation allowBlank="1" showInputMessage="1" showErrorMessage="1" prompt="Report the date when the last maintenance was conducted on this practice." sqref="Z1" xr:uid="{00000000-0002-0000-0300-000008000000}"/>
    <dataValidation allowBlank="1" showInputMessage="1" showErrorMessage="1" prompt="Report the date of the practice's last inspection. " sqref="W1 Y1" xr:uid="{00000000-0002-0000-0300-000009000000}"/>
    <dataValidation allowBlank="1" showInputMessage="1" showErrorMessage="1" prompt="Report the name of the facility in which the practice exists. " sqref="V1" xr:uid="{00000000-0002-0000-0300-00000A000000}"/>
    <dataValidation allowBlank="1" showInputMessage="1" showErrorMessage="1" errorTitle="Invalid Entry" error="Entry must be in decimal format and located within the Chesapeake Bay Area. " prompt="Report latitude of practice if applicable or available. " sqref="S1" xr:uid="{00000000-0002-0000-0300-00000B000000}"/>
    <dataValidation allowBlank="1" showInputMessage="1" showErrorMessage="1" prompt="Report designed storage volume in acre-feet of each practice." sqref="R1" xr:uid="{00000000-0002-0000-0300-00000C000000}"/>
    <dataValidation allowBlank="1" showInputMessage="1" showErrorMessage="1" prompt="Report the number of impervious acres actually treated by the practice." sqref="Q1" xr:uid="{00000000-0002-0000-0300-00000D000000}"/>
    <dataValidation allowBlank="1" showInputMessage="1" showErrorMessage="1" prompt="Report the number of acres with managed turf within drainage area after project completion." sqref="P1" xr:uid="{00000000-0002-0000-0300-00000E000000}"/>
    <dataValidation allowBlank="1" showInputMessage="1" showErrorMessage="1" prompt="Report the number of impervious acres in drainage area after project completion" sqref="O1" xr:uid="{00000000-0002-0000-0300-00000F000000}"/>
    <dataValidation allowBlank="1" showInputMessage="1" showErrorMessage="1" prompt="Report the number of impervious acres in drainage area prior to starting project." sqref="N1" xr:uid="{00000000-0002-0000-0300-000010000000}"/>
    <dataValidation allowBlank="1" showInputMessage="1" showErrorMessage="1" prompt="Report the dominant land use after project completion." sqref="M1" xr:uid="{00000000-0002-0000-0300-000011000000}"/>
    <dataValidation allowBlank="1" showInputMessage="1" showErrorMessage="1" prompt="Report the dominant land use prior to starting project" sqref="L1" xr:uid="{00000000-0002-0000-0300-000012000000}"/>
    <dataValidation allowBlank="1" showInputMessage="1" showErrorMessage="1" prompt="Report the total number of acres in drainage area" sqref="K1" xr:uid="{00000000-0002-0000-0300-000013000000}"/>
    <dataValidation allowBlank="1" showInputMessage="1" showErrorMessage="1" prompt="Report the expected lifetime or duration of the practice in years." sqref="J1" xr:uid="{00000000-0002-0000-0300-000014000000}"/>
    <dataValidation allowBlank="1" showInputMessage="1" showErrorMessage="1" prompt="Select the Practice Name from the list of Chesapeake Bay Program practice names. " sqref="I1" xr:uid="{00000000-0002-0000-0300-000015000000}"/>
    <dataValidation allowBlank="1" showInputMessage="1" showErrorMessage="1" prompt="Identify if practice is part of New/Re Development, New/Conversion/Enhancement/Restoration Retrofit etc." sqref="H1" xr:uid="{00000000-0002-0000-0300-000016000000}"/>
    <dataValidation allowBlank="1" showInputMessage="1" showErrorMessage="1" prompt="Report the numerical month the practice was installed or is planned to be installed." sqref="F1" xr:uid="{00000000-0002-0000-0300-000017000000}"/>
    <dataValidation allowBlank="1" showInputMessage="1" showErrorMessage="1" prompt="Report the Year the practice was installed, or is planned to be installed. " sqref="E1" xr:uid="{00000000-0002-0000-0300-000018000000}"/>
    <dataValidation allowBlank="1" showInputMessage="1" showErrorMessage="1" errorTitle="Invalid Entry" error="Entry must be in decimal format and located within the Chesapeake Bay Area. " prompt="Report longitude of practice if applicable or available. " sqref="T1" xr:uid="{00000000-0002-0000-0300-000019000000}"/>
  </dataValidations>
  <pageMargins left="0.25" right="0.25" top="0.75" bottom="0.75" header="0.3" footer="0.3"/>
  <pageSetup paperSize="3" scale="36" fitToHeight="0" orientation="landscape" r:id="rId1"/>
  <headerFooter>
    <oddHeader>&amp;R&amp;D</oddHeader>
    <oddFooter>&amp;L&amp;F&amp;C&amp;A&amp;R&amp;P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pageSetUpPr fitToPage="1"/>
  </sheetPr>
  <dimension ref="A1:E336"/>
  <sheetViews>
    <sheetView view="pageBreakPreview" zoomScaleNormal="85" zoomScaleSheetLayoutView="100" workbookViewId="0">
      <selection activeCell="C1" sqref="C1"/>
    </sheetView>
  </sheetViews>
  <sheetFormatPr defaultColWidth="9.140625" defaultRowHeight="15" x14ac:dyDescent="0.25"/>
  <cols>
    <col min="1" max="1" width="66.5703125" style="2" bestFit="1" customWidth="1"/>
    <col min="2" max="2" width="26.85546875" style="2" bestFit="1" customWidth="1"/>
    <col min="3" max="3" width="42.42578125" style="2" customWidth="1"/>
    <col min="4" max="4" width="157.85546875" style="2" bestFit="1" customWidth="1"/>
    <col min="5" max="16384" width="9.140625" style="2"/>
  </cols>
  <sheetData>
    <row r="1" spans="1:4" ht="23.25" x14ac:dyDescent="0.35">
      <c r="A1" s="26" t="s">
        <v>778</v>
      </c>
      <c r="B1" s="26"/>
      <c r="C1" s="26"/>
      <c r="D1" s="26"/>
    </row>
    <row r="2" spans="1:4" ht="21" x14ac:dyDescent="0.35">
      <c r="A2" s="5"/>
      <c r="B2" s="5"/>
      <c r="C2" s="5"/>
      <c r="D2" s="5"/>
    </row>
    <row r="3" spans="1:4" ht="18.75" x14ac:dyDescent="0.3">
      <c r="A3" s="6" t="s">
        <v>48</v>
      </c>
    </row>
    <row r="4" spans="1:4" x14ac:dyDescent="0.25">
      <c r="A4" s="9" t="s">
        <v>36</v>
      </c>
    </row>
    <row r="5" spans="1:4" x14ac:dyDescent="0.25">
      <c r="A5" s="1" t="s">
        <v>63</v>
      </c>
    </row>
    <row r="6" spans="1:4" x14ac:dyDescent="0.25">
      <c r="A6" s="1" t="s">
        <v>64</v>
      </c>
      <c r="D6" s="19"/>
    </row>
    <row r="7" spans="1:4" x14ac:dyDescent="0.25">
      <c r="A7" s="1" t="s">
        <v>65</v>
      </c>
    </row>
    <row r="8" spans="1:4" x14ac:dyDescent="0.25">
      <c r="A8" s="1" t="s">
        <v>66</v>
      </c>
    </row>
    <row r="9" spans="1:4" x14ac:dyDescent="0.25">
      <c r="A9" s="1" t="s">
        <v>67</v>
      </c>
    </row>
    <row r="10" spans="1:4" x14ac:dyDescent="0.25">
      <c r="A10" s="1" t="s">
        <v>68</v>
      </c>
    </row>
    <row r="11" spans="1:4" x14ac:dyDescent="0.25">
      <c r="A11" s="1" t="s">
        <v>69</v>
      </c>
    </row>
    <row r="12" spans="1:4" ht="18.75" x14ac:dyDescent="0.3">
      <c r="A12" s="6"/>
    </row>
    <row r="13" spans="1:4" x14ac:dyDescent="0.25">
      <c r="A13" s="9" t="s">
        <v>16</v>
      </c>
    </row>
    <row r="14" spans="1:4" x14ac:dyDescent="0.25">
      <c r="A14" s="1" t="s">
        <v>27</v>
      </c>
    </row>
    <row r="15" spans="1:4" x14ac:dyDescent="0.25">
      <c r="A15" s="1" t="s">
        <v>29</v>
      </c>
    </row>
    <row r="16" spans="1:4" x14ac:dyDescent="0.25">
      <c r="A16" s="1" t="s">
        <v>28</v>
      </c>
    </row>
    <row r="17" spans="1:3" x14ac:dyDescent="0.25">
      <c r="A17" s="1" t="s">
        <v>26</v>
      </c>
    </row>
    <row r="18" spans="1:3" x14ac:dyDescent="0.25">
      <c r="A18" s="1" t="s">
        <v>7</v>
      </c>
    </row>
    <row r="19" spans="1:3" x14ac:dyDescent="0.25">
      <c r="A19" s="1" t="s">
        <v>30</v>
      </c>
    </row>
    <row r="20" spans="1:3" x14ac:dyDescent="0.25">
      <c r="A20" s="1" t="s">
        <v>8</v>
      </c>
    </row>
    <row r="21" spans="1:3" x14ac:dyDescent="0.25">
      <c r="A21" s="11"/>
    </row>
    <row r="22" spans="1:3" x14ac:dyDescent="0.25">
      <c r="A22" s="9" t="s">
        <v>9</v>
      </c>
      <c r="B22" s="9" t="s">
        <v>35</v>
      </c>
    </row>
    <row r="23" spans="1:3" x14ac:dyDescent="0.25">
      <c r="A23" s="1" t="s">
        <v>4</v>
      </c>
      <c r="B23" s="1" t="s">
        <v>602</v>
      </c>
    </row>
    <row r="24" spans="1:3" x14ac:dyDescent="0.25">
      <c r="A24" s="1" t="s">
        <v>5</v>
      </c>
      <c r="B24" s="1" t="s">
        <v>603</v>
      </c>
    </row>
    <row r="25" spans="1:3" x14ac:dyDescent="0.25">
      <c r="A25" s="1" t="s">
        <v>6</v>
      </c>
      <c r="B25" s="1" t="s">
        <v>604</v>
      </c>
    </row>
    <row r="26" spans="1:3" ht="18" customHeight="1" x14ac:dyDescent="0.3">
      <c r="A26" s="6"/>
    </row>
    <row r="27" spans="1:3" x14ac:dyDescent="0.25">
      <c r="A27" s="90" t="s">
        <v>12</v>
      </c>
      <c r="B27" s="90"/>
      <c r="C27" s="90"/>
    </row>
    <row r="28" spans="1:3" x14ac:dyDescent="0.25">
      <c r="A28" s="7" t="s">
        <v>31</v>
      </c>
      <c r="B28" s="91" t="s">
        <v>46</v>
      </c>
      <c r="C28" s="92"/>
    </row>
    <row r="29" spans="1:3" x14ac:dyDescent="0.25">
      <c r="A29" s="8" t="s">
        <v>21</v>
      </c>
      <c r="B29" s="88" t="s">
        <v>779</v>
      </c>
      <c r="C29" s="89"/>
    </row>
    <row r="30" spans="1:3" x14ac:dyDescent="0.25">
      <c r="A30" s="8" t="s">
        <v>23</v>
      </c>
      <c r="B30" s="88" t="s">
        <v>780</v>
      </c>
      <c r="C30" s="89"/>
    </row>
    <row r="31" spans="1:3" x14ac:dyDescent="0.25">
      <c r="A31" s="8" t="s">
        <v>781</v>
      </c>
      <c r="B31" s="88" t="s">
        <v>782</v>
      </c>
      <c r="C31" s="89"/>
    </row>
    <row r="32" spans="1:3" x14ac:dyDescent="0.25">
      <c r="A32" s="8" t="s">
        <v>789</v>
      </c>
      <c r="B32" s="88" t="s">
        <v>790</v>
      </c>
      <c r="C32" s="89"/>
    </row>
    <row r="33" spans="1:5" x14ac:dyDescent="0.25">
      <c r="A33" s="8" t="s">
        <v>25</v>
      </c>
      <c r="B33" s="88" t="s">
        <v>783</v>
      </c>
      <c r="C33" s="89"/>
    </row>
    <row r="36" spans="1:5" x14ac:dyDescent="0.25">
      <c r="A36" s="90" t="s">
        <v>606</v>
      </c>
      <c r="B36" s="90"/>
      <c r="C36" s="90"/>
      <c r="D36" s="90"/>
      <c r="E36" s="90"/>
    </row>
    <row r="37" spans="1:5" x14ac:dyDescent="0.25">
      <c r="A37" s="7" t="s">
        <v>31</v>
      </c>
      <c r="B37" s="91" t="s">
        <v>46</v>
      </c>
      <c r="C37" s="97"/>
      <c r="D37" s="97"/>
      <c r="E37" s="92"/>
    </row>
    <row r="38" spans="1:5" s="22" customFormat="1" ht="45" customHeight="1" x14ac:dyDescent="0.25">
      <c r="A38" s="21" t="s">
        <v>70</v>
      </c>
      <c r="B38" s="93" t="s">
        <v>71</v>
      </c>
      <c r="C38" s="94"/>
      <c r="D38" s="94"/>
      <c r="E38" s="95"/>
    </row>
    <row r="39" spans="1:5" s="22" customFormat="1" ht="45" customHeight="1" x14ac:dyDescent="0.25">
      <c r="A39" s="21" t="s">
        <v>72</v>
      </c>
      <c r="B39" s="93" t="s">
        <v>73</v>
      </c>
      <c r="C39" s="94"/>
      <c r="D39" s="94"/>
      <c r="E39" s="95"/>
    </row>
    <row r="40" spans="1:5" s="22" customFormat="1" ht="45" customHeight="1" x14ac:dyDescent="0.25">
      <c r="A40" s="21" t="s">
        <v>74</v>
      </c>
      <c r="B40" s="93" t="s">
        <v>75</v>
      </c>
      <c r="C40" s="94"/>
      <c r="D40" s="94"/>
      <c r="E40" s="95"/>
    </row>
    <row r="41" spans="1:5" s="22" customFormat="1" ht="45" customHeight="1" x14ac:dyDescent="0.25">
      <c r="A41" s="21" t="s">
        <v>76</v>
      </c>
      <c r="B41" s="93" t="s">
        <v>77</v>
      </c>
      <c r="C41" s="94"/>
      <c r="D41" s="94"/>
      <c r="E41" s="95"/>
    </row>
    <row r="42" spans="1:5" s="22" customFormat="1" ht="45" customHeight="1" x14ac:dyDescent="0.25">
      <c r="A42" s="21" t="s">
        <v>78</v>
      </c>
      <c r="B42" s="93" t="s">
        <v>79</v>
      </c>
      <c r="C42" s="94"/>
      <c r="D42" s="94"/>
      <c r="E42" s="95"/>
    </row>
    <row r="43" spans="1:5" s="22" customFormat="1" ht="45" customHeight="1" x14ac:dyDescent="0.25">
      <c r="A43" s="21" t="s">
        <v>80</v>
      </c>
      <c r="B43" s="93" t="s">
        <v>81</v>
      </c>
      <c r="C43" s="94"/>
      <c r="D43" s="94"/>
      <c r="E43" s="95"/>
    </row>
    <row r="44" spans="1:5" s="22" customFormat="1" ht="45" customHeight="1" x14ac:dyDescent="0.25">
      <c r="A44" s="21" t="s">
        <v>82</v>
      </c>
      <c r="B44" s="93" t="s">
        <v>83</v>
      </c>
      <c r="C44" s="94"/>
      <c r="D44" s="94"/>
      <c r="E44" s="95"/>
    </row>
    <row r="45" spans="1:5" s="22" customFormat="1" ht="45" customHeight="1" x14ac:dyDescent="0.25">
      <c r="A45" s="21" t="s">
        <v>84</v>
      </c>
      <c r="B45" s="93" t="s">
        <v>85</v>
      </c>
      <c r="C45" s="94"/>
      <c r="D45" s="94"/>
      <c r="E45" s="95"/>
    </row>
    <row r="46" spans="1:5" s="22" customFormat="1" ht="45" customHeight="1" x14ac:dyDescent="0.25">
      <c r="A46" s="21" t="s">
        <v>86</v>
      </c>
      <c r="B46" s="93" t="s">
        <v>87</v>
      </c>
      <c r="C46" s="94"/>
      <c r="D46" s="94"/>
      <c r="E46" s="95"/>
    </row>
    <row r="47" spans="1:5" s="22" customFormat="1" ht="45" customHeight="1" x14ac:dyDescent="0.25">
      <c r="A47" s="21" t="s">
        <v>88</v>
      </c>
      <c r="B47" s="93" t="s">
        <v>89</v>
      </c>
      <c r="C47" s="94"/>
      <c r="D47" s="94"/>
      <c r="E47" s="95"/>
    </row>
    <row r="48" spans="1:5" s="22" customFormat="1" ht="45" customHeight="1" x14ac:dyDescent="0.25">
      <c r="A48" s="21" t="s">
        <v>90</v>
      </c>
      <c r="B48" s="93" t="s">
        <v>91</v>
      </c>
      <c r="C48" s="94"/>
      <c r="D48" s="94"/>
      <c r="E48" s="95"/>
    </row>
    <row r="49" spans="1:5" s="22" customFormat="1" ht="45" customHeight="1" x14ac:dyDescent="0.25">
      <c r="A49" s="21" t="s">
        <v>92</v>
      </c>
      <c r="B49" s="93" t="s">
        <v>93</v>
      </c>
      <c r="C49" s="94"/>
      <c r="D49" s="94"/>
      <c r="E49" s="95"/>
    </row>
    <row r="50" spans="1:5" s="22" customFormat="1" ht="45" customHeight="1" x14ac:dyDescent="0.25">
      <c r="A50" s="21" t="s">
        <v>94</v>
      </c>
      <c r="B50" s="93" t="s">
        <v>95</v>
      </c>
      <c r="C50" s="94"/>
      <c r="D50" s="94"/>
      <c r="E50" s="95"/>
    </row>
    <row r="51" spans="1:5" s="22" customFormat="1" ht="45" customHeight="1" x14ac:dyDescent="0.25">
      <c r="A51" s="21" t="s">
        <v>96</v>
      </c>
      <c r="B51" s="93" t="s">
        <v>97</v>
      </c>
      <c r="C51" s="94"/>
      <c r="D51" s="94"/>
      <c r="E51" s="95"/>
    </row>
    <row r="52" spans="1:5" s="22" customFormat="1" ht="45" customHeight="1" x14ac:dyDescent="0.25">
      <c r="A52" s="21" t="s">
        <v>98</v>
      </c>
      <c r="B52" s="93" t="s">
        <v>99</v>
      </c>
      <c r="C52" s="94"/>
      <c r="D52" s="94"/>
      <c r="E52" s="95"/>
    </row>
    <row r="53" spans="1:5" s="22" customFormat="1" ht="45" customHeight="1" x14ac:dyDescent="0.25">
      <c r="A53" s="21" t="s">
        <v>100</v>
      </c>
      <c r="B53" s="93" t="s">
        <v>101</v>
      </c>
      <c r="C53" s="94"/>
      <c r="D53" s="94"/>
      <c r="E53" s="95"/>
    </row>
    <row r="54" spans="1:5" s="22" customFormat="1" ht="45" customHeight="1" x14ac:dyDescent="0.25">
      <c r="A54" s="21" t="s">
        <v>102</v>
      </c>
      <c r="B54" s="93" t="s">
        <v>103</v>
      </c>
      <c r="C54" s="94"/>
      <c r="D54" s="94"/>
      <c r="E54" s="95"/>
    </row>
    <row r="55" spans="1:5" s="22" customFormat="1" ht="45" customHeight="1" x14ac:dyDescent="0.25">
      <c r="A55" s="21" t="s">
        <v>104</v>
      </c>
      <c r="B55" s="93" t="s">
        <v>105</v>
      </c>
      <c r="C55" s="94"/>
      <c r="D55" s="94"/>
      <c r="E55" s="95"/>
    </row>
    <row r="56" spans="1:5" s="22" customFormat="1" ht="45" customHeight="1" x14ac:dyDescent="0.25">
      <c r="A56" s="21" t="s">
        <v>106</v>
      </c>
      <c r="B56" s="93" t="s">
        <v>107</v>
      </c>
      <c r="C56" s="94"/>
      <c r="D56" s="94"/>
      <c r="E56" s="95"/>
    </row>
    <row r="57" spans="1:5" s="22" customFormat="1" ht="45" customHeight="1" x14ac:dyDescent="0.25">
      <c r="A57" s="21" t="s">
        <v>108</v>
      </c>
      <c r="B57" s="93" t="s">
        <v>107</v>
      </c>
      <c r="C57" s="94"/>
      <c r="D57" s="94"/>
      <c r="E57" s="95"/>
    </row>
    <row r="58" spans="1:5" s="22" customFormat="1" ht="45" customHeight="1" x14ac:dyDescent="0.25">
      <c r="A58" s="21" t="s">
        <v>109</v>
      </c>
      <c r="B58" s="93" t="s">
        <v>107</v>
      </c>
      <c r="C58" s="94"/>
      <c r="D58" s="94"/>
      <c r="E58" s="95"/>
    </row>
    <row r="59" spans="1:5" s="22" customFormat="1" ht="45" customHeight="1" x14ac:dyDescent="0.25">
      <c r="A59" s="21" t="s">
        <v>110</v>
      </c>
      <c r="B59" s="93" t="s">
        <v>107</v>
      </c>
      <c r="C59" s="94"/>
      <c r="D59" s="94"/>
      <c r="E59" s="95"/>
    </row>
    <row r="60" spans="1:5" s="22" customFormat="1" ht="45" customHeight="1" x14ac:dyDescent="0.25">
      <c r="A60" s="21" t="s">
        <v>111</v>
      </c>
      <c r="B60" s="93" t="s">
        <v>107</v>
      </c>
      <c r="C60" s="94"/>
      <c r="D60" s="94"/>
      <c r="E60" s="95"/>
    </row>
    <row r="61" spans="1:5" s="22" customFormat="1" ht="45" customHeight="1" x14ac:dyDescent="0.25">
      <c r="A61" s="21" t="s">
        <v>112</v>
      </c>
      <c r="B61" s="93" t="s">
        <v>113</v>
      </c>
      <c r="C61" s="94"/>
      <c r="D61" s="94"/>
      <c r="E61" s="95"/>
    </row>
    <row r="62" spans="1:5" s="22" customFormat="1" ht="45" customHeight="1" x14ac:dyDescent="0.25">
      <c r="A62" s="21" t="s">
        <v>114</v>
      </c>
      <c r="B62" s="93" t="s">
        <v>115</v>
      </c>
      <c r="C62" s="94"/>
      <c r="D62" s="94"/>
      <c r="E62" s="95"/>
    </row>
    <row r="63" spans="1:5" s="22" customFormat="1" ht="45" customHeight="1" x14ac:dyDescent="0.25">
      <c r="A63" s="21" t="s">
        <v>116</v>
      </c>
      <c r="B63" s="93" t="s">
        <v>117</v>
      </c>
      <c r="C63" s="94"/>
      <c r="D63" s="94"/>
      <c r="E63" s="95"/>
    </row>
    <row r="64" spans="1:5" s="22" customFormat="1" ht="45" customHeight="1" x14ac:dyDescent="0.25">
      <c r="A64" s="21" t="s">
        <v>118</v>
      </c>
      <c r="B64" s="93" t="s">
        <v>119</v>
      </c>
      <c r="C64" s="94"/>
      <c r="D64" s="94"/>
      <c r="E64" s="95"/>
    </row>
    <row r="65" spans="1:5" s="22" customFormat="1" ht="45" customHeight="1" x14ac:dyDescent="0.25">
      <c r="A65" s="21" t="s">
        <v>120</v>
      </c>
      <c r="B65" s="93" t="s">
        <v>121</v>
      </c>
      <c r="C65" s="94"/>
      <c r="D65" s="94"/>
      <c r="E65" s="95"/>
    </row>
    <row r="66" spans="1:5" s="22" customFormat="1" ht="45" customHeight="1" x14ac:dyDescent="0.25">
      <c r="A66" s="21" t="s">
        <v>122</v>
      </c>
      <c r="B66" s="93" t="s">
        <v>123</v>
      </c>
      <c r="C66" s="94"/>
      <c r="D66" s="94"/>
      <c r="E66" s="95"/>
    </row>
    <row r="67" spans="1:5" s="22" customFormat="1" ht="45" customHeight="1" x14ac:dyDescent="0.25">
      <c r="A67" s="21" t="s">
        <v>124</v>
      </c>
      <c r="B67" s="93" t="s">
        <v>125</v>
      </c>
      <c r="C67" s="94"/>
      <c r="D67" s="94"/>
      <c r="E67" s="95"/>
    </row>
    <row r="68" spans="1:5" s="22" customFormat="1" ht="45" customHeight="1" x14ac:dyDescent="0.25">
      <c r="A68" s="21" t="s">
        <v>126</v>
      </c>
      <c r="B68" s="93" t="s">
        <v>127</v>
      </c>
      <c r="C68" s="94"/>
      <c r="D68" s="94"/>
      <c r="E68" s="95"/>
    </row>
    <row r="69" spans="1:5" s="22" customFormat="1" ht="45" customHeight="1" x14ac:dyDescent="0.25">
      <c r="A69" s="21" t="s">
        <v>128</v>
      </c>
      <c r="B69" s="93" t="s">
        <v>129</v>
      </c>
      <c r="C69" s="94"/>
      <c r="D69" s="94"/>
      <c r="E69" s="95"/>
    </row>
    <row r="70" spans="1:5" s="22" customFormat="1" ht="45" customHeight="1" x14ac:dyDescent="0.25">
      <c r="A70" s="21" t="s">
        <v>130</v>
      </c>
      <c r="B70" s="93" t="s">
        <v>131</v>
      </c>
      <c r="C70" s="94"/>
      <c r="D70" s="94"/>
      <c r="E70" s="95"/>
    </row>
    <row r="71" spans="1:5" s="22" customFormat="1" ht="45" customHeight="1" x14ac:dyDescent="0.25">
      <c r="A71" s="21" t="s">
        <v>132</v>
      </c>
      <c r="B71" s="93" t="s">
        <v>133</v>
      </c>
      <c r="C71" s="94"/>
      <c r="D71" s="94"/>
      <c r="E71" s="95"/>
    </row>
    <row r="72" spans="1:5" s="22" customFormat="1" ht="45" customHeight="1" x14ac:dyDescent="0.25">
      <c r="A72" s="21" t="s">
        <v>134</v>
      </c>
      <c r="B72" s="93" t="s">
        <v>135</v>
      </c>
      <c r="C72" s="94"/>
      <c r="D72" s="94"/>
      <c r="E72" s="95"/>
    </row>
    <row r="73" spans="1:5" s="22" customFormat="1" ht="45" customHeight="1" x14ac:dyDescent="0.25">
      <c r="A73" s="21" t="s">
        <v>136</v>
      </c>
      <c r="B73" s="93" t="s">
        <v>135</v>
      </c>
      <c r="C73" s="94"/>
      <c r="D73" s="94"/>
      <c r="E73" s="95"/>
    </row>
    <row r="74" spans="1:5" s="22" customFormat="1" ht="45" customHeight="1" x14ac:dyDescent="0.25">
      <c r="A74" s="21" t="s">
        <v>137</v>
      </c>
      <c r="B74" s="93" t="s">
        <v>135</v>
      </c>
      <c r="C74" s="94"/>
      <c r="D74" s="94"/>
      <c r="E74" s="95"/>
    </row>
    <row r="75" spans="1:5" s="22" customFormat="1" ht="45" customHeight="1" x14ac:dyDescent="0.25">
      <c r="A75" s="21" t="s">
        <v>138</v>
      </c>
      <c r="B75" s="93" t="s">
        <v>135</v>
      </c>
      <c r="C75" s="94"/>
      <c r="D75" s="94"/>
      <c r="E75" s="95"/>
    </row>
    <row r="76" spans="1:5" s="22" customFormat="1" ht="45" customHeight="1" x14ac:dyDescent="0.25">
      <c r="A76" s="21" t="s">
        <v>139</v>
      </c>
      <c r="B76" s="93" t="s">
        <v>135</v>
      </c>
      <c r="C76" s="94"/>
      <c r="D76" s="94"/>
      <c r="E76" s="95"/>
    </row>
    <row r="77" spans="1:5" s="22" customFormat="1" ht="45" customHeight="1" x14ac:dyDescent="0.25">
      <c r="A77" s="21" t="s">
        <v>140</v>
      </c>
      <c r="B77" s="93" t="s">
        <v>141</v>
      </c>
      <c r="C77" s="94"/>
      <c r="D77" s="94"/>
      <c r="E77" s="95"/>
    </row>
    <row r="78" spans="1:5" s="22" customFormat="1" ht="45" customHeight="1" x14ac:dyDescent="0.25">
      <c r="A78" s="21" t="s">
        <v>142</v>
      </c>
      <c r="B78" s="93" t="s">
        <v>143</v>
      </c>
      <c r="C78" s="94"/>
      <c r="D78" s="94"/>
      <c r="E78" s="95"/>
    </row>
    <row r="79" spans="1:5" s="22" customFormat="1" ht="45" customHeight="1" x14ac:dyDescent="0.25">
      <c r="A79" s="21" t="s">
        <v>144</v>
      </c>
      <c r="B79" s="93" t="s">
        <v>145</v>
      </c>
      <c r="C79" s="94"/>
      <c r="D79" s="94"/>
      <c r="E79" s="95"/>
    </row>
    <row r="80" spans="1:5" s="22" customFormat="1" ht="45" customHeight="1" x14ac:dyDescent="0.25">
      <c r="A80" s="21" t="s">
        <v>146</v>
      </c>
      <c r="B80" s="93" t="s">
        <v>147</v>
      </c>
      <c r="C80" s="94"/>
      <c r="D80" s="94"/>
      <c r="E80" s="95"/>
    </row>
    <row r="81" spans="1:5" s="22" customFormat="1" ht="45" customHeight="1" x14ac:dyDescent="0.25">
      <c r="A81" s="21" t="s">
        <v>148</v>
      </c>
      <c r="B81" s="93" t="s">
        <v>149</v>
      </c>
      <c r="C81" s="94"/>
      <c r="D81" s="94"/>
      <c r="E81" s="95"/>
    </row>
    <row r="82" spans="1:5" s="22" customFormat="1" ht="45" customHeight="1" x14ac:dyDescent="0.25">
      <c r="A82" s="21" t="s">
        <v>150</v>
      </c>
      <c r="B82" s="93" t="s">
        <v>151</v>
      </c>
      <c r="C82" s="94"/>
      <c r="D82" s="94"/>
      <c r="E82" s="95"/>
    </row>
    <row r="83" spans="1:5" s="22" customFormat="1" ht="45" customHeight="1" x14ac:dyDescent="0.25">
      <c r="A83" s="21" t="s">
        <v>152</v>
      </c>
      <c r="B83" s="93" t="s">
        <v>153</v>
      </c>
      <c r="C83" s="94"/>
      <c r="D83" s="94"/>
      <c r="E83" s="95"/>
    </row>
    <row r="84" spans="1:5" s="22" customFormat="1" ht="45" customHeight="1" x14ac:dyDescent="0.25">
      <c r="A84" s="21" t="s">
        <v>154</v>
      </c>
      <c r="B84" s="93" t="s">
        <v>155</v>
      </c>
      <c r="C84" s="94"/>
      <c r="D84" s="94"/>
      <c r="E84" s="95"/>
    </row>
    <row r="85" spans="1:5" s="22" customFormat="1" ht="45" customHeight="1" x14ac:dyDescent="0.25">
      <c r="A85" s="21" t="s">
        <v>156</v>
      </c>
      <c r="B85" s="93" t="s">
        <v>157</v>
      </c>
      <c r="C85" s="94"/>
      <c r="D85" s="94"/>
      <c r="E85" s="95"/>
    </row>
    <row r="86" spans="1:5" s="22" customFormat="1" ht="45" customHeight="1" x14ac:dyDescent="0.25">
      <c r="A86" s="21" t="s">
        <v>158</v>
      </c>
      <c r="B86" s="93" t="s">
        <v>159</v>
      </c>
      <c r="C86" s="94"/>
      <c r="D86" s="94"/>
      <c r="E86" s="95"/>
    </row>
    <row r="87" spans="1:5" s="22" customFormat="1" ht="45" customHeight="1" x14ac:dyDescent="0.25">
      <c r="A87" s="21" t="s">
        <v>160</v>
      </c>
      <c r="B87" s="93" t="s">
        <v>161</v>
      </c>
      <c r="C87" s="94"/>
      <c r="D87" s="94"/>
      <c r="E87" s="95"/>
    </row>
    <row r="88" spans="1:5" s="22" customFormat="1" ht="45" customHeight="1" x14ac:dyDescent="0.25">
      <c r="A88" s="21" t="s">
        <v>162</v>
      </c>
      <c r="B88" s="93" t="s">
        <v>163</v>
      </c>
      <c r="C88" s="94"/>
      <c r="D88" s="94"/>
      <c r="E88" s="95"/>
    </row>
    <row r="89" spans="1:5" s="22" customFormat="1" ht="45" customHeight="1" x14ac:dyDescent="0.25">
      <c r="A89" s="21" t="s">
        <v>164</v>
      </c>
      <c r="B89" s="93" t="s">
        <v>165</v>
      </c>
      <c r="C89" s="94"/>
      <c r="D89" s="94"/>
      <c r="E89" s="95"/>
    </row>
    <row r="90" spans="1:5" s="22" customFormat="1" ht="45" customHeight="1" x14ac:dyDescent="0.25">
      <c r="A90" s="21" t="s">
        <v>166</v>
      </c>
      <c r="B90" s="93" t="s">
        <v>167</v>
      </c>
      <c r="C90" s="94"/>
      <c r="D90" s="94"/>
      <c r="E90" s="95"/>
    </row>
    <row r="91" spans="1:5" s="22" customFormat="1" ht="45" customHeight="1" x14ac:dyDescent="0.25">
      <c r="A91" s="21" t="s">
        <v>168</v>
      </c>
      <c r="B91" s="93" t="s">
        <v>169</v>
      </c>
      <c r="C91" s="94"/>
      <c r="D91" s="94"/>
      <c r="E91" s="95"/>
    </row>
    <row r="92" spans="1:5" s="22" customFormat="1" ht="45" customHeight="1" x14ac:dyDescent="0.25">
      <c r="A92" s="21" t="s">
        <v>170</v>
      </c>
      <c r="B92" s="93" t="s">
        <v>171</v>
      </c>
      <c r="C92" s="94"/>
      <c r="D92" s="94"/>
      <c r="E92" s="95"/>
    </row>
    <row r="93" spans="1:5" s="22" customFormat="1" ht="45" customHeight="1" x14ac:dyDescent="0.25">
      <c r="A93" s="21" t="s">
        <v>172</v>
      </c>
      <c r="B93" s="93" t="s">
        <v>173</v>
      </c>
      <c r="C93" s="94"/>
      <c r="D93" s="94"/>
      <c r="E93" s="95"/>
    </row>
    <row r="94" spans="1:5" s="22" customFormat="1" ht="45" customHeight="1" x14ac:dyDescent="0.25">
      <c r="A94" s="21" t="s">
        <v>174</v>
      </c>
      <c r="B94" s="93" t="s">
        <v>175</v>
      </c>
      <c r="C94" s="94"/>
      <c r="D94" s="94"/>
      <c r="E94" s="95"/>
    </row>
    <row r="95" spans="1:5" s="22" customFormat="1" ht="45" customHeight="1" x14ac:dyDescent="0.25">
      <c r="A95" s="21" t="s">
        <v>176</v>
      </c>
      <c r="B95" s="93" t="s">
        <v>177</v>
      </c>
      <c r="C95" s="94"/>
      <c r="D95" s="94"/>
      <c r="E95" s="95"/>
    </row>
    <row r="96" spans="1:5" s="22" customFormat="1" ht="45" customHeight="1" x14ac:dyDescent="0.25">
      <c r="A96" s="21" t="s">
        <v>178</v>
      </c>
      <c r="B96" s="93" t="s">
        <v>179</v>
      </c>
      <c r="C96" s="94"/>
      <c r="D96" s="94"/>
      <c r="E96" s="95"/>
    </row>
    <row r="97" spans="1:5" s="22" customFormat="1" ht="45" customHeight="1" x14ac:dyDescent="0.25">
      <c r="A97" s="21" t="s">
        <v>180</v>
      </c>
      <c r="B97" s="93" t="s">
        <v>181</v>
      </c>
      <c r="C97" s="94"/>
      <c r="D97" s="94"/>
      <c r="E97" s="95"/>
    </row>
    <row r="98" spans="1:5" s="22" customFormat="1" ht="45" customHeight="1" x14ac:dyDescent="0.25">
      <c r="A98" s="21" t="s">
        <v>182</v>
      </c>
      <c r="B98" s="93" t="s">
        <v>183</v>
      </c>
      <c r="C98" s="94"/>
      <c r="D98" s="94"/>
      <c r="E98" s="95"/>
    </row>
    <row r="99" spans="1:5" s="22" customFormat="1" ht="45" customHeight="1" x14ac:dyDescent="0.25">
      <c r="A99" s="21" t="s">
        <v>184</v>
      </c>
      <c r="B99" s="93" t="s">
        <v>185</v>
      </c>
      <c r="C99" s="94"/>
      <c r="D99" s="94"/>
      <c r="E99" s="95"/>
    </row>
    <row r="100" spans="1:5" s="22" customFormat="1" ht="45" customHeight="1" x14ac:dyDescent="0.25">
      <c r="A100" s="21" t="s">
        <v>186</v>
      </c>
      <c r="B100" s="93" t="s">
        <v>187</v>
      </c>
      <c r="C100" s="94"/>
      <c r="D100" s="94"/>
      <c r="E100" s="95"/>
    </row>
    <row r="101" spans="1:5" s="22" customFormat="1" ht="45" customHeight="1" x14ac:dyDescent="0.25">
      <c r="A101" s="21" t="s">
        <v>188</v>
      </c>
      <c r="B101" s="93" t="s">
        <v>189</v>
      </c>
      <c r="C101" s="94"/>
      <c r="D101" s="94"/>
      <c r="E101" s="95"/>
    </row>
    <row r="102" spans="1:5" s="22" customFormat="1" ht="45" customHeight="1" x14ac:dyDescent="0.25">
      <c r="A102" s="21" t="s">
        <v>190</v>
      </c>
      <c r="B102" s="93" t="s">
        <v>191</v>
      </c>
      <c r="C102" s="94"/>
      <c r="D102" s="94"/>
      <c r="E102" s="95"/>
    </row>
    <row r="103" spans="1:5" s="22" customFormat="1" ht="45" customHeight="1" x14ac:dyDescent="0.25">
      <c r="A103" s="21" t="s">
        <v>192</v>
      </c>
      <c r="B103" s="93" t="s">
        <v>193</v>
      </c>
      <c r="C103" s="94"/>
      <c r="D103" s="94"/>
      <c r="E103" s="95"/>
    </row>
    <row r="104" spans="1:5" s="22" customFormat="1" ht="45" customHeight="1" x14ac:dyDescent="0.25">
      <c r="A104" s="21" t="s">
        <v>194</v>
      </c>
      <c r="B104" s="93" t="s">
        <v>195</v>
      </c>
      <c r="C104" s="94"/>
      <c r="D104" s="94"/>
      <c r="E104" s="95"/>
    </row>
    <row r="105" spans="1:5" s="22" customFormat="1" ht="45" customHeight="1" x14ac:dyDescent="0.25">
      <c r="A105" s="21" t="s">
        <v>196</v>
      </c>
      <c r="B105" s="93" t="s">
        <v>197</v>
      </c>
      <c r="C105" s="94"/>
      <c r="D105" s="94"/>
      <c r="E105" s="95"/>
    </row>
    <row r="106" spans="1:5" s="22" customFormat="1" ht="45" customHeight="1" x14ac:dyDescent="0.25">
      <c r="A106" s="21" t="s">
        <v>198</v>
      </c>
      <c r="B106" s="93" t="s">
        <v>199</v>
      </c>
      <c r="C106" s="94"/>
      <c r="D106" s="94"/>
      <c r="E106" s="95"/>
    </row>
    <row r="107" spans="1:5" s="22" customFormat="1" ht="45" customHeight="1" x14ac:dyDescent="0.25">
      <c r="A107" s="21" t="s">
        <v>200</v>
      </c>
      <c r="B107" s="93" t="s">
        <v>201</v>
      </c>
      <c r="C107" s="94"/>
      <c r="D107" s="94"/>
      <c r="E107" s="95"/>
    </row>
    <row r="108" spans="1:5" s="22" customFormat="1" ht="45" customHeight="1" x14ac:dyDescent="0.25">
      <c r="A108" s="21" t="s">
        <v>202</v>
      </c>
      <c r="B108" s="93" t="s">
        <v>203</v>
      </c>
      <c r="C108" s="94"/>
      <c r="D108" s="94"/>
      <c r="E108" s="95"/>
    </row>
    <row r="109" spans="1:5" s="22" customFormat="1" ht="45" customHeight="1" x14ac:dyDescent="0.25">
      <c r="A109" s="21" t="s">
        <v>204</v>
      </c>
      <c r="B109" s="93" t="s">
        <v>205</v>
      </c>
      <c r="C109" s="94"/>
      <c r="D109" s="94"/>
      <c r="E109" s="95"/>
    </row>
    <row r="110" spans="1:5" s="22" customFormat="1" ht="45" customHeight="1" x14ac:dyDescent="0.25">
      <c r="A110" s="21" t="s">
        <v>206</v>
      </c>
      <c r="B110" s="93" t="s">
        <v>107</v>
      </c>
      <c r="C110" s="94"/>
      <c r="D110" s="94"/>
      <c r="E110" s="95"/>
    </row>
    <row r="111" spans="1:5" s="22" customFormat="1" ht="45" customHeight="1" x14ac:dyDescent="0.25">
      <c r="A111" s="21" t="s">
        <v>207</v>
      </c>
      <c r="B111" s="93" t="s">
        <v>107</v>
      </c>
      <c r="C111" s="94"/>
      <c r="D111" s="94"/>
      <c r="E111" s="95"/>
    </row>
    <row r="112" spans="1:5" s="22" customFormat="1" ht="45" customHeight="1" x14ac:dyDescent="0.25">
      <c r="A112" s="21" t="s">
        <v>208</v>
      </c>
      <c r="B112" s="93" t="s">
        <v>107</v>
      </c>
      <c r="C112" s="94"/>
      <c r="D112" s="94"/>
      <c r="E112" s="95"/>
    </row>
    <row r="113" spans="1:5" s="22" customFormat="1" ht="45" customHeight="1" x14ac:dyDescent="0.25">
      <c r="A113" s="21" t="s">
        <v>209</v>
      </c>
      <c r="B113" s="93" t="s">
        <v>107</v>
      </c>
      <c r="C113" s="94"/>
      <c r="D113" s="94"/>
      <c r="E113" s="95"/>
    </row>
    <row r="114" spans="1:5" s="22" customFormat="1" ht="45" customHeight="1" x14ac:dyDescent="0.25">
      <c r="A114" s="21" t="s">
        <v>210</v>
      </c>
      <c r="B114" s="93" t="s">
        <v>107</v>
      </c>
      <c r="C114" s="94"/>
      <c r="D114" s="94"/>
      <c r="E114" s="95"/>
    </row>
    <row r="115" spans="1:5" s="22" customFormat="1" ht="45" customHeight="1" x14ac:dyDescent="0.25">
      <c r="A115" s="21" t="s">
        <v>211</v>
      </c>
      <c r="B115" s="93" t="s">
        <v>212</v>
      </c>
      <c r="C115" s="94"/>
      <c r="D115" s="94"/>
      <c r="E115" s="95"/>
    </row>
    <row r="116" spans="1:5" s="22" customFormat="1" ht="45" customHeight="1" x14ac:dyDescent="0.25">
      <c r="A116" s="21" t="s">
        <v>213</v>
      </c>
      <c r="B116" s="93" t="s">
        <v>214</v>
      </c>
      <c r="C116" s="94"/>
      <c r="D116" s="94"/>
      <c r="E116" s="95"/>
    </row>
    <row r="117" spans="1:5" s="22" customFormat="1" ht="45" customHeight="1" x14ac:dyDescent="0.25">
      <c r="A117" s="21" t="s">
        <v>215</v>
      </c>
      <c r="B117" s="93" t="s">
        <v>216</v>
      </c>
      <c r="C117" s="94"/>
      <c r="D117" s="94"/>
      <c r="E117" s="95"/>
    </row>
    <row r="118" spans="1:5" s="22" customFormat="1" ht="45" customHeight="1" x14ac:dyDescent="0.25">
      <c r="A118" s="21" t="s">
        <v>217</v>
      </c>
      <c r="B118" s="93" t="s">
        <v>171</v>
      </c>
      <c r="C118" s="94"/>
      <c r="D118" s="94"/>
      <c r="E118" s="95"/>
    </row>
    <row r="119" spans="1:5" s="22" customFormat="1" ht="45" customHeight="1" x14ac:dyDescent="0.25">
      <c r="A119" s="21" t="s">
        <v>218</v>
      </c>
      <c r="B119" s="93" t="s">
        <v>173</v>
      </c>
      <c r="C119" s="94"/>
      <c r="D119" s="94"/>
      <c r="E119" s="95"/>
    </row>
    <row r="120" spans="1:5" s="22" customFormat="1" ht="45" customHeight="1" x14ac:dyDescent="0.25">
      <c r="A120" s="21" t="s">
        <v>219</v>
      </c>
      <c r="B120" s="93" t="s">
        <v>220</v>
      </c>
      <c r="C120" s="94"/>
      <c r="D120" s="94"/>
      <c r="E120" s="95"/>
    </row>
    <row r="121" spans="1:5" s="22" customFormat="1" ht="45" customHeight="1" x14ac:dyDescent="0.25">
      <c r="A121" s="21" t="s">
        <v>221</v>
      </c>
      <c r="B121" s="93" t="s">
        <v>222</v>
      </c>
      <c r="C121" s="94"/>
      <c r="D121" s="94"/>
      <c r="E121" s="95"/>
    </row>
    <row r="122" spans="1:5" s="22" customFormat="1" ht="45" customHeight="1" x14ac:dyDescent="0.25">
      <c r="A122" s="21" t="s">
        <v>223</v>
      </c>
      <c r="B122" s="93" t="s">
        <v>224</v>
      </c>
      <c r="C122" s="94"/>
      <c r="D122" s="94"/>
      <c r="E122" s="95"/>
    </row>
    <row r="123" spans="1:5" s="22" customFormat="1" ht="45" customHeight="1" x14ac:dyDescent="0.25">
      <c r="A123" s="21" t="s">
        <v>225</v>
      </c>
      <c r="B123" s="93" t="s">
        <v>226</v>
      </c>
      <c r="C123" s="94"/>
      <c r="D123" s="94"/>
      <c r="E123" s="95"/>
    </row>
    <row r="124" spans="1:5" s="22" customFormat="1" ht="45" customHeight="1" x14ac:dyDescent="0.25">
      <c r="A124" s="21" t="s">
        <v>227</v>
      </c>
      <c r="B124" s="93" t="s">
        <v>228</v>
      </c>
      <c r="C124" s="94"/>
      <c r="D124" s="94"/>
      <c r="E124" s="95"/>
    </row>
    <row r="126" spans="1:5" hidden="1" x14ac:dyDescent="0.25">
      <c r="A126" s="90" t="s">
        <v>607</v>
      </c>
      <c r="B126" s="90"/>
      <c r="C126" s="90"/>
      <c r="D126" s="90"/>
      <c r="E126" s="90"/>
    </row>
    <row r="127" spans="1:5" hidden="1" x14ac:dyDescent="0.25">
      <c r="A127" s="7" t="s">
        <v>31</v>
      </c>
      <c r="B127" s="7" t="s">
        <v>773</v>
      </c>
      <c r="C127" s="96" t="s">
        <v>46</v>
      </c>
      <c r="D127" s="96"/>
      <c r="E127" s="96"/>
    </row>
    <row r="128" spans="1:5" s="25" customFormat="1" ht="45" hidden="1" customHeight="1" x14ac:dyDescent="0.25">
      <c r="A128" s="20" t="s">
        <v>237</v>
      </c>
      <c r="B128" s="20" t="s">
        <v>238</v>
      </c>
      <c r="C128" s="93" t="s">
        <v>608</v>
      </c>
      <c r="D128" s="94"/>
      <c r="E128" s="95"/>
    </row>
    <row r="129" spans="1:5" s="25" customFormat="1" ht="45" hidden="1" customHeight="1" x14ac:dyDescent="0.25">
      <c r="A129" s="20" t="s">
        <v>239</v>
      </c>
      <c r="B129" s="20" t="s">
        <v>240</v>
      </c>
      <c r="C129" s="93" t="s">
        <v>609</v>
      </c>
      <c r="D129" s="94"/>
      <c r="E129" s="95"/>
    </row>
    <row r="130" spans="1:5" s="25" customFormat="1" ht="45" hidden="1" customHeight="1" x14ac:dyDescent="0.25">
      <c r="A130" s="20" t="s">
        <v>244</v>
      </c>
      <c r="B130" s="20" t="s">
        <v>245</v>
      </c>
      <c r="C130" s="93" t="s">
        <v>610</v>
      </c>
      <c r="D130" s="94"/>
      <c r="E130" s="95"/>
    </row>
    <row r="131" spans="1:5" s="25" customFormat="1" ht="45" hidden="1" customHeight="1" x14ac:dyDescent="0.25">
      <c r="A131" s="20" t="s">
        <v>246</v>
      </c>
      <c r="B131" s="20" t="s">
        <v>246</v>
      </c>
      <c r="C131" s="93" t="s">
        <v>611</v>
      </c>
      <c r="D131" s="94"/>
      <c r="E131" s="95"/>
    </row>
    <row r="132" spans="1:5" s="25" customFormat="1" ht="45" hidden="1" customHeight="1" x14ac:dyDescent="0.25">
      <c r="A132" s="20" t="s">
        <v>247</v>
      </c>
      <c r="B132" s="20" t="s">
        <v>248</v>
      </c>
      <c r="C132" s="93" t="s">
        <v>612</v>
      </c>
      <c r="D132" s="94"/>
      <c r="E132" s="95"/>
    </row>
    <row r="133" spans="1:5" s="25" customFormat="1" ht="45" hidden="1" customHeight="1" x14ac:dyDescent="0.25">
      <c r="A133" s="20" t="s">
        <v>249</v>
      </c>
      <c r="B133" s="20" t="s">
        <v>250</v>
      </c>
      <c r="C133" s="93" t="s">
        <v>613</v>
      </c>
      <c r="D133" s="94"/>
      <c r="E133" s="95"/>
    </row>
    <row r="134" spans="1:5" s="25" customFormat="1" ht="45" hidden="1" customHeight="1" x14ac:dyDescent="0.25">
      <c r="A134" s="20" t="s">
        <v>251</v>
      </c>
      <c r="B134" s="20" t="s">
        <v>252</v>
      </c>
      <c r="C134" s="93" t="s">
        <v>614</v>
      </c>
      <c r="D134" s="94"/>
      <c r="E134" s="95"/>
    </row>
    <row r="135" spans="1:5" s="25" customFormat="1" ht="45" hidden="1" customHeight="1" x14ac:dyDescent="0.25">
      <c r="A135" s="20" t="s">
        <v>253</v>
      </c>
      <c r="B135" s="20" t="s">
        <v>254</v>
      </c>
      <c r="C135" s="93" t="s">
        <v>615</v>
      </c>
      <c r="D135" s="94"/>
      <c r="E135" s="95"/>
    </row>
    <row r="136" spans="1:5" s="25" customFormat="1" ht="45" hidden="1" customHeight="1" x14ac:dyDescent="0.25">
      <c r="A136" s="20" t="s">
        <v>255</v>
      </c>
      <c r="B136" s="20" t="s">
        <v>256</v>
      </c>
      <c r="C136" s="93" t="s">
        <v>616</v>
      </c>
      <c r="D136" s="94"/>
      <c r="E136" s="95"/>
    </row>
    <row r="137" spans="1:5" s="25" customFormat="1" ht="45" hidden="1" customHeight="1" x14ac:dyDescent="0.25">
      <c r="A137" s="20" t="s">
        <v>257</v>
      </c>
      <c r="B137" s="20" t="s">
        <v>258</v>
      </c>
      <c r="C137" s="93" t="s">
        <v>617</v>
      </c>
      <c r="D137" s="94"/>
      <c r="E137" s="95"/>
    </row>
    <row r="138" spans="1:5" s="25" customFormat="1" ht="45" hidden="1" customHeight="1" x14ac:dyDescent="0.25">
      <c r="A138" s="20" t="s">
        <v>259</v>
      </c>
      <c r="B138" s="20" t="s">
        <v>260</v>
      </c>
      <c r="C138" s="93" t="s">
        <v>618</v>
      </c>
      <c r="D138" s="94"/>
      <c r="E138" s="95"/>
    </row>
    <row r="139" spans="1:5" s="25" customFormat="1" ht="45" hidden="1" customHeight="1" x14ac:dyDescent="0.25">
      <c r="A139" s="20" t="s">
        <v>261</v>
      </c>
      <c r="B139" s="20" t="s">
        <v>262</v>
      </c>
      <c r="C139" s="93" t="s">
        <v>619</v>
      </c>
      <c r="D139" s="94"/>
      <c r="E139" s="95"/>
    </row>
    <row r="140" spans="1:5" s="25" customFormat="1" ht="45" hidden="1" customHeight="1" x14ac:dyDescent="0.25">
      <c r="A140" s="20" t="s">
        <v>263</v>
      </c>
      <c r="B140" s="20" t="s">
        <v>264</v>
      </c>
      <c r="C140" s="93" t="s">
        <v>620</v>
      </c>
      <c r="D140" s="94"/>
      <c r="E140" s="95"/>
    </row>
    <row r="141" spans="1:5" s="25" customFormat="1" ht="45" hidden="1" customHeight="1" x14ac:dyDescent="0.25">
      <c r="A141" s="20" t="s">
        <v>265</v>
      </c>
      <c r="B141" s="20" t="s">
        <v>266</v>
      </c>
      <c r="C141" s="93" t="s">
        <v>621</v>
      </c>
      <c r="D141" s="94"/>
      <c r="E141" s="95"/>
    </row>
    <row r="142" spans="1:5" s="25" customFormat="1" ht="45" hidden="1" customHeight="1" x14ac:dyDescent="0.25">
      <c r="A142" s="20" t="s">
        <v>267</v>
      </c>
      <c r="B142" s="20" t="s">
        <v>268</v>
      </c>
      <c r="C142" s="93" t="s">
        <v>622</v>
      </c>
      <c r="D142" s="94"/>
      <c r="E142" s="95"/>
    </row>
    <row r="143" spans="1:5" s="25" customFormat="1" ht="45" hidden="1" customHeight="1" x14ac:dyDescent="0.25">
      <c r="A143" s="20" t="s">
        <v>269</v>
      </c>
      <c r="B143" s="20" t="s">
        <v>270</v>
      </c>
      <c r="C143" s="93" t="s">
        <v>623</v>
      </c>
      <c r="D143" s="94"/>
      <c r="E143" s="95"/>
    </row>
    <row r="144" spans="1:5" s="25" customFormat="1" ht="45" hidden="1" customHeight="1" x14ac:dyDescent="0.25">
      <c r="A144" s="20" t="s">
        <v>271</v>
      </c>
      <c r="B144" s="20" t="s">
        <v>272</v>
      </c>
      <c r="C144" s="93" t="s">
        <v>624</v>
      </c>
      <c r="D144" s="94"/>
      <c r="E144" s="95"/>
    </row>
    <row r="145" spans="1:5" s="25" customFormat="1" ht="45" hidden="1" customHeight="1" x14ac:dyDescent="0.25">
      <c r="A145" s="20" t="s">
        <v>273</v>
      </c>
      <c r="B145" s="20" t="s">
        <v>274</v>
      </c>
      <c r="C145" s="93" t="s">
        <v>625</v>
      </c>
      <c r="D145" s="94"/>
      <c r="E145" s="95"/>
    </row>
    <row r="146" spans="1:5" s="25" customFormat="1" ht="45" hidden="1" customHeight="1" x14ac:dyDescent="0.25">
      <c r="A146" s="20" t="s">
        <v>275</v>
      </c>
      <c r="B146" s="20" t="s">
        <v>276</v>
      </c>
      <c r="C146" s="93" t="s">
        <v>626</v>
      </c>
      <c r="D146" s="94"/>
      <c r="E146" s="95"/>
    </row>
    <row r="147" spans="1:5" s="25" customFormat="1" ht="45" hidden="1" customHeight="1" x14ac:dyDescent="0.25">
      <c r="A147" s="20" t="s">
        <v>277</v>
      </c>
      <c r="B147" s="20" t="s">
        <v>278</v>
      </c>
      <c r="C147" s="93" t="s">
        <v>627</v>
      </c>
      <c r="D147" s="94"/>
      <c r="E147" s="95"/>
    </row>
    <row r="148" spans="1:5" s="25" customFormat="1" ht="45" hidden="1" customHeight="1" x14ac:dyDescent="0.25">
      <c r="A148" s="20" t="s">
        <v>279</v>
      </c>
      <c r="B148" s="20" t="s">
        <v>280</v>
      </c>
      <c r="C148" s="93" t="s">
        <v>628</v>
      </c>
      <c r="D148" s="94"/>
      <c r="E148" s="95"/>
    </row>
    <row r="149" spans="1:5" s="25" customFormat="1" ht="45" hidden="1" customHeight="1" x14ac:dyDescent="0.25">
      <c r="A149" s="20" t="s">
        <v>281</v>
      </c>
      <c r="B149" s="20" t="s">
        <v>282</v>
      </c>
      <c r="C149" s="93" t="s">
        <v>629</v>
      </c>
      <c r="D149" s="94"/>
      <c r="E149" s="95"/>
    </row>
    <row r="150" spans="1:5" s="25" customFormat="1" ht="45" hidden="1" customHeight="1" x14ac:dyDescent="0.25">
      <c r="A150" s="20" t="s">
        <v>283</v>
      </c>
      <c r="B150" s="20" t="s">
        <v>284</v>
      </c>
      <c r="C150" s="93" t="s">
        <v>630</v>
      </c>
      <c r="D150" s="94"/>
      <c r="E150" s="95"/>
    </row>
    <row r="151" spans="1:5" s="25" customFormat="1" ht="45" hidden="1" customHeight="1" x14ac:dyDescent="0.25">
      <c r="A151" s="20" t="s">
        <v>285</v>
      </c>
      <c r="B151" s="20" t="s">
        <v>286</v>
      </c>
      <c r="C151" s="93" t="s">
        <v>631</v>
      </c>
      <c r="D151" s="94"/>
      <c r="E151" s="95"/>
    </row>
    <row r="152" spans="1:5" s="25" customFormat="1" ht="45" hidden="1" customHeight="1" x14ac:dyDescent="0.25">
      <c r="A152" s="20" t="s">
        <v>287</v>
      </c>
      <c r="B152" s="20" t="s">
        <v>288</v>
      </c>
      <c r="C152" s="93" t="s">
        <v>632</v>
      </c>
      <c r="D152" s="94"/>
      <c r="E152" s="95"/>
    </row>
    <row r="153" spans="1:5" s="25" customFormat="1" ht="45" hidden="1" customHeight="1" x14ac:dyDescent="0.25">
      <c r="A153" s="20" t="s">
        <v>289</v>
      </c>
      <c r="B153" s="20" t="s">
        <v>290</v>
      </c>
      <c r="C153" s="93" t="s">
        <v>633</v>
      </c>
      <c r="D153" s="94"/>
      <c r="E153" s="95"/>
    </row>
    <row r="154" spans="1:5" s="25" customFormat="1" ht="45" hidden="1" customHeight="1" x14ac:dyDescent="0.25">
      <c r="A154" s="20" t="s">
        <v>291</v>
      </c>
      <c r="B154" s="20" t="s">
        <v>292</v>
      </c>
      <c r="C154" s="93" t="s">
        <v>634</v>
      </c>
      <c r="D154" s="94"/>
      <c r="E154" s="95"/>
    </row>
    <row r="155" spans="1:5" s="25" customFormat="1" ht="45" hidden="1" customHeight="1" x14ac:dyDescent="0.25">
      <c r="A155" s="20" t="s">
        <v>293</v>
      </c>
      <c r="B155" s="20" t="s">
        <v>294</v>
      </c>
      <c r="C155" s="93" t="s">
        <v>635</v>
      </c>
      <c r="D155" s="94"/>
      <c r="E155" s="95"/>
    </row>
    <row r="156" spans="1:5" s="25" customFormat="1" ht="45" hidden="1" customHeight="1" x14ac:dyDescent="0.25">
      <c r="A156" s="20" t="s">
        <v>295</v>
      </c>
      <c r="B156" s="20" t="s">
        <v>296</v>
      </c>
      <c r="C156" s="93" t="s">
        <v>633</v>
      </c>
      <c r="D156" s="94"/>
      <c r="E156" s="95"/>
    </row>
    <row r="157" spans="1:5" s="25" customFormat="1" ht="45" hidden="1" customHeight="1" x14ac:dyDescent="0.25">
      <c r="A157" s="20" t="s">
        <v>297</v>
      </c>
      <c r="B157" s="20" t="s">
        <v>298</v>
      </c>
      <c r="C157" s="93" t="s">
        <v>634</v>
      </c>
      <c r="D157" s="94"/>
      <c r="E157" s="95"/>
    </row>
    <row r="158" spans="1:5" s="25" customFormat="1" ht="45" hidden="1" customHeight="1" x14ac:dyDescent="0.25">
      <c r="A158" s="20" t="s">
        <v>299</v>
      </c>
      <c r="B158" s="20" t="s">
        <v>300</v>
      </c>
      <c r="C158" s="93" t="s">
        <v>635</v>
      </c>
      <c r="D158" s="94"/>
      <c r="E158" s="95"/>
    </row>
    <row r="159" spans="1:5" s="25" customFormat="1" ht="45" hidden="1" customHeight="1" x14ac:dyDescent="0.25">
      <c r="A159" s="20" t="s">
        <v>301</v>
      </c>
      <c r="B159" s="20" t="s">
        <v>302</v>
      </c>
      <c r="C159" s="93" t="s">
        <v>636</v>
      </c>
      <c r="D159" s="94"/>
      <c r="E159" s="95"/>
    </row>
    <row r="160" spans="1:5" s="25" customFormat="1" ht="45" hidden="1" customHeight="1" x14ac:dyDescent="0.25">
      <c r="A160" s="20" t="s">
        <v>303</v>
      </c>
      <c r="B160" s="20" t="s">
        <v>304</v>
      </c>
      <c r="C160" s="93" t="s">
        <v>637</v>
      </c>
      <c r="D160" s="94"/>
      <c r="E160" s="95"/>
    </row>
    <row r="161" spans="1:5" s="25" customFormat="1" ht="45" hidden="1" customHeight="1" x14ac:dyDescent="0.25">
      <c r="A161" s="20" t="s">
        <v>305</v>
      </c>
      <c r="B161" s="20" t="s">
        <v>306</v>
      </c>
      <c r="C161" s="93" t="s">
        <v>638</v>
      </c>
      <c r="D161" s="94"/>
      <c r="E161" s="95"/>
    </row>
    <row r="162" spans="1:5" s="25" customFormat="1" ht="45" hidden="1" customHeight="1" x14ac:dyDescent="0.25">
      <c r="A162" s="20" t="s">
        <v>307</v>
      </c>
      <c r="B162" s="20" t="s">
        <v>308</v>
      </c>
      <c r="C162" s="93" t="s">
        <v>639</v>
      </c>
      <c r="D162" s="94"/>
      <c r="E162" s="95"/>
    </row>
    <row r="163" spans="1:5" s="25" customFormat="1" ht="45" hidden="1" customHeight="1" x14ac:dyDescent="0.25">
      <c r="A163" s="20" t="s">
        <v>309</v>
      </c>
      <c r="B163" s="20" t="s">
        <v>310</v>
      </c>
      <c r="C163" s="93" t="s">
        <v>640</v>
      </c>
      <c r="D163" s="94"/>
      <c r="E163" s="95"/>
    </row>
    <row r="164" spans="1:5" s="25" customFormat="1" ht="45" hidden="1" customHeight="1" x14ac:dyDescent="0.25">
      <c r="A164" s="20" t="s">
        <v>311</v>
      </c>
      <c r="B164" s="20" t="s">
        <v>312</v>
      </c>
      <c r="C164" s="93" t="s">
        <v>641</v>
      </c>
      <c r="D164" s="94"/>
      <c r="E164" s="95"/>
    </row>
    <row r="165" spans="1:5" s="25" customFormat="1" ht="45" hidden="1" customHeight="1" x14ac:dyDescent="0.25">
      <c r="A165" s="20" t="s">
        <v>313</v>
      </c>
      <c r="B165" s="20" t="s">
        <v>314</v>
      </c>
      <c r="C165" s="93" t="s">
        <v>642</v>
      </c>
      <c r="D165" s="94"/>
      <c r="E165" s="95"/>
    </row>
    <row r="166" spans="1:5" s="25" customFormat="1" ht="45" hidden="1" customHeight="1" x14ac:dyDescent="0.25">
      <c r="A166" s="20" t="s">
        <v>315</v>
      </c>
      <c r="B166" s="20" t="s">
        <v>316</v>
      </c>
      <c r="C166" s="93" t="s">
        <v>643</v>
      </c>
      <c r="D166" s="94"/>
      <c r="E166" s="95"/>
    </row>
    <row r="167" spans="1:5" s="25" customFormat="1" ht="45" hidden="1" customHeight="1" x14ac:dyDescent="0.25">
      <c r="A167" s="20" t="s">
        <v>317</v>
      </c>
      <c r="B167" s="20" t="s">
        <v>318</v>
      </c>
      <c r="C167" s="93" t="s">
        <v>644</v>
      </c>
      <c r="D167" s="94"/>
      <c r="E167" s="95"/>
    </row>
    <row r="168" spans="1:5" s="25" customFormat="1" ht="45" hidden="1" customHeight="1" x14ac:dyDescent="0.25">
      <c r="A168" s="20" t="s">
        <v>319</v>
      </c>
      <c r="B168" s="20" t="s">
        <v>320</v>
      </c>
      <c r="C168" s="93" t="s">
        <v>645</v>
      </c>
      <c r="D168" s="94"/>
      <c r="E168" s="95"/>
    </row>
    <row r="169" spans="1:5" s="25" customFormat="1" ht="45" hidden="1" customHeight="1" x14ac:dyDescent="0.25">
      <c r="A169" s="20" t="s">
        <v>321</v>
      </c>
      <c r="B169" s="20" t="s">
        <v>322</v>
      </c>
      <c r="C169" s="93" t="s">
        <v>646</v>
      </c>
      <c r="D169" s="94"/>
      <c r="E169" s="95"/>
    </row>
    <row r="170" spans="1:5" s="25" customFormat="1" ht="45" hidden="1" customHeight="1" x14ac:dyDescent="0.25">
      <c r="A170" s="20" t="s">
        <v>323</v>
      </c>
      <c r="B170" s="20" t="s">
        <v>324</v>
      </c>
      <c r="C170" s="93" t="s">
        <v>647</v>
      </c>
      <c r="D170" s="94"/>
      <c r="E170" s="95"/>
    </row>
    <row r="171" spans="1:5" s="25" customFormat="1" ht="45" hidden="1" customHeight="1" x14ac:dyDescent="0.25">
      <c r="A171" s="20" t="s">
        <v>325</v>
      </c>
      <c r="B171" s="20" t="s">
        <v>326</v>
      </c>
      <c r="C171" s="93" t="s">
        <v>648</v>
      </c>
      <c r="D171" s="94"/>
      <c r="E171" s="95"/>
    </row>
    <row r="172" spans="1:5" s="25" customFormat="1" ht="45" hidden="1" customHeight="1" x14ac:dyDescent="0.25">
      <c r="A172" s="20" t="s">
        <v>327</v>
      </c>
      <c r="B172" s="20" t="s">
        <v>328</v>
      </c>
      <c r="C172" s="93" t="s">
        <v>649</v>
      </c>
      <c r="D172" s="94"/>
      <c r="E172" s="95"/>
    </row>
    <row r="173" spans="1:5" s="25" customFormat="1" ht="45" hidden="1" customHeight="1" x14ac:dyDescent="0.25">
      <c r="A173" s="20" t="s">
        <v>329</v>
      </c>
      <c r="B173" s="20" t="s">
        <v>330</v>
      </c>
      <c r="C173" s="93" t="s">
        <v>650</v>
      </c>
      <c r="D173" s="94"/>
      <c r="E173" s="95"/>
    </row>
    <row r="174" spans="1:5" s="25" customFormat="1" ht="45" hidden="1" customHeight="1" x14ac:dyDescent="0.25">
      <c r="A174" s="20" t="s">
        <v>331</v>
      </c>
      <c r="B174" s="20" t="s">
        <v>332</v>
      </c>
      <c r="C174" s="93" t="s">
        <v>651</v>
      </c>
      <c r="D174" s="94"/>
      <c r="E174" s="95"/>
    </row>
    <row r="175" spans="1:5" s="25" customFormat="1" ht="45" hidden="1" customHeight="1" x14ac:dyDescent="0.25">
      <c r="A175" s="20" t="s">
        <v>333</v>
      </c>
      <c r="B175" s="20" t="s">
        <v>334</v>
      </c>
      <c r="C175" s="93" t="s">
        <v>652</v>
      </c>
      <c r="D175" s="94"/>
      <c r="E175" s="95"/>
    </row>
    <row r="176" spans="1:5" s="25" customFormat="1" ht="45" hidden="1" customHeight="1" x14ac:dyDescent="0.25">
      <c r="A176" s="20" t="s">
        <v>335</v>
      </c>
      <c r="B176" s="20" t="s">
        <v>336</v>
      </c>
      <c r="C176" s="93" t="s">
        <v>648</v>
      </c>
      <c r="D176" s="94"/>
      <c r="E176" s="95"/>
    </row>
    <row r="177" spans="1:5" s="25" customFormat="1" ht="45" hidden="1" customHeight="1" x14ac:dyDescent="0.25">
      <c r="A177" s="20" t="s">
        <v>337</v>
      </c>
      <c r="B177" s="20" t="s">
        <v>338</v>
      </c>
      <c r="C177" s="93" t="s">
        <v>649</v>
      </c>
      <c r="D177" s="94"/>
      <c r="E177" s="95"/>
    </row>
    <row r="178" spans="1:5" s="25" customFormat="1" ht="45" hidden="1" customHeight="1" x14ac:dyDescent="0.25">
      <c r="A178" s="20" t="s">
        <v>339</v>
      </c>
      <c r="B178" s="20" t="s">
        <v>340</v>
      </c>
      <c r="C178" s="93" t="s">
        <v>650</v>
      </c>
      <c r="D178" s="94"/>
      <c r="E178" s="95"/>
    </row>
    <row r="179" spans="1:5" s="25" customFormat="1" ht="45" hidden="1" customHeight="1" x14ac:dyDescent="0.25">
      <c r="A179" s="20" t="s">
        <v>341</v>
      </c>
      <c r="B179" s="20" t="s">
        <v>342</v>
      </c>
      <c r="C179" s="93" t="s">
        <v>653</v>
      </c>
      <c r="D179" s="94"/>
      <c r="E179" s="95"/>
    </row>
    <row r="180" spans="1:5" s="25" customFormat="1" ht="45" hidden="1" customHeight="1" x14ac:dyDescent="0.25">
      <c r="A180" s="20" t="s">
        <v>343</v>
      </c>
      <c r="B180" s="20" t="s">
        <v>344</v>
      </c>
      <c r="C180" s="93" t="s">
        <v>654</v>
      </c>
      <c r="D180" s="94"/>
      <c r="E180" s="95"/>
    </row>
    <row r="181" spans="1:5" s="25" customFormat="1" ht="45" hidden="1" customHeight="1" x14ac:dyDescent="0.25">
      <c r="A181" s="20" t="s">
        <v>345</v>
      </c>
      <c r="B181" s="20" t="s">
        <v>346</v>
      </c>
      <c r="C181" s="93" t="s">
        <v>655</v>
      </c>
      <c r="D181" s="94"/>
      <c r="E181" s="95"/>
    </row>
    <row r="182" spans="1:5" s="25" customFormat="1" ht="45" hidden="1" customHeight="1" x14ac:dyDescent="0.25">
      <c r="A182" s="20" t="s">
        <v>347</v>
      </c>
      <c r="B182" s="20" t="s">
        <v>348</v>
      </c>
      <c r="C182" s="93" t="s">
        <v>656</v>
      </c>
      <c r="D182" s="94"/>
      <c r="E182" s="95"/>
    </row>
    <row r="183" spans="1:5" s="25" customFormat="1" ht="45" hidden="1" customHeight="1" x14ac:dyDescent="0.25">
      <c r="A183" s="20" t="s">
        <v>349</v>
      </c>
      <c r="B183" s="20" t="s">
        <v>350</v>
      </c>
      <c r="C183" s="93" t="s">
        <v>657</v>
      </c>
      <c r="D183" s="94"/>
      <c r="E183" s="95"/>
    </row>
    <row r="184" spans="1:5" s="25" customFormat="1" ht="45" hidden="1" customHeight="1" x14ac:dyDescent="0.25">
      <c r="A184" s="20" t="s">
        <v>351</v>
      </c>
      <c r="B184" s="20" t="s">
        <v>352</v>
      </c>
      <c r="C184" s="93" t="s">
        <v>658</v>
      </c>
      <c r="D184" s="94"/>
      <c r="E184" s="95"/>
    </row>
    <row r="185" spans="1:5" s="25" customFormat="1" ht="45" hidden="1" customHeight="1" x14ac:dyDescent="0.25">
      <c r="A185" s="20" t="s">
        <v>353</v>
      </c>
      <c r="B185" s="20" t="s">
        <v>354</v>
      </c>
      <c r="C185" s="93" t="s">
        <v>659</v>
      </c>
      <c r="D185" s="94"/>
      <c r="E185" s="95"/>
    </row>
    <row r="186" spans="1:5" s="25" customFormat="1" ht="45" hidden="1" customHeight="1" x14ac:dyDescent="0.25">
      <c r="A186" s="20" t="s">
        <v>355</v>
      </c>
      <c r="B186" s="20" t="s">
        <v>356</v>
      </c>
      <c r="C186" s="93" t="s">
        <v>660</v>
      </c>
      <c r="D186" s="94"/>
      <c r="E186" s="95"/>
    </row>
    <row r="187" spans="1:5" s="25" customFormat="1" ht="45" hidden="1" customHeight="1" x14ac:dyDescent="0.25">
      <c r="A187" s="20" t="s">
        <v>357</v>
      </c>
      <c r="B187" s="20" t="s">
        <v>358</v>
      </c>
      <c r="C187" s="93" t="s">
        <v>661</v>
      </c>
      <c r="D187" s="94"/>
      <c r="E187" s="95"/>
    </row>
    <row r="188" spans="1:5" s="25" customFormat="1" ht="45" hidden="1" customHeight="1" x14ac:dyDescent="0.25">
      <c r="A188" s="20" t="s">
        <v>359</v>
      </c>
      <c r="B188" s="20" t="s">
        <v>360</v>
      </c>
      <c r="C188" s="93" t="s">
        <v>640</v>
      </c>
      <c r="D188" s="94"/>
      <c r="E188" s="95"/>
    </row>
    <row r="189" spans="1:5" s="25" customFormat="1" ht="45" hidden="1" customHeight="1" x14ac:dyDescent="0.25">
      <c r="A189" s="20" t="s">
        <v>361</v>
      </c>
      <c r="B189" s="20" t="s">
        <v>362</v>
      </c>
      <c r="C189" s="93" t="s">
        <v>662</v>
      </c>
      <c r="D189" s="94"/>
      <c r="E189" s="95"/>
    </row>
    <row r="190" spans="1:5" s="25" customFormat="1" ht="45" hidden="1" customHeight="1" x14ac:dyDescent="0.25">
      <c r="A190" s="20" t="s">
        <v>363</v>
      </c>
      <c r="B190" s="20" t="s">
        <v>364</v>
      </c>
      <c r="C190" s="93" t="s">
        <v>663</v>
      </c>
      <c r="D190" s="94"/>
      <c r="E190" s="95"/>
    </row>
    <row r="191" spans="1:5" s="25" customFormat="1" ht="45" hidden="1" customHeight="1" x14ac:dyDescent="0.25">
      <c r="A191" s="20" t="s">
        <v>365</v>
      </c>
      <c r="B191" s="20" t="s">
        <v>366</v>
      </c>
      <c r="C191" s="93" t="s">
        <v>664</v>
      </c>
      <c r="D191" s="94"/>
      <c r="E191" s="95"/>
    </row>
    <row r="192" spans="1:5" s="25" customFormat="1" ht="45" hidden="1" customHeight="1" x14ac:dyDescent="0.25">
      <c r="A192" s="20" t="s">
        <v>367</v>
      </c>
      <c r="B192" s="20" t="s">
        <v>368</v>
      </c>
      <c r="C192" s="93" t="s">
        <v>665</v>
      </c>
      <c r="D192" s="94"/>
      <c r="E192" s="95"/>
    </row>
    <row r="193" spans="1:5" s="25" customFormat="1" ht="45" hidden="1" customHeight="1" x14ac:dyDescent="0.25">
      <c r="A193" s="20" t="s">
        <v>369</v>
      </c>
      <c r="B193" s="20" t="s">
        <v>370</v>
      </c>
      <c r="C193" s="93" t="s">
        <v>666</v>
      </c>
      <c r="D193" s="94"/>
      <c r="E193" s="95"/>
    </row>
    <row r="194" spans="1:5" s="25" customFormat="1" ht="45" hidden="1" customHeight="1" x14ac:dyDescent="0.25">
      <c r="A194" s="20" t="s">
        <v>371</v>
      </c>
      <c r="B194" s="20" t="s">
        <v>372</v>
      </c>
      <c r="C194" s="93" t="s">
        <v>667</v>
      </c>
      <c r="D194" s="94"/>
      <c r="E194" s="95"/>
    </row>
    <row r="195" spans="1:5" s="25" customFormat="1" ht="45" hidden="1" customHeight="1" x14ac:dyDescent="0.25">
      <c r="A195" s="20" t="s">
        <v>373</v>
      </c>
      <c r="B195" s="20" t="s">
        <v>374</v>
      </c>
      <c r="C195" s="93" t="s">
        <v>668</v>
      </c>
      <c r="D195" s="94"/>
      <c r="E195" s="95"/>
    </row>
    <row r="196" spans="1:5" s="25" customFormat="1" ht="45" hidden="1" customHeight="1" x14ac:dyDescent="0.25">
      <c r="A196" s="20" t="s">
        <v>375</v>
      </c>
      <c r="B196" s="20" t="s">
        <v>376</v>
      </c>
      <c r="C196" s="93" t="s">
        <v>669</v>
      </c>
      <c r="D196" s="94"/>
      <c r="E196" s="95"/>
    </row>
    <row r="197" spans="1:5" s="25" customFormat="1" ht="45" hidden="1" customHeight="1" x14ac:dyDescent="0.25">
      <c r="A197" s="20" t="s">
        <v>377</v>
      </c>
      <c r="B197" s="20" t="s">
        <v>378</v>
      </c>
      <c r="C197" s="93" t="s">
        <v>670</v>
      </c>
      <c r="D197" s="94"/>
      <c r="E197" s="95"/>
    </row>
    <row r="198" spans="1:5" s="25" customFormat="1" ht="45" hidden="1" customHeight="1" x14ac:dyDescent="0.25">
      <c r="A198" s="20" t="s">
        <v>379</v>
      </c>
      <c r="B198" s="20" t="s">
        <v>380</v>
      </c>
      <c r="C198" s="93" t="s">
        <v>671</v>
      </c>
      <c r="D198" s="94"/>
      <c r="E198" s="95"/>
    </row>
    <row r="199" spans="1:5" s="25" customFormat="1" ht="45" hidden="1" customHeight="1" x14ac:dyDescent="0.25">
      <c r="A199" s="20" t="s">
        <v>381</v>
      </c>
      <c r="B199" s="20" t="s">
        <v>382</v>
      </c>
      <c r="C199" s="93" t="s">
        <v>672</v>
      </c>
      <c r="D199" s="94"/>
      <c r="E199" s="95"/>
    </row>
    <row r="200" spans="1:5" s="25" customFormat="1" ht="45" hidden="1" customHeight="1" x14ac:dyDescent="0.25">
      <c r="A200" s="20" t="s">
        <v>383</v>
      </c>
      <c r="B200" s="20" t="s">
        <v>384</v>
      </c>
      <c r="C200" s="93" t="s">
        <v>673</v>
      </c>
      <c r="D200" s="94"/>
      <c r="E200" s="95"/>
    </row>
    <row r="201" spans="1:5" s="25" customFormat="1" ht="45" hidden="1" customHeight="1" x14ac:dyDescent="0.25">
      <c r="A201" s="20" t="s">
        <v>385</v>
      </c>
      <c r="B201" s="20" t="s">
        <v>386</v>
      </c>
      <c r="C201" s="93" t="s">
        <v>674</v>
      </c>
      <c r="D201" s="94"/>
      <c r="E201" s="95"/>
    </row>
    <row r="202" spans="1:5" s="25" customFormat="1" ht="45" hidden="1" customHeight="1" x14ac:dyDescent="0.25">
      <c r="A202" s="20" t="s">
        <v>387</v>
      </c>
      <c r="B202" s="20" t="s">
        <v>388</v>
      </c>
      <c r="C202" s="93" t="s">
        <v>675</v>
      </c>
      <c r="D202" s="94"/>
      <c r="E202" s="95"/>
    </row>
    <row r="203" spans="1:5" s="25" customFormat="1" ht="45" hidden="1" customHeight="1" x14ac:dyDescent="0.25">
      <c r="A203" s="20" t="s">
        <v>389</v>
      </c>
      <c r="B203" s="20" t="s">
        <v>390</v>
      </c>
      <c r="C203" s="93" t="s">
        <v>676</v>
      </c>
      <c r="D203" s="94"/>
      <c r="E203" s="95"/>
    </row>
    <row r="204" spans="1:5" s="25" customFormat="1" ht="45" hidden="1" customHeight="1" x14ac:dyDescent="0.25">
      <c r="A204" s="20" t="s">
        <v>391</v>
      </c>
      <c r="B204" s="20" t="s">
        <v>392</v>
      </c>
      <c r="C204" s="93" t="s">
        <v>677</v>
      </c>
      <c r="D204" s="94"/>
      <c r="E204" s="95"/>
    </row>
    <row r="205" spans="1:5" s="25" customFormat="1" ht="45" hidden="1" customHeight="1" x14ac:dyDescent="0.25">
      <c r="A205" s="20" t="s">
        <v>393</v>
      </c>
      <c r="B205" s="20" t="s">
        <v>394</v>
      </c>
      <c r="C205" s="93" t="s">
        <v>678</v>
      </c>
      <c r="D205" s="94"/>
      <c r="E205" s="95"/>
    </row>
    <row r="206" spans="1:5" s="25" customFormat="1" ht="45" hidden="1" customHeight="1" x14ac:dyDescent="0.25">
      <c r="A206" s="20" t="s">
        <v>395</v>
      </c>
      <c r="B206" s="20" t="s">
        <v>396</v>
      </c>
      <c r="C206" s="93" t="s">
        <v>679</v>
      </c>
      <c r="D206" s="94"/>
      <c r="E206" s="95"/>
    </row>
    <row r="207" spans="1:5" s="25" customFormat="1" ht="45" hidden="1" customHeight="1" x14ac:dyDescent="0.25">
      <c r="A207" s="20" t="s">
        <v>397</v>
      </c>
      <c r="B207" s="20" t="s">
        <v>398</v>
      </c>
      <c r="C207" s="93" t="s">
        <v>680</v>
      </c>
      <c r="D207" s="94"/>
      <c r="E207" s="95"/>
    </row>
    <row r="208" spans="1:5" s="25" customFormat="1" ht="45" hidden="1" customHeight="1" x14ac:dyDescent="0.25">
      <c r="A208" s="20" t="s">
        <v>399</v>
      </c>
      <c r="B208" s="20" t="s">
        <v>400</v>
      </c>
      <c r="C208" s="93" t="s">
        <v>681</v>
      </c>
      <c r="D208" s="94"/>
      <c r="E208" s="95"/>
    </row>
    <row r="209" spans="1:5" s="25" customFormat="1" ht="45" hidden="1" customHeight="1" x14ac:dyDescent="0.25">
      <c r="A209" s="20" t="s">
        <v>401</v>
      </c>
      <c r="B209" s="20" t="s">
        <v>402</v>
      </c>
      <c r="C209" s="93" t="s">
        <v>682</v>
      </c>
      <c r="D209" s="94"/>
      <c r="E209" s="95"/>
    </row>
    <row r="210" spans="1:5" s="25" customFormat="1" ht="45" hidden="1" customHeight="1" x14ac:dyDescent="0.25">
      <c r="A210" s="20" t="s">
        <v>403</v>
      </c>
      <c r="B210" s="20" t="s">
        <v>404</v>
      </c>
      <c r="C210" s="93" t="s">
        <v>683</v>
      </c>
      <c r="D210" s="94"/>
      <c r="E210" s="95"/>
    </row>
    <row r="211" spans="1:5" s="25" customFormat="1" ht="45" hidden="1" customHeight="1" x14ac:dyDescent="0.25">
      <c r="A211" s="20" t="s">
        <v>405</v>
      </c>
      <c r="B211" s="20" t="s">
        <v>406</v>
      </c>
      <c r="C211" s="93" t="s">
        <v>684</v>
      </c>
      <c r="D211" s="94"/>
      <c r="E211" s="95"/>
    </row>
    <row r="212" spans="1:5" s="25" customFormat="1" ht="45" hidden="1" customHeight="1" x14ac:dyDescent="0.25">
      <c r="A212" s="20" t="s">
        <v>407</v>
      </c>
      <c r="B212" s="20" t="s">
        <v>408</v>
      </c>
      <c r="C212" s="93" t="s">
        <v>685</v>
      </c>
      <c r="D212" s="94"/>
      <c r="E212" s="95"/>
    </row>
    <row r="213" spans="1:5" s="25" customFormat="1" ht="45" hidden="1" customHeight="1" x14ac:dyDescent="0.25">
      <c r="A213" s="20" t="s">
        <v>409</v>
      </c>
      <c r="B213" s="20" t="s">
        <v>410</v>
      </c>
      <c r="C213" s="93" t="s">
        <v>686</v>
      </c>
      <c r="D213" s="94"/>
      <c r="E213" s="95"/>
    </row>
    <row r="214" spans="1:5" s="25" customFormat="1" ht="45" hidden="1" customHeight="1" x14ac:dyDescent="0.25">
      <c r="A214" s="20" t="s">
        <v>411</v>
      </c>
      <c r="B214" s="20" t="s">
        <v>412</v>
      </c>
      <c r="C214" s="93" t="s">
        <v>687</v>
      </c>
      <c r="D214" s="94"/>
      <c r="E214" s="95"/>
    </row>
    <row r="215" spans="1:5" s="25" customFormat="1" ht="45" hidden="1" customHeight="1" x14ac:dyDescent="0.25">
      <c r="A215" s="20" t="s">
        <v>413</v>
      </c>
      <c r="B215" s="20" t="s">
        <v>414</v>
      </c>
      <c r="C215" s="93" t="s">
        <v>688</v>
      </c>
      <c r="D215" s="94"/>
      <c r="E215" s="95"/>
    </row>
    <row r="216" spans="1:5" s="25" customFormat="1" ht="45" hidden="1" customHeight="1" x14ac:dyDescent="0.25">
      <c r="A216" s="20" t="s">
        <v>415</v>
      </c>
      <c r="B216" s="20" t="s">
        <v>416</v>
      </c>
      <c r="C216" s="93" t="s">
        <v>689</v>
      </c>
      <c r="D216" s="94"/>
      <c r="E216" s="95"/>
    </row>
    <row r="217" spans="1:5" s="25" customFormat="1" ht="45" hidden="1" customHeight="1" x14ac:dyDescent="0.25">
      <c r="A217" s="20" t="s">
        <v>417</v>
      </c>
      <c r="B217" s="20" t="s">
        <v>418</v>
      </c>
      <c r="C217" s="93" t="s">
        <v>690</v>
      </c>
      <c r="D217" s="94"/>
      <c r="E217" s="95"/>
    </row>
    <row r="218" spans="1:5" s="25" customFormat="1" ht="45" hidden="1" customHeight="1" x14ac:dyDescent="0.25">
      <c r="A218" s="20" t="s">
        <v>419</v>
      </c>
      <c r="B218" s="20" t="s">
        <v>420</v>
      </c>
      <c r="C218" s="93" t="s">
        <v>691</v>
      </c>
      <c r="D218" s="94"/>
      <c r="E218" s="95"/>
    </row>
    <row r="219" spans="1:5" s="25" customFormat="1" ht="45" hidden="1" customHeight="1" x14ac:dyDescent="0.25">
      <c r="A219" s="20" t="s">
        <v>421</v>
      </c>
      <c r="B219" s="20" t="s">
        <v>422</v>
      </c>
      <c r="C219" s="93" t="s">
        <v>692</v>
      </c>
      <c r="D219" s="94"/>
      <c r="E219" s="95"/>
    </row>
    <row r="220" spans="1:5" s="25" customFormat="1" ht="45" hidden="1" customHeight="1" x14ac:dyDescent="0.25">
      <c r="A220" s="20" t="s">
        <v>423</v>
      </c>
      <c r="B220" s="20" t="s">
        <v>424</v>
      </c>
      <c r="C220" s="93" t="s">
        <v>693</v>
      </c>
      <c r="D220" s="94"/>
      <c r="E220" s="95"/>
    </row>
    <row r="221" spans="1:5" s="25" customFormat="1" ht="45" hidden="1" customHeight="1" x14ac:dyDescent="0.25">
      <c r="A221" s="20" t="s">
        <v>425</v>
      </c>
      <c r="B221" s="20" t="s">
        <v>426</v>
      </c>
      <c r="C221" s="93" t="s">
        <v>694</v>
      </c>
      <c r="D221" s="94"/>
      <c r="E221" s="95"/>
    </row>
    <row r="222" spans="1:5" s="25" customFormat="1" ht="45" hidden="1" customHeight="1" x14ac:dyDescent="0.25">
      <c r="A222" s="20" t="s">
        <v>427</v>
      </c>
      <c r="B222" s="20" t="s">
        <v>428</v>
      </c>
      <c r="C222" s="93" t="s">
        <v>695</v>
      </c>
      <c r="D222" s="94"/>
      <c r="E222" s="95"/>
    </row>
    <row r="223" spans="1:5" s="25" customFormat="1" ht="45" hidden="1" customHeight="1" x14ac:dyDescent="0.25">
      <c r="A223" s="20" t="s">
        <v>429</v>
      </c>
      <c r="B223" s="20" t="s">
        <v>430</v>
      </c>
      <c r="C223" s="93" t="s">
        <v>696</v>
      </c>
      <c r="D223" s="94"/>
      <c r="E223" s="95"/>
    </row>
    <row r="224" spans="1:5" s="25" customFormat="1" ht="45" hidden="1" customHeight="1" x14ac:dyDescent="0.25">
      <c r="A224" s="20" t="s">
        <v>431</v>
      </c>
      <c r="B224" s="20" t="s">
        <v>432</v>
      </c>
      <c r="C224" s="93" t="s">
        <v>697</v>
      </c>
      <c r="D224" s="94"/>
      <c r="E224" s="95"/>
    </row>
    <row r="225" spans="1:5" s="25" customFormat="1" ht="45" hidden="1" customHeight="1" x14ac:dyDescent="0.25">
      <c r="A225" s="20" t="s">
        <v>433</v>
      </c>
      <c r="B225" s="20" t="s">
        <v>434</v>
      </c>
      <c r="C225" s="93" t="s">
        <v>698</v>
      </c>
      <c r="D225" s="94"/>
      <c r="E225" s="95"/>
    </row>
    <row r="226" spans="1:5" s="25" customFormat="1" ht="45" hidden="1" customHeight="1" x14ac:dyDescent="0.25">
      <c r="A226" s="20" t="s">
        <v>435</v>
      </c>
      <c r="B226" s="20" t="s">
        <v>436</v>
      </c>
      <c r="C226" s="93" t="s">
        <v>699</v>
      </c>
      <c r="D226" s="94"/>
      <c r="E226" s="95"/>
    </row>
    <row r="227" spans="1:5" s="25" customFormat="1" ht="45" hidden="1" customHeight="1" x14ac:dyDescent="0.25">
      <c r="A227" s="20" t="s">
        <v>437</v>
      </c>
      <c r="B227" s="20" t="s">
        <v>438</v>
      </c>
      <c r="C227" s="93" t="s">
        <v>700</v>
      </c>
      <c r="D227" s="94"/>
      <c r="E227" s="95"/>
    </row>
    <row r="228" spans="1:5" s="25" customFormat="1" ht="45" hidden="1" customHeight="1" x14ac:dyDescent="0.25">
      <c r="A228" s="20" t="s">
        <v>439</v>
      </c>
      <c r="B228" s="20" t="s">
        <v>440</v>
      </c>
      <c r="C228" s="93" t="s">
        <v>701</v>
      </c>
      <c r="D228" s="94"/>
      <c r="E228" s="95"/>
    </row>
    <row r="229" spans="1:5" s="25" customFormat="1" ht="45" hidden="1" customHeight="1" x14ac:dyDescent="0.25">
      <c r="A229" s="20" t="s">
        <v>441</v>
      </c>
      <c r="B229" s="20" t="s">
        <v>442</v>
      </c>
      <c r="C229" s="93" t="s">
        <v>702</v>
      </c>
      <c r="D229" s="94"/>
      <c r="E229" s="95"/>
    </row>
    <row r="230" spans="1:5" s="25" customFormat="1" ht="45" hidden="1" customHeight="1" x14ac:dyDescent="0.25">
      <c r="A230" s="20" t="s">
        <v>443</v>
      </c>
      <c r="B230" s="20" t="s">
        <v>444</v>
      </c>
      <c r="C230" s="93" t="s">
        <v>703</v>
      </c>
      <c r="D230" s="94"/>
      <c r="E230" s="95"/>
    </row>
    <row r="231" spans="1:5" s="25" customFormat="1" ht="45" hidden="1" customHeight="1" x14ac:dyDescent="0.25">
      <c r="A231" s="20" t="s">
        <v>445</v>
      </c>
      <c r="B231" s="20" t="s">
        <v>446</v>
      </c>
      <c r="C231" s="93" t="s">
        <v>704</v>
      </c>
      <c r="D231" s="94"/>
      <c r="E231" s="95"/>
    </row>
    <row r="232" spans="1:5" s="25" customFormat="1" ht="45" hidden="1" customHeight="1" x14ac:dyDescent="0.25">
      <c r="A232" s="20" t="s">
        <v>447</v>
      </c>
      <c r="B232" s="20" t="s">
        <v>448</v>
      </c>
      <c r="C232" s="93" t="s">
        <v>705</v>
      </c>
      <c r="D232" s="94"/>
      <c r="E232" s="95"/>
    </row>
    <row r="233" spans="1:5" s="25" customFormat="1" ht="45" hidden="1" customHeight="1" x14ac:dyDescent="0.25">
      <c r="A233" s="20" t="s">
        <v>449</v>
      </c>
      <c r="B233" s="20" t="s">
        <v>450</v>
      </c>
      <c r="C233" s="93" t="s">
        <v>706</v>
      </c>
      <c r="D233" s="94"/>
      <c r="E233" s="95"/>
    </row>
    <row r="234" spans="1:5" s="25" customFormat="1" ht="45" hidden="1" customHeight="1" x14ac:dyDescent="0.25">
      <c r="A234" s="20" t="s">
        <v>451</v>
      </c>
      <c r="B234" s="20" t="s">
        <v>452</v>
      </c>
      <c r="C234" s="93" t="s">
        <v>707</v>
      </c>
      <c r="D234" s="94"/>
      <c r="E234" s="95"/>
    </row>
    <row r="235" spans="1:5" s="25" customFormat="1" ht="45" hidden="1" customHeight="1" x14ac:dyDescent="0.25">
      <c r="A235" s="20" t="s">
        <v>453</v>
      </c>
      <c r="B235" s="20" t="s">
        <v>454</v>
      </c>
      <c r="C235" s="93" t="s">
        <v>708</v>
      </c>
      <c r="D235" s="94"/>
      <c r="E235" s="95"/>
    </row>
    <row r="236" spans="1:5" s="25" customFormat="1" ht="45" hidden="1" customHeight="1" x14ac:dyDescent="0.25">
      <c r="A236" s="20" t="s">
        <v>455</v>
      </c>
      <c r="B236" s="20" t="s">
        <v>456</v>
      </c>
      <c r="C236" s="93" t="s">
        <v>709</v>
      </c>
      <c r="D236" s="94"/>
      <c r="E236" s="95"/>
    </row>
    <row r="237" spans="1:5" s="25" customFormat="1" ht="45" hidden="1" customHeight="1" x14ac:dyDescent="0.25">
      <c r="A237" s="20" t="s">
        <v>457</v>
      </c>
      <c r="B237" s="20" t="s">
        <v>458</v>
      </c>
      <c r="C237" s="93" t="s">
        <v>710</v>
      </c>
      <c r="D237" s="94"/>
      <c r="E237" s="95"/>
    </row>
    <row r="238" spans="1:5" s="25" customFormat="1" ht="45" hidden="1" customHeight="1" x14ac:dyDescent="0.25">
      <c r="A238" s="20" t="s">
        <v>140</v>
      </c>
      <c r="B238" s="20" t="s">
        <v>461</v>
      </c>
      <c r="C238" s="93" t="s">
        <v>711</v>
      </c>
      <c r="D238" s="94"/>
      <c r="E238" s="95"/>
    </row>
    <row r="239" spans="1:5" s="25" customFormat="1" ht="45" hidden="1" customHeight="1" x14ac:dyDescent="0.25">
      <c r="A239" s="20" t="s">
        <v>462</v>
      </c>
      <c r="B239" s="20" t="s">
        <v>463</v>
      </c>
      <c r="C239" s="93" t="s">
        <v>712</v>
      </c>
      <c r="D239" s="94"/>
      <c r="E239" s="95"/>
    </row>
    <row r="240" spans="1:5" s="25" customFormat="1" ht="45" hidden="1" customHeight="1" x14ac:dyDescent="0.25">
      <c r="A240" s="20" t="s">
        <v>464</v>
      </c>
      <c r="B240" s="20" t="s">
        <v>465</v>
      </c>
      <c r="C240" s="93" t="s">
        <v>713</v>
      </c>
      <c r="D240" s="94"/>
      <c r="E240" s="95"/>
    </row>
    <row r="241" spans="1:5" s="25" customFormat="1" ht="45" hidden="1" customHeight="1" x14ac:dyDescent="0.25">
      <c r="A241" s="20" t="s">
        <v>466</v>
      </c>
      <c r="B241" s="20" t="s">
        <v>467</v>
      </c>
      <c r="C241" s="93" t="s">
        <v>714</v>
      </c>
      <c r="D241" s="94"/>
      <c r="E241" s="95"/>
    </row>
    <row r="242" spans="1:5" s="25" customFormat="1" ht="45" hidden="1" customHeight="1" x14ac:dyDescent="0.25">
      <c r="A242" s="20" t="s">
        <v>468</v>
      </c>
      <c r="B242" s="20" t="s">
        <v>469</v>
      </c>
      <c r="C242" s="93" t="s">
        <v>715</v>
      </c>
      <c r="D242" s="94"/>
      <c r="E242" s="95"/>
    </row>
    <row r="243" spans="1:5" s="25" customFormat="1" ht="45" hidden="1" customHeight="1" x14ac:dyDescent="0.25">
      <c r="A243" s="20" t="s">
        <v>470</v>
      </c>
      <c r="B243" s="20" t="s">
        <v>471</v>
      </c>
      <c r="C243" s="93" t="s">
        <v>716</v>
      </c>
      <c r="D243" s="94"/>
      <c r="E243" s="95"/>
    </row>
    <row r="244" spans="1:5" s="25" customFormat="1" ht="45" hidden="1" customHeight="1" x14ac:dyDescent="0.25">
      <c r="A244" s="20" t="s">
        <v>472</v>
      </c>
      <c r="B244" s="20" t="s">
        <v>473</v>
      </c>
      <c r="C244" s="93" t="s">
        <v>717</v>
      </c>
      <c r="D244" s="94"/>
      <c r="E244" s="95"/>
    </row>
    <row r="245" spans="1:5" s="25" customFormat="1" ht="45" hidden="1" customHeight="1" x14ac:dyDescent="0.25">
      <c r="A245" s="20" t="s">
        <v>474</v>
      </c>
      <c r="B245" s="20" t="s">
        <v>475</v>
      </c>
      <c r="C245" s="93" t="s">
        <v>718</v>
      </c>
      <c r="D245" s="94"/>
      <c r="E245" s="95"/>
    </row>
    <row r="246" spans="1:5" s="25" customFormat="1" ht="45" hidden="1" customHeight="1" x14ac:dyDescent="0.25">
      <c r="A246" s="20" t="s">
        <v>476</v>
      </c>
      <c r="B246" s="20" t="s">
        <v>477</v>
      </c>
      <c r="C246" s="93" t="s">
        <v>719</v>
      </c>
      <c r="D246" s="94"/>
      <c r="E246" s="95"/>
    </row>
    <row r="247" spans="1:5" s="25" customFormat="1" ht="45" hidden="1" customHeight="1" x14ac:dyDescent="0.25">
      <c r="A247" s="20" t="s">
        <v>478</v>
      </c>
      <c r="B247" s="20" t="s">
        <v>479</v>
      </c>
      <c r="C247" s="93" t="s">
        <v>720</v>
      </c>
      <c r="D247" s="94"/>
      <c r="E247" s="95"/>
    </row>
    <row r="248" spans="1:5" s="25" customFormat="1" ht="45" hidden="1" customHeight="1" x14ac:dyDescent="0.25">
      <c r="A248" s="20" t="s">
        <v>480</v>
      </c>
      <c r="B248" s="20" t="s">
        <v>481</v>
      </c>
      <c r="C248" s="93" t="s">
        <v>721</v>
      </c>
      <c r="D248" s="94"/>
      <c r="E248" s="95"/>
    </row>
    <row r="249" spans="1:5" s="25" customFormat="1" ht="45" hidden="1" customHeight="1" x14ac:dyDescent="0.25">
      <c r="A249" s="20" t="s">
        <v>482</v>
      </c>
      <c r="B249" s="20" t="s">
        <v>483</v>
      </c>
      <c r="C249" s="93" t="s">
        <v>722</v>
      </c>
      <c r="D249" s="94"/>
      <c r="E249" s="95"/>
    </row>
    <row r="250" spans="1:5" s="25" customFormat="1" ht="45" hidden="1" customHeight="1" x14ac:dyDescent="0.25">
      <c r="A250" s="20" t="s">
        <v>484</v>
      </c>
      <c r="B250" s="20" t="s">
        <v>485</v>
      </c>
      <c r="C250" s="93" t="s">
        <v>723</v>
      </c>
      <c r="D250" s="94"/>
      <c r="E250" s="95"/>
    </row>
    <row r="251" spans="1:5" s="25" customFormat="1" ht="45" hidden="1" customHeight="1" x14ac:dyDescent="0.25">
      <c r="A251" s="20" t="s">
        <v>486</v>
      </c>
      <c r="B251" s="20" t="s">
        <v>487</v>
      </c>
      <c r="C251" s="93" t="s">
        <v>724</v>
      </c>
      <c r="D251" s="94"/>
      <c r="E251" s="95"/>
    </row>
    <row r="252" spans="1:5" s="25" customFormat="1" ht="45" hidden="1" customHeight="1" x14ac:dyDescent="0.25">
      <c r="A252" s="20" t="s">
        <v>488</v>
      </c>
      <c r="B252" s="20" t="s">
        <v>489</v>
      </c>
      <c r="C252" s="93" t="s">
        <v>725</v>
      </c>
      <c r="D252" s="94"/>
      <c r="E252" s="95"/>
    </row>
    <row r="253" spans="1:5" s="25" customFormat="1" ht="45" hidden="1" customHeight="1" x14ac:dyDescent="0.25">
      <c r="A253" s="20" t="s">
        <v>491</v>
      </c>
      <c r="B253" s="20" t="s">
        <v>492</v>
      </c>
      <c r="C253" s="93" t="s">
        <v>726</v>
      </c>
      <c r="D253" s="94"/>
      <c r="E253" s="95"/>
    </row>
    <row r="254" spans="1:5" s="25" customFormat="1" ht="45" hidden="1" customHeight="1" x14ac:dyDescent="0.25">
      <c r="A254" s="20" t="s">
        <v>493</v>
      </c>
      <c r="B254" s="20" t="s">
        <v>494</v>
      </c>
      <c r="C254" s="93" t="s">
        <v>727</v>
      </c>
      <c r="D254" s="94"/>
      <c r="E254" s="95"/>
    </row>
    <row r="255" spans="1:5" s="25" customFormat="1" ht="45" hidden="1" customHeight="1" x14ac:dyDescent="0.25">
      <c r="A255" s="20" t="s">
        <v>495</v>
      </c>
      <c r="B255" s="20" t="s">
        <v>496</v>
      </c>
      <c r="C255" s="93" t="s">
        <v>728</v>
      </c>
      <c r="D255" s="94"/>
      <c r="E255" s="95"/>
    </row>
    <row r="256" spans="1:5" s="25" customFormat="1" ht="45" hidden="1" customHeight="1" x14ac:dyDescent="0.25">
      <c r="A256" s="20" t="s">
        <v>497</v>
      </c>
      <c r="B256" s="20" t="s">
        <v>498</v>
      </c>
      <c r="C256" s="93" t="s">
        <v>729</v>
      </c>
      <c r="D256" s="94"/>
      <c r="E256" s="95"/>
    </row>
    <row r="257" spans="1:5" s="25" customFormat="1" ht="45" hidden="1" customHeight="1" x14ac:dyDescent="0.25">
      <c r="A257" s="20" t="s">
        <v>499</v>
      </c>
      <c r="B257" s="20" t="s">
        <v>500</v>
      </c>
      <c r="C257" s="93" t="s">
        <v>730</v>
      </c>
      <c r="D257" s="94"/>
      <c r="E257" s="95"/>
    </row>
    <row r="258" spans="1:5" s="25" customFormat="1" ht="45" hidden="1" customHeight="1" x14ac:dyDescent="0.25">
      <c r="A258" s="20" t="s">
        <v>501</v>
      </c>
      <c r="B258" s="20" t="s">
        <v>502</v>
      </c>
      <c r="C258" s="93" t="s">
        <v>731</v>
      </c>
      <c r="D258" s="94"/>
      <c r="E258" s="95"/>
    </row>
    <row r="259" spans="1:5" s="25" customFormat="1" ht="45" hidden="1" customHeight="1" x14ac:dyDescent="0.25">
      <c r="A259" s="20" t="s">
        <v>503</v>
      </c>
      <c r="B259" s="20" t="s">
        <v>504</v>
      </c>
      <c r="C259" s="93" t="s">
        <v>732</v>
      </c>
      <c r="D259" s="94"/>
      <c r="E259" s="95"/>
    </row>
    <row r="260" spans="1:5" s="25" customFormat="1" ht="45" hidden="1" customHeight="1" x14ac:dyDescent="0.25">
      <c r="A260" s="20" t="s">
        <v>505</v>
      </c>
      <c r="B260" s="20" t="s">
        <v>506</v>
      </c>
      <c r="C260" s="93" t="s">
        <v>733</v>
      </c>
      <c r="D260" s="94"/>
      <c r="E260" s="95"/>
    </row>
    <row r="261" spans="1:5" s="25" customFormat="1" ht="45" hidden="1" customHeight="1" x14ac:dyDescent="0.25">
      <c r="A261" s="20" t="s">
        <v>507</v>
      </c>
      <c r="B261" s="20" t="s">
        <v>508</v>
      </c>
      <c r="C261" s="93" t="s">
        <v>734</v>
      </c>
      <c r="D261" s="94"/>
      <c r="E261" s="95"/>
    </row>
    <row r="262" spans="1:5" s="25" customFormat="1" ht="45" hidden="1" customHeight="1" x14ac:dyDescent="0.25">
      <c r="A262" s="20" t="s">
        <v>509</v>
      </c>
      <c r="B262" s="20" t="s">
        <v>510</v>
      </c>
      <c r="C262" s="93" t="s">
        <v>735</v>
      </c>
      <c r="D262" s="94"/>
      <c r="E262" s="95"/>
    </row>
    <row r="263" spans="1:5" s="25" customFormat="1" ht="45" hidden="1" customHeight="1" x14ac:dyDescent="0.25">
      <c r="A263" s="20" t="s">
        <v>511</v>
      </c>
      <c r="B263" s="20" t="s">
        <v>512</v>
      </c>
      <c r="C263" s="93" t="s">
        <v>736</v>
      </c>
      <c r="D263" s="94"/>
      <c r="E263" s="95"/>
    </row>
    <row r="264" spans="1:5" s="25" customFormat="1" ht="45" hidden="1" customHeight="1" x14ac:dyDescent="0.25">
      <c r="A264" s="20" t="s">
        <v>513</v>
      </c>
      <c r="B264" s="20" t="s">
        <v>514</v>
      </c>
      <c r="C264" s="93" t="s">
        <v>737</v>
      </c>
      <c r="D264" s="94"/>
      <c r="E264" s="95"/>
    </row>
    <row r="265" spans="1:5" s="25" customFormat="1" ht="45" hidden="1" customHeight="1" x14ac:dyDescent="0.25">
      <c r="A265" s="20" t="s">
        <v>515</v>
      </c>
      <c r="B265" s="20" t="s">
        <v>516</v>
      </c>
      <c r="C265" s="93" t="s">
        <v>738</v>
      </c>
      <c r="D265" s="94"/>
      <c r="E265" s="95"/>
    </row>
    <row r="266" spans="1:5" s="25" customFormat="1" ht="45" hidden="1" customHeight="1" x14ac:dyDescent="0.25">
      <c r="A266" s="20" t="s">
        <v>518</v>
      </c>
      <c r="B266" s="20" t="s">
        <v>519</v>
      </c>
      <c r="C266" s="93" t="s">
        <v>739</v>
      </c>
      <c r="D266" s="94"/>
      <c r="E266" s="95"/>
    </row>
    <row r="267" spans="1:5" s="25" customFormat="1" ht="45" hidden="1" customHeight="1" x14ac:dyDescent="0.25">
      <c r="A267" s="20" t="s">
        <v>520</v>
      </c>
      <c r="B267" s="20" t="s">
        <v>521</v>
      </c>
      <c r="C267" s="93" t="s">
        <v>740</v>
      </c>
      <c r="D267" s="94"/>
      <c r="E267" s="95"/>
    </row>
    <row r="268" spans="1:5" s="25" customFormat="1" ht="45" hidden="1" customHeight="1" x14ac:dyDescent="0.25">
      <c r="A268" s="20" t="s">
        <v>522</v>
      </c>
      <c r="B268" s="20" t="s">
        <v>523</v>
      </c>
      <c r="C268" s="93" t="s">
        <v>741</v>
      </c>
      <c r="D268" s="94"/>
      <c r="E268" s="95"/>
    </row>
    <row r="269" spans="1:5" s="25" customFormat="1" ht="45" hidden="1" customHeight="1" x14ac:dyDescent="0.25">
      <c r="A269" s="20" t="s">
        <v>524</v>
      </c>
      <c r="B269" s="20" t="s">
        <v>525</v>
      </c>
      <c r="C269" s="93" t="s">
        <v>742</v>
      </c>
      <c r="D269" s="94"/>
      <c r="E269" s="95"/>
    </row>
    <row r="270" spans="1:5" s="25" customFormat="1" ht="45" hidden="1" customHeight="1" x14ac:dyDescent="0.25">
      <c r="A270" s="20" t="s">
        <v>526</v>
      </c>
      <c r="B270" s="20" t="s">
        <v>527</v>
      </c>
      <c r="C270" s="93" t="s">
        <v>743</v>
      </c>
      <c r="D270" s="94"/>
      <c r="E270" s="95"/>
    </row>
    <row r="271" spans="1:5" s="25" customFormat="1" ht="45" hidden="1" customHeight="1" x14ac:dyDescent="0.25">
      <c r="A271" s="20" t="s">
        <v>528</v>
      </c>
      <c r="B271" s="20" t="s">
        <v>529</v>
      </c>
      <c r="C271" s="93" t="s">
        <v>744</v>
      </c>
      <c r="D271" s="94"/>
      <c r="E271" s="95"/>
    </row>
    <row r="272" spans="1:5" s="25" customFormat="1" ht="45" hidden="1" customHeight="1" x14ac:dyDescent="0.25">
      <c r="A272" s="20" t="s">
        <v>530</v>
      </c>
      <c r="B272" s="20" t="s">
        <v>531</v>
      </c>
      <c r="C272" s="93" t="s">
        <v>745</v>
      </c>
      <c r="D272" s="94"/>
      <c r="E272" s="95"/>
    </row>
    <row r="273" spans="1:5" s="25" customFormat="1" ht="45" hidden="1" customHeight="1" x14ac:dyDescent="0.25">
      <c r="A273" s="20" t="s">
        <v>532</v>
      </c>
      <c r="B273" s="20" t="s">
        <v>533</v>
      </c>
      <c r="C273" s="93" t="s">
        <v>746</v>
      </c>
      <c r="D273" s="94"/>
      <c r="E273" s="95"/>
    </row>
    <row r="274" spans="1:5" s="25" customFormat="1" ht="45" hidden="1" customHeight="1" x14ac:dyDescent="0.25">
      <c r="A274" s="20" t="s">
        <v>534</v>
      </c>
      <c r="B274" s="20" t="s">
        <v>535</v>
      </c>
      <c r="C274" s="93" t="s">
        <v>747</v>
      </c>
      <c r="D274" s="94"/>
      <c r="E274" s="95"/>
    </row>
    <row r="275" spans="1:5" s="25" customFormat="1" ht="45" hidden="1" customHeight="1" x14ac:dyDescent="0.25">
      <c r="A275" s="20" t="s">
        <v>536</v>
      </c>
      <c r="B275" s="20" t="s">
        <v>537</v>
      </c>
      <c r="C275" s="93" t="s">
        <v>748</v>
      </c>
      <c r="D275" s="94"/>
      <c r="E275" s="95"/>
    </row>
    <row r="276" spans="1:5" s="25" customFormat="1" ht="45" hidden="1" customHeight="1" x14ac:dyDescent="0.25">
      <c r="A276" s="20" t="s">
        <v>538</v>
      </c>
      <c r="B276" s="20" t="s">
        <v>539</v>
      </c>
      <c r="C276" s="93" t="s">
        <v>749</v>
      </c>
      <c r="D276" s="94"/>
      <c r="E276" s="95"/>
    </row>
    <row r="277" spans="1:5" s="25" customFormat="1" ht="45" hidden="1" customHeight="1" x14ac:dyDescent="0.25">
      <c r="A277" s="20" t="s">
        <v>540</v>
      </c>
      <c r="B277" s="20" t="s">
        <v>541</v>
      </c>
      <c r="C277" s="93" t="s">
        <v>750</v>
      </c>
      <c r="D277" s="94"/>
      <c r="E277" s="95"/>
    </row>
    <row r="278" spans="1:5" s="25" customFormat="1" ht="45" hidden="1" customHeight="1" x14ac:dyDescent="0.25">
      <c r="A278" s="20" t="s">
        <v>549</v>
      </c>
      <c r="B278" s="20" t="s">
        <v>550</v>
      </c>
      <c r="C278" s="93" t="s">
        <v>751</v>
      </c>
      <c r="D278" s="94"/>
      <c r="E278" s="95"/>
    </row>
    <row r="279" spans="1:5" s="25" customFormat="1" ht="45" hidden="1" customHeight="1" x14ac:dyDescent="0.25">
      <c r="A279" s="20" t="s">
        <v>551</v>
      </c>
      <c r="B279" s="20" t="s">
        <v>552</v>
      </c>
      <c r="C279" s="93" t="s">
        <v>752</v>
      </c>
      <c r="D279" s="94"/>
      <c r="E279" s="95"/>
    </row>
    <row r="280" spans="1:5" s="25" customFormat="1" ht="45" hidden="1" customHeight="1" x14ac:dyDescent="0.25">
      <c r="A280" s="20" t="s">
        <v>553</v>
      </c>
      <c r="B280" s="20" t="s">
        <v>554</v>
      </c>
      <c r="C280" s="93" t="s">
        <v>753</v>
      </c>
      <c r="D280" s="94"/>
      <c r="E280" s="95"/>
    </row>
    <row r="281" spans="1:5" s="25" customFormat="1" ht="45" hidden="1" customHeight="1" x14ac:dyDescent="0.25">
      <c r="A281" s="20" t="s">
        <v>555</v>
      </c>
      <c r="B281" s="20" t="s">
        <v>556</v>
      </c>
      <c r="C281" s="93" t="s">
        <v>754</v>
      </c>
      <c r="D281" s="94"/>
      <c r="E281" s="95"/>
    </row>
    <row r="282" spans="1:5" s="25" customFormat="1" ht="45" hidden="1" customHeight="1" x14ac:dyDescent="0.25">
      <c r="A282" s="20" t="s">
        <v>557</v>
      </c>
      <c r="B282" s="20" t="s">
        <v>558</v>
      </c>
      <c r="C282" s="93" t="s">
        <v>755</v>
      </c>
      <c r="D282" s="94"/>
      <c r="E282" s="95"/>
    </row>
    <row r="283" spans="1:5" s="25" customFormat="1" ht="45" hidden="1" customHeight="1" x14ac:dyDescent="0.25">
      <c r="A283" s="20" t="s">
        <v>559</v>
      </c>
      <c r="B283" s="20" t="s">
        <v>560</v>
      </c>
      <c r="C283" s="93" t="s">
        <v>756</v>
      </c>
      <c r="D283" s="94"/>
      <c r="E283" s="95"/>
    </row>
    <row r="284" spans="1:5" s="25" customFormat="1" ht="45" hidden="1" customHeight="1" x14ac:dyDescent="0.25">
      <c r="A284" s="20" t="s">
        <v>561</v>
      </c>
      <c r="B284" s="20" t="s">
        <v>562</v>
      </c>
      <c r="C284" s="93" t="s">
        <v>757</v>
      </c>
      <c r="D284" s="94"/>
      <c r="E284" s="95"/>
    </row>
    <row r="285" spans="1:5" s="25" customFormat="1" ht="45" hidden="1" customHeight="1" x14ac:dyDescent="0.25">
      <c r="A285" s="20" t="s">
        <v>563</v>
      </c>
      <c r="B285" s="20" t="s">
        <v>564</v>
      </c>
      <c r="C285" s="93" t="s">
        <v>758</v>
      </c>
      <c r="D285" s="94"/>
      <c r="E285" s="95"/>
    </row>
    <row r="286" spans="1:5" s="25" customFormat="1" ht="45" hidden="1" customHeight="1" x14ac:dyDescent="0.25">
      <c r="A286" s="20" t="s">
        <v>565</v>
      </c>
      <c r="B286" s="20" t="s">
        <v>566</v>
      </c>
      <c r="C286" s="93" t="s">
        <v>759</v>
      </c>
      <c r="D286" s="94"/>
      <c r="E286" s="95"/>
    </row>
    <row r="287" spans="1:5" s="25" customFormat="1" ht="45" hidden="1" customHeight="1" x14ac:dyDescent="0.25">
      <c r="A287" s="20" t="s">
        <v>567</v>
      </c>
      <c r="B287" s="20" t="s">
        <v>568</v>
      </c>
      <c r="C287" s="93" t="s">
        <v>760</v>
      </c>
      <c r="D287" s="94"/>
      <c r="E287" s="95"/>
    </row>
    <row r="288" spans="1:5" s="25" customFormat="1" ht="45" hidden="1" customHeight="1" x14ac:dyDescent="0.25">
      <c r="A288" s="20" t="s">
        <v>569</v>
      </c>
      <c r="B288" s="20" t="s">
        <v>570</v>
      </c>
      <c r="C288" s="93" t="s">
        <v>761</v>
      </c>
      <c r="D288" s="94"/>
      <c r="E288" s="95"/>
    </row>
    <row r="289" spans="1:5" s="25" customFormat="1" ht="45" hidden="1" customHeight="1" x14ac:dyDescent="0.25">
      <c r="A289" s="20" t="s">
        <v>578</v>
      </c>
      <c r="B289" s="20" t="s">
        <v>579</v>
      </c>
      <c r="C289" s="93" t="s">
        <v>762</v>
      </c>
      <c r="D289" s="94"/>
      <c r="E289" s="95"/>
    </row>
    <row r="290" spans="1:5" s="25" customFormat="1" ht="45" hidden="1" customHeight="1" x14ac:dyDescent="0.25">
      <c r="A290" s="20" t="s">
        <v>580</v>
      </c>
      <c r="B290" s="20" t="s">
        <v>581</v>
      </c>
      <c r="C290" s="93" t="s">
        <v>763</v>
      </c>
      <c r="D290" s="94"/>
      <c r="E290" s="95"/>
    </row>
    <row r="291" spans="1:5" s="25" customFormat="1" ht="45" hidden="1" customHeight="1" x14ac:dyDescent="0.25">
      <c r="A291" s="20" t="s">
        <v>584</v>
      </c>
      <c r="B291" s="20" t="s">
        <v>585</v>
      </c>
      <c r="C291" s="93" t="s">
        <v>764</v>
      </c>
      <c r="D291" s="94"/>
      <c r="E291" s="95"/>
    </row>
    <row r="292" spans="1:5" s="25" customFormat="1" ht="45" hidden="1" customHeight="1" x14ac:dyDescent="0.25">
      <c r="A292" s="20" t="s">
        <v>586</v>
      </c>
      <c r="B292" s="20" t="s">
        <v>587</v>
      </c>
      <c r="C292" s="93" t="s">
        <v>765</v>
      </c>
      <c r="D292" s="94"/>
      <c r="E292" s="95"/>
    </row>
    <row r="293" spans="1:5" s="25" customFormat="1" ht="45" hidden="1" customHeight="1" x14ac:dyDescent="0.25">
      <c r="A293" s="20" t="s">
        <v>588</v>
      </c>
      <c r="B293" s="20" t="s">
        <v>589</v>
      </c>
      <c r="C293" s="93" t="s">
        <v>766</v>
      </c>
      <c r="D293" s="94"/>
      <c r="E293" s="95"/>
    </row>
    <row r="294" spans="1:5" s="25" customFormat="1" ht="45" hidden="1" customHeight="1" x14ac:dyDescent="0.25">
      <c r="A294" s="20" t="s">
        <v>590</v>
      </c>
      <c r="B294" s="20" t="s">
        <v>591</v>
      </c>
      <c r="C294" s="93" t="s">
        <v>767</v>
      </c>
      <c r="D294" s="94"/>
      <c r="E294" s="95"/>
    </row>
    <row r="295" spans="1:5" s="25" customFormat="1" ht="45" hidden="1" customHeight="1" x14ac:dyDescent="0.25">
      <c r="A295" s="20" t="s">
        <v>592</v>
      </c>
      <c r="B295" s="20" t="s">
        <v>593</v>
      </c>
      <c r="C295" s="93" t="s">
        <v>768</v>
      </c>
      <c r="D295" s="94"/>
      <c r="E295" s="95"/>
    </row>
    <row r="296" spans="1:5" s="25" customFormat="1" ht="45" hidden="1" customHeight="1" x14ac:dyDescent="0.25">
      <c r="A296" s="20" t="s">
        <v>594</v>
      </c>
      <c r="B296" s="20" t="s">
        <v>595</v>
      </c>
      <c r="C296" s="93" t="s">
        <v>769</v>
      </c>
      <c r="D296" s="94"/>
      <c r="E296" s="95"/>
    </row>
    <row r="297" spans="1:5" s="25" customFormat="1" ht="45" hidden="1" customHeight="1" x14ac:dyDescent="0.25">
      <c r="A297" s="20" t="s">
        <v>596</v>
      </c>
      <c r="B297" s="20" t="s">
        <v>597</v>
      </c>
      <c r="C297" s="93" t="s">
        <v>770</v>
      </c>
      <c r="D297" s="94"/>
      <c r="E297" s="95"/>
    </row>
    <row r="298" spans="1:5" s="25" customFormat="1" ht="45" hidden="1" customHeight="1" x14ac:dyDescent="0.25">
      <c r="A298" s="20" t="s">
        <v>598</v>
      </c>
      <c r="B298" s="20" t="s">
        <v>599</v>
      </c>
      <c r="C298" s="93" t="s">
        <v>771</v>
      </c>
      <c r="D298" s="94"/>
      <c r="E298" s="95"/>
    </row>
    <row r="299" spans="1:5" s="25" customFormat="1" ht="45" hidden="1" customHeight="1" x14ac:dyDescent="0.25">
      <c r="A299" s="20" t="s">
        <v>600</v>
      </c>
      <c r="B299" s="20" t="s">
        <v>601</v>
      </c>
      <c r="C299" s="93" t="s">
        <v>772</v>
      </c>
      <c r="D299" s="94"/>
      <c r="E299" s="95"/>
    </row>
    <row r="300" spans="1:5" x14ac:dyDescent="0.25">
      <c r="A300" s="9" t="s">
        <v>849</v>
      </c>
    </row>
    <row r="301" spans="1:5" x14ac:dyDescent="0.25">
      <c r="A301" s="8" t="s">
        <v>850</v>
      </c>
    </row>
    <row r="302" spans="1:5" x14ac:dyDescent="0.25">
      <c r="A302" s="8" t="s">
        <v>851</v>
      </c>
    </row>
    <row r="303" spans="1:5" x14ac:dyDescent="0.25">
      <c r="A303" s="8" t="s">
        <v>852</v>
      </c>
    </row>
    <row r="304" spans="1:5" x14ac:dyDescent="0.25">
      <c r="A304" s="8" t="s">
        <v>853</v>
      </c>
    </row>
    <row r="305" spans="1:1" x14ac:dyDescent="0.25">
      <c r="A305" s="8" t="s">
        <v>854</v>
      </c>
    </row>
    <row r="306" spans="1:1" x14ac:dyDescent="0.25">
      <c r="A306" s="8" t="s">
        <v>855</v>
      </c>
    </row>
    <row r="307" spans="1:1" x14ac:dyDescent="0.25">
      <c r="A307" s="8" t="s">
        <v>856</v>
      </c>
    </row>
    <row r="308" spans="1:1" x14ac:dyDescent="0.25">
      <c r="A308" s="8" t="s">
        <v>857</v>
      </c>
    </row>
    <row r="309" spans="1:1" x14ac:dyDescent="0.25">
      <c r="A309" s="8" t="s">
        <v>858</v>
      </c>
    </row>
    <row r="310" spans="1:1" x14ac:dyDescent="0.25">
      <c r="A310" s="8" t="s">
        <v>859</v>
      </c>
    </row>
    <row r="311" spans="1:1" x14ac:dyDescent="0.25">
      <c r="A311" s="8" t="s">
        <v>860</v>
      </c>
    </row>
    <row r="312" spans="1:1" x14ac:dyDescent="0.25">
      <c r="A312" s="8" t="s">
        <v>861</v>
      </c>
    </row>
    <row r="313" spans="1:1" x14ac:dyDescent="0.25">
      <c r="A313" s="8" t="s">
        <v>862</v>
      </c>
    </row>
    <row r="314" spans="1:1" x14ac:dyDescent="0.25">
      <c r="A314" s="8" t="s">
        <v>863</v>
      </c>
    </row>
    <row r="315" spans="1:1" x14ac:dyDescent="0.25">
      <c r="A315" s="8" t="s">
        <v>864</v>
      </c>
    </row>
    <row r="316" spans="1:1" x14ac:dyDescent="0.25">
      <c r="A316" s="8" t="s">
        <v>865</v>
      </c>
    </row>
    <row r="317" spans="1:1" x14ac:dyDescent="0.25">
      <c r="A317" s="8" t="s">
        <v>866</v>
      </c>
    </row>
    <row r="318" spans="1:1" x14ac:dyDescent="0.25">
      <c r="A318" s="8" t="s">
        <v>867</v>
      </c>
    </row>
    <row r="319" spans="1:1" x14ac:dyDescent="0.25">
      <c r="A319" s="8" t="s">
        <v>868</v>
      </c>
    </row>
    <row r="320" spans="1:1" x14ac:dyDescent="0.25">
      <c r="A320" s="8" t="s">
        <v>869</v>
      </c>
    </row>
    <row r="321" spans="1:1" x14ac:dyDescent="0.25">
      <c r="A321" s="8" t="s">
        <v>870</v>
      </c>
    </row>
    <row r="322" spans="1:1" x14ac:dyDescent="0.25">
      <c r="A322" s="8" t="s">
        <v>871</v>
      </c>
    </row>
    <row r="323" spans="1:1" x14ac:dyDescent="0.25">
      <c r="A323" s="8" t="s">
        <v>872</v>
      </c>
    </row>
    <row r="324" spans="1:1" x14ac:dyDescent="0.25">
      <c r="A324" s="8" t="s">
        <v>873</v>
      </c>
    </row>
    <row r="325" spans="1:1" x14ac:dyDescent="0.25">
      <c r="A325" s="8" t="s">
        <v>874</v>
      </c>
    </row>
    <row r="326" spans="1:1" x14ac:dyDescent="0.25">
      <c r="A326" s="8" t="s">
        <v>875</v>
      </c>
    </row>
    <row r="327" spans="1:1" x14ac:dyDescent="0.25">
      <c r="A327" s="8" t="s">
        <v>876</v>
      </c>
    </row>
    <row r="328" spans="1:1" x14ac:dyDescent="0.25">
      <c r="A328" s="8" t="s">
        <v>877</v>
      </c>
    </row>
    <row r="329" spans="1:1" x14ac:dyDescent="0.25">
      <c r="A329" s="8" t="s">
        <v>878</v>
      </c>
    </row>
    <row r="330" spans="1:1" x14ac:dyDescent="0.25">
      <c r="A330" s="8" t="s">
        <v>879</v>
      </c>
    </row>
    <row r="331" spans="1:1" x14ac:dyDescent="0.25">
      <c r="A331" s="8" t="s">
        <v>880</v>
      </c>
    </row>
    <row r="332" spans="1:1" x14ac:dyDescent="0.25">
      <c r="A332" s="8" t="s">
        <v>881</v>
      </c>
    </row>
    <row r="333" spans="1:1" x14ac:dyDescent="0.25">
      <c r="A333" s="8" t="s">
        <v>882</v>
      </c>
    </row>
    <row r="334" spans="1:1" x14ac:dyDescent="0.25">
      <c r="A334" s="8" t="s">
        <v>883</v>
      </c>
    </row>
    <row r="335" spans="1:1" x14ac:dyDescent="0.25">
      <c r="A335" s="8" t="s">
        <v>884</v>
      </c>
    </row>
    <row r="336" spans="1:1" x14ac:dyDescent="0.25">
      <c r="A336" s="8" t="s">
        <v>885</v>
      </c>
    </row>
  </sheetData>
  <sheetProtection sheet="1" objects="1" scenarios="1"/>
  <autoFilter ref="A127:E299" xr:uid="{00000000-0009-0000-0000-000004000000}">
    <filterColumn colId="2" showButton="0"/>
    <filterColumn colId="3" showButton="0"/>
  </autoFilter>
  <mergeCells count="270">
    <mergeCell ref="C295:E295"/>
    <mergeCell ref="C296:E296"/>
    <mergeCell ref="C297:E297"/>
    <mergeCell ref="C298:E298"/>
    <mergeCell ref="C299:E299"/>
    <mergeCell ref="C290:E290"/>
    <mergeCell ref="C291:E291"/>
    <mergeCell ref="C292:E292"/>
    <mergeCell ref="C293:E293"/>
    <mergeCell ref="C294:E294"/>
    <mergeCell ref="C285:E285"/>
    <mergeCell ref="C286:E286"/>
    <mergeCell ref="C287:E287"/>
    <mergeCell ref="C288:E288"/>
    <mergeCell ref="C289:E289"/>
    <mergeCell ref="C280:E280"/>
    <mergeCell ref="C281:E281"/>
    <mergeCell ref="C282:E282"/>
    <mergeCell ref="C283:E283"/>
    <mergeCell ref="C284:E284"/>
    <mergeCell ref="C275:E275"/>
    <mergeCell ref="C276:E276"/>
    <mergeCell ref="C277:E277"/>
    <mergeCell ref="C278:E278"/>
    <mergeCell ref="C279:E279"/>
    <mergeCell ref="C270:E270"/>
    <mergeCell ref="C271:E271"/>
    <mergeCell ref="C272:E272"/>
    <mergeCell ref="C273:E273"/>
    <mergeCell ref="C274:E274"/>
    <mergeCell ref="C265:E265"/>
    <mergeCell ref="C266:E266"/>
    <mergeCell ref="C267:E267"/>
    <mergeCell ref="C268:E268"/>
    <mergeCell ref="C269:E269"/>
    <mergeCell ref="C260:E260"/>
    <mergeCell ref="C261:E261"/>
    <mergeCell ref="C262:E262"/>
    <mergeCell ref="C263:E263"/>
    <mergeCell ref="C264:E264"/>
    <mergeCell ref="C255:E255"/>
    <mergeCell ref="C256:E256"/>
    <mergeCell ref="C257:E257"/>
    <mergeCell ref="C258:E258"/>
    <mergeCell ref="C259:E259"/>
    <mergeCell ref="C250:E250"/>
    <mergeCell ref="C251:E251"/>
    <mergeCell ref="C252:E252"/>
    <mergeCell ref="C253:E253"/>
    <mergeCell ref="C254:E254"/>
    <mergeCell ref="C245:E245"/>
    <mergeCell ref="C246:E246"/>
    <mergeCell ref="C247:E247"/>
    <mergeCell ref="C248:E248"/>
    <mergeCell ref="C249:E249"/>
    <mergeCell ref="C240:E240"/>
    <mergeCell ref="C241:E241"/>
    <mergeCell ref="C242:E242"/>
    <mergeCell ref="C243:E243"/>
    <mergeCell ref="C244:E244"/>
    <mergeCell ref="C235:E235"/>
    <mergeCell ref="C236:E236"/>
    <mergeCell ref="C237:E237"/>
    <mergeCell ref="C238:E238"/>
    <mergeCell ref="C239:E239"/>
    <mergeCell ref="C230:E230"/>
    <mergeCell ref="C231:E231"/>
    <mergeCell ref="C232:E232"/>
    <mergeCell ref="C233:E233"/>
    <mergeCell ref="C234:E234"/>
    <mergeCell ref="C225:E225"/>
    <mergeCell ref="C226:E226"/>
    <mergeCell ref="C227:E227"/>
    <mergeCell ref="C228:E228"/>
    <mergeCell ref="C229:E229"/>
    <mergeCell ref="C220:E220"/>
    <mergeCell ref="C221:E221"/>
    <mergeCell ref="C222:E222"/>
    <mergeCell ref="C223:E223"/>
    <mergeCell ref="C224:E224"/>
    <mergeCell ref="C215:E215"/>
    <mergeCell ref="C216:E216"/>
    <mergeCell ref="C217:E217"/>
    <mergeCell ref="C218:E218"/>
    <mergeCell ref="C219:E219"/>
    <mergeCell ref="C210:E210"/>
    <mergeCell ref="C211:E211"/>
    <mergeCell ref="C212:E212"/>
    <mergeCell ref="C213:E213"/>
    <mergeCell ref="C214:E214"/>
    <mergeCell ref="C205:E205"/>
    <mergeCell ref="C206:E206"/>
    <mergeCell ref="C207:E207"/>
    <mergeCell ref="C208:E208"/>
    <mergeCell ref="C209:E209"/>
    <mergeCell ref="C200:E200"/>
    <mergeCell ref="C201:E201"/>
    <mergeCell ref="C202:E202"/>
    <mergeCell ref="C203:E203"/>
    <mergeCell ref="C204:E204"/>
    <mergeCell ref="C195:E195"/>
    <mergeCell ref="C196:E196"/>
    <mergeCell ref="C197:E197"/>
    <mergeCell ref="C198:E198"/>
    <mergeCell ref="C199:E199"/>
    <mergeCell ref="C190:E190"/>
    <mergeCell ref="C191:E191"/>
    <mergeCell ref="C192:E192"/>
    <mergeCell ref="C193:E193"/>
    <mergeCell ref="C194:E194"/>
    <mergeCell ref="C185:E185"/>
    <mergeCell ref="C186:E186"/>
    <mergeCell ref="C187:E187"/>
    <mergeCell ref="C188:E188"/>
    <mergeCell ref="C189:E189"/>
    <mergeCell ref="C180:E180"/>
    <mergeCell ref="C181:E181"/>
    <mergeCell ref="C182:E182"/>
    <mergeCell ref="C183:E183"/>
    <mergeCell ref="C184:E184"/>
    <mergeCell ref="C175:E175"/>
    <mergeCell ref="C176:E176"/>
    <mergeCell ref="C177:E177"/>
    <mergeCell ref="C178:E178"/>
    <mergeCell ref="C179:E179"/>
    <mergeCell ref="C170:E170"/>
    <mergeCell ref="C171:E171"/>
    <mergeCell ref="C172:E172"/>
    <mergeCell ref="C173:E173"/>
    <mergeCell ref="C174:E174"/>
    <mergeCell ref="C165:E165"/>
    <mergeCell ref="C166:E166"/>
    <mergeCell ref="C167:E167"/>
    <mergeCell ref="C168:E168"/>
    <mergeCell ref="C169:E169"/>
    <mergeCell ref="C160:E160"/>
    <mergeCell ref="C161:E161"/>
    <mergeCell ref="C162:E162"/>
    <mergeCell ref="C163:E163"/>
    <mergeCell ref="C164:E164"/>
    <mergeCell ref="C155:E155"/>
    <mergeCell ref="C156:E156"/>
    <mergeCell ref="C157:E157"/>
    <mergeCell ref="C158:E158"/>
    <mergeCell ref="C159:E159"/>
    <mergeCell ref="C150:E150"/>
    <mergeCell ref="C151:E151"/>
    <mergeCell ref="C152:E152"/>
    <mergeCell ref="C153:E153"/>
    <mergeCell ref="C154:E154"/>
    <mergeCell ref="C145:E145"/>
    <mergeCell ref="C146:E146"/>
    <mergeCell ref="C147:E147"/>
    <mergeCell ref="C148:E148"/>
    <mergeCell ref="C149:E149"/>
    <mergeCell ref="C140:E140"/>
    <mergeCell ref="C141:E141"/>
    <mergeCell ref="C142:E142"/>
    <mergeCell ref="C143:E143"/>
    <mergeCell ref="C144:E144"/>
    <mergeCell ref="C135:E135"/>
    <mergeCell ref="C136:E136"/>
    <mergeCell ref="C137:E137"/>
    <mergeCell ref="C138:E138"/>
    <mergeCell ref="C139:E139"/>
    <mergeCell ref="C130:E130"/>
    <mergeCell ref="C131:E131"/>
    <mergeCell ref="C132:E132"/>
    <mergeCell ref="C133:E133"/>
    <mergeCell ref="C134:E134"/>
    <mergeCell ref="C127:E127"/>
    <mergeCell ref="A126:E126"/>
    <mergeCell ref="C129:E129"/>
    <mergeCell ref="C128:E128"/>
    <mergeCell ref="B122:E122"/>
    <mergeCell ref="B123:E123"/>
    <mergeCell ref="B124:E124"/>
    <mergeCell ref="A36:E36"/>
    <mergeCell ref="B37:E37"/>
    <mergeCell ref="B117:E117"/>
    <mergeCell ref="B118:E118"/>
    <mergeCell ref="B119:E119"/>
    <mergeCell ref="B120:E120"/>
    <mergeCell ref="B121:E121"/>
    <mergeCell ref="B112:E112"/>
    <mergeCell ref="B113:E113"/>
    <mergeCell ref="B114:E114"/>
    <mergeCell ref="B115:E115"/>
    <mergeCell ref="B116:E116"/>
    <mergeCell ref="B107:E107"/>
    <mergeCell ref="B108:E108"/>
    <mergeCell ref="B109:E109"/>
    <mergeCell ref="B110:E110"/>
    <mergeCell ref="B111:E111"/>
    <mergeCell ref="B102:E102"/>
    <mergeCell ref="B103:E103"/>
    <mergeCell ref="B104:E104"/>
    <mergeCell ref="B105:E105"/>
    <mergeCell ref="B106:E106"/>
    <mergeCell ref="B97:E97"/>
    <mergeCell ref="B98:E98"/>
    <mergeCell ref="B99:E99"/>
    <mergeCell ref="B100:E100"/>
    <mergeCell ref="B101:E101"/>
    <mergeCell ref="B92:E92"/>
    <mergeCell ref="B93:E93"/>
    <mergeCell ref="B94:E94"/>
    <mergeCell ref="B95:E95"/>
    <mergeCell ref="B96:E96"/>
    <mergeCell ref="B87:E87"/>
    <mergeCell ref="B88:E88"/>
    <mergeCell ref="B89:E89"/>
    <mergeCell ref="B90:E90"/>
    <mergeCell ref="B91:E91"/>
    <mergeCell ref="B82:E82"/>
    <mergeCell ref="B83:E83"/>
    <mergeCell ref="B84:E84"/>
    <mergeCell ref="B85:E85"/>
    <mergeCell ref="B86:E86"/>
    <mergeCell ref="B77:E77"/>
    <mergeCell ref="B78:E78"/>
    <mergeCell ref="B79:E79"/>
    <mergeCell ref="B80:E80"/>
    <mergeCell ref="B81:E81"/>
    <mergeCell ref="B72:E72"/>
    <mergeCell ref="B73:E73"/>
    <mergeCell ref="B74:E74"/>
    <mergeCell ref="B75:E75"/>
    <mergeCell ref="B76:E76"/>
    <mergeCell ref="B67:E67"/>
    <mergeCell ref="B68:E68"/>
    <mergeCell ref="B69:E69"/>
    <mergeCell ref="B70:E70"/>
    <mergeCell ref="B71:E71"/>
    <mergeCell ref="B63:E63"/>
    <mergeCell ref="B64:E64"/>
    <mergeCell ref="B65:E65"/>
    <mergeCell ref="B66:E66"/>
    <mergeCell ref="B57:E57"/>
    <mergeCell ref="B58:E58"/>
    <mergeCell ref="B59:E59"/>
    <mergeCell ref="B60:E60"/>
    <mergeCell ref="B61:E61"/>
    <mergeCell ref="B54:E54"/>
    <mergeCell ref="B55:E55"/>
    <mergeCell ref="B56:E56"/>
    <mergeCell ref="B47:E47"/>
    <mergeCell ref="B48:E48"/>
    <mergeCell ref="B49:E49"/>
    <mergeCell ref="B50:E50"/>
    <mergeCell ref="B51:E51"/>
    <mergeCell ref="B62:E62"/>
    <mergeCell ref="B44:E44"/>
    <mergeCell ref="B45:E45"/>
    <mergeCell ref="B46:E46"/>
    <mergeCell ref="B38:E38"/>
    <mergeCell ref="B39:E39"/>
    <mergeCell ref="B40:E40"/>
    <mergeCell ref="B41:E41"/>
    <mergeCell ref="B52:E52"/>
    <mergeCell ref="B53:E53"/>
    <mergeCell ref="B30:C30"/>
    <mergeCell ref="B31:C31"/>
    <mergeCell ref="B33:C33"/>
    <mergeCell ref="A27:C27"/>
    <mergeCell ref="B28:C28"/>
    <mergeCell ref="B29:C29"/>
    <mergeCell ref="B42:E42"/>
    <mergeCell ref="B43:E43"/>
    <mergeCell ref="B32:C32"/>
  </mergeCells>
  <pageMargins left="0.7" right="0.7" top="0.75" bottom="0.75" header="0.3" footer="0.3"/>
  <pageSetup scale="29" fitToHeight="0" orientation="portrait" r:id="rId1"/>
  <headerFooter>
    <oddHeader>&amp;R&amp;D</oddHeader>
    <oddFooter>&amp;L&amp;F&amp;C&amp;A&amp;R&amp;P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33"/>
  <sheetViews>
    <sheetView workbookViewId="0">
      <selection activeCell="B11" sqref="B11"/>
    </sheetView>
  </sheetViews>
  <sheetFormatPr defaultRowHeight="15" x14ac:dyDescent="0.25"/>
  <cols>
    <col min="1" max="1" width="9.85546875" style="4" bestFit="1" customWidth="1"/>
    <col min="3" max="3" width="11" bestFit="1" customWidth="1"/>
    <col min="6" max="6" width="9.140625" style="4"/>
    <col min="8" max="8" width="9.85546875" bestFit="1" customWidth="1"/>
    <col min="9" max="9" width="9.85546875" style="4" customWidth="1"/>
    <col min="10" max="10" width="14.42578125" style="4" customWidth="1"/>
    <col min="11" max="12" width="13" style="4" customWidth="1"/>
    <col min="15" max="15" width="57.5703125" bestFit="1" customWidth="1"/>
    <col min="17" max="17" width="88.85546875" bestFit="1" customWidth="1"/>
  </cols>
  <sheetData>
    <row r="1" spans="1:18" x14ac:dyDescent="0.25">
      <c r="A1" s="7" t="s">
        <v>47</v>
      </c>
      <c r="B1" s="7" t="s">
        <v>10</v>
      </c>
      <c r="C1" s="7" t="s">
        <v>11</v>
      </c>
      <c r="D1" s="7" t="s">
        <v>45</v>
      </c>
      <c r="E1" s="7" t="s">
        <v>54</v>
      </c>
      <c r="F1" s="7" t="s">
        <v>62</v>
      </c>
      <c r="G1" s="7" t="s">
        <v>0</v>
      </c>
      <c r="H1" s="7" t="s">
        <v>1</v>
      </c>
      <c r="I1" s="7" t="s">
        <v>60</v>
      </c>
      <c r="J1" s="7" t="s">
        <v>61</v>
      </c>
      <c r="K1" s="7" t="s">
        <v>2</v>
      </c>
      <c r="L1" s="7" t="s">
        <v>3</v>
      </c>
      <c r="N1" s="9" t="s">
        <v>12</v>
      </c>
      <c r="O1" s="9"/>
      <c r="Q1" s="23" t="s">
        <v>229</v>
      </c>
      <c r="R1" s="23" t="s">
        <v>230</v>
      </c>
    </row>
    <row r="2" spans="1:18" x14ac:dyDescent="0.25">
      <c r="A2" s="1" t="s">
        <v>55</v>
      </c>
      <c r="B2" s="1">
        <v>10000</v>
      </c>
      <c r="C2" s="1">
        <v>1000000000</v>
      </c>
      <c r="D2" s="10">
        <v>16072</v>
      </c>
      <c r="E2" s="1">
        <v>1944</v>
      </c>
      <c r="F2" s="1">
        <v>1</v>
      </c>
      <c r="G2" s="1">
        <v>30</v>
      </c>
      <c r="H2" s="1">
        <v>-85</v>
      </c>
      <c r="I2" s="12">
        <v>1000000</v>
      </c>
      <c r="J2" s="12">
        <v>100000000</v>
      </c>
      <c r="K2" s="12">
        <v>10000000000</v>
      </c>
      <c r="L2" s="12">
        <v>0</v>
      </c>
      <c r="N2" s="7" t="s">
        <v>31</v>
      </c>
      <c r="O2" s="3" t="s">
        <v>46</v>
      </c>
      <c r="Q2" s="15" t="s">
        <v>70</v>
      </c>
      <c r="R2" s="15" t="s">
        <v>231</v>
      </c>
    </row>
    <row r="3" spans="1:18" x14ac:dyDescent="0.25">
      <c r="A3" s="1" t="s">
        <v>56</v>
      </c>
      <c r="B3" s="1">
        <v>99999</v>
      </c>
      <c r="C3" s="1">
        <v>9999999999</v>
      </c>
      <c r="D3" s="10">
        <v>45658</v>
      </c>
      <c r="E3" s="1">
        <v>2025</v>
      </c>
      <c r="F3" s="1">
        <v>12</v>
      </c>
      <c r="G3" s="1">
        <v>50</v>
      </c>
      <c r="H3" s="1">
        <v>-70</v>
      </c>
      <c r="I3" s="12">
        <v>99999999</v>
      </c>
      <c r="J3" s="12">
        <v>9999999999</v>
      </c>
      <c r="K3" s="12">
        <v>999999999999</v>
      </c>
      <c r="L3" s="12">
        <v>99</v>
      </c>
      <c r="N3" s="8" t="s">
        <v>21</v>
      </c>
      <c r="O3" s="13" t="s">
        <v>49</v>
      </c>
      <c r="Q3" s="15" t="s">
        <v>70</v>
      </c>
      <c r="R3" s="15" t="s">
        <v>232</v>
      </c>
    </row>
    <row r="4" spans="1:18" x14ac:dyDescent="0.25">
      <c r="N4" s="8" t="s">
        <v>23</v>
      </c>
      <c r="O4" s="13" t="s">
        <v>50</v>
      </c>
      <c r="Q4" s="15" t="s">
        <v>72</v>
      </c>
      <c r="R4" s="15" t="s">
        <v>231</v>
      </c>
    </row>
    <row r="5" spans="1:18" x14ac:dyDescent="0.25">
      <c r="N5" s="8" t="s">
        <v>22</v>
      </c>
      <c r="O5" s="13" t="s">
        <v>51</v>
      </c>
      <c r="Q5" s="15" t="s">
        <v>72</v>
      </c>
      <c r="R5" s="15" t="s">
        <v>232</v>
      </c>
    </row>
    <row r="6" spans="1:18" x14ac:dyDescent="0.25">
      <c r="N6" s="8" t="s">
        <v>24</v>
      </c>
      <c r="O6" s="13" t="s">
        <v>52</v>
      </c>
      <c r="Q6" s="15" t="s">
        <v>74</v>
      </c>
      <c r="R6" s="15" t="s">
        <v>231</v>
      </c>
    </row>
    <row r="7" spans="1:18" x14ac:dyDescent="0.25">
      <c r="A7" s="91" t="s">
        <v>805</v>
      </c>
      <c r="B7" s="92"/>
      <c r="N7" s="8" t="s">
        <v>25</v>
      </c>
      <c r="O7" s="13" t="s">
        <v>53</v>
      </c>
      <c r="Q7" s="15" t="s">
        <v>74</v>
      </c>
      <c r="R7" s="15" t="s">
        <v>233</v>
      </c>
    </row>
    <row r="8" spans="1:18" x14ac:dyDescent="0.25">
      <c r="A8" s="44" t="s">
        <v>806</v>
      </c>
      <c r="B8" s="1">
        <v>2018</v>
      </c>
      <c r="Q8" s="15" t="s">
        <v>74</v>
      </c>
      <c r="R8" s="15" t="s">
        <v>232</v>
      </c>
    </row>
    <row r="9" spans="1:18" x14ac:dyDescent="0.25">
      <c r="A9" s="44" t="s">
        <v>807</v>
      </c>
      <c r="B9" s="10">
        <f>DATE(B8, 7, 1)</f>
        <v>43282</v>
      </c>
      <c r="Q9" s="15" t="s">
        <v>76</v>
      </c>
      <c r="R9" s="15" t="s">
        <v>231</v>
      </c>
    </row>
    <row r="10" spans="1:18" x14ac:dyDescent="0.25">
      <c r="A10" s="44" t="s">
        <v>808</v>
      </c>
      <c r="B10" s="10">
        <f>DATE(B8-4, 7, 1)</f>
        <v>41821</v>
      </c>
      <c r="Q10" s="15" t="s">
        <v>76</v>
      </c>
      <c r="R10" s="15" t="s">
        <v>233</v>
      </c>
    </row>
    <row r="11" spans="1:18" x14ac:dyDescent="0.25">
      <c r="A11" s="44" t="s">
        <v>809</v>
      </c>
      <c r="B11" s="10">
        <f>DATE(B8-1, 7, 1)</f>
        <v>42917</v>
      </c>
      <c r="Q11" s="15" t="s">
        <v>76</v>
      </c>
      <c r="R11" s="15" t="s">
        <v>232</v>
      </c>
    </row>
    <row r="12" spans="1:18" x14ac:dyDescent="0.25">
      <c r="Q12" s="15" t="s">
        <v>78</v>
      </c>
      <c r="R12" s="15" t="s">
        <v>231</v>
      </c>
    </row>
    <row r="13" spans="1:18" x14ac:dyDescent="0.25">
      <c r="Q13" s="15" t="s">
        <v>78</v>
      </c>
      <c r="R13" s="15" t="s">
        <v>233</v>
      </c>
    </row>
    <row r="14" spans="1:18" x14ac:dyDescent="0.25">
      <c r="Q14" s="15" t="s">
        <v>78</v>
      </c>
      <c r="R14" s="15" t="s">
        <v>232</v>
      </c>
    </row>
    <row r="15" spans="1:18" x14ac:dyDescent="0.25">
      <c r="Q15" s="15" t="s">
        <v>80</v>
      </c>
      <c r="R15" s="15" t="s">
        <v>231</v>
      </c>
    </row>
    <row r="16" spans="1:18" x14ac:dyDescent="0.25">
      <c r="Q16" s="15" t="s">
        <v>80</v>
      </c>
      <c r="R16" s="15" t="s">
        <v>233</v>
      </c>
    </row>
    <row r="17" spans="17:18" x14ac:dyDescent="0.25">
      <c r="Q17" s="15" t="s">
        <v>80</v>
      </c>
      <c r="R17" s="15" t="s">
        <v>232</v>
      </c>
    </row>
    <row r="18" spans="17:18" x14ac:dyDescent="0.25">
      <c r="Q18" s="15" t="s">
        <v>82</v>
      </c>
      <c r="R18" s="15" t="s">
        <v>231</v>
      </c>
    </row>
    <row r="19" spans="17:18" x14ac:dyDescent="0.25">
      <c r="Q19" s="15" t="s">
        <v>82</v>
      </c>
      <c r="R19" s="15" t="s">
        <v>233</v>
      </c>
    </row>
    <row r="20" spans="17:18" x14ac:dyDescent="0.25">
      <c r="Q20" s="15" t="s">
        <v>82</v>
      </c>
      <c r="R20" s="15" t="s">
        <v>232</v>
      </c>
    </row>
    <row r="21" spans="17:18" x14ac:dyDescent="0.25">
      <c r="Q21" s="15" t="s">
        <v>84</v>
      </c>
      <c r="R21" s="15" t="s">
        <v>231</v>
      </c>
    </row>
    <row r="22" spans="17:18" x14ac:dyDescent="0.25">
      <c r="Q22" s="15" t="s">
        <v>84</v>
      </c>
      <c r="R22" s="15" t="s">
        <v>233</v>
      </c>
    </row>
    <row r="23" spans="17:18" x14ac:dyDescent="0.25">
      <c r="Q23" s="15" t="s">
        <v>84</v>
      </c>
      <c r="R23" s="15" t="s">
        <v>232</v>
      </c>
    </row>
    <row r="24" spans="17:18" x14ac:dyDescent="0.25">
      <c r="Q24" s="15" t="s">
        <v>86</v>
      </c>
      <c r="R24" s="15" t="s">
        <v>231</v>
      </c>
    </row>
    <row r="25" spans="17:18" x14ac:dyDescent="0.25">
      <c r="Q25" s="15" t="s">
        <v>86</v>
      </c>
      <c r="R25" s="15" t="s">
        <v>233</v>
      </c>
    </row>
    <row r="26" spans="17:18" x14ac:dyDescent="0.25">
      <c r="Q26" s="15" t="s">
        <v>86</v>
      </c>
      <c r="R26" s="15" t="s">
        <v>232</v>
      </c>
    </row>
    <row r="27" spans="17:18" x14ac:dyDescent="0.25">
      <c r="Q27" s="15" t="s">
        <v>88</v>
      </c>
      <c r="R27" s="15" t="s">
        <v>231</v>
      </c>
    </row>
    <row r="28" spans="17:18" x14ac:dyDescent="0.25">
      <c r="Q28" s="15" t="s">
        <v>88</v>
      </c>
      <c r="R28" s="15" t="s">
        <v>233</v>
      </c>
    </row>
    <row r="29" spans="17:18" x14ac:dyDescent="0.25">
      <c r="Q29" s="15" t="s">
        <v>88</v>
      </c>
      <c r="R29" s="15" t="s">
        <v>232</v>
      </c>
    </row>
    <row r="30" spans="17:18" x14ac:dyDescent="0.25">
      <c r="Q30" s="15" t="s">
        <v>90</v>
      </c>
      <c r="R30" s="15" t="s">
        <v>231</v>
      </c>
    </row>
    <row r="31" spans="17:18" x14ac:dyDescent="0.25">
      <c r="Q31" s="15" t="s">
        <v>90</v>
      </c>
      <c r="R31" s="15" t="s">
        <v>234</v>
      </c>
    </row>
    <row r="32" spans="17:18" x14ac:dyDescent="0.25">
      <c r="Q32" s="15" t="s">
        <v>90</v>
      </c>
      <c r="R32" s="15" t="s">
        <v>235</v>
      </c>
    </row>
    <row r="33" spans="17:18" x14ac:dyDescent="0.25">
      <c r="Q33" s="15" t="s">
        <v>90</v>
      </c>
      <c r="R33" s="15" t="s">
        <v>236</v>
      </c>
    </row>
    <row r="34" spans="17:18" x14ac:dyDescent="0.25">
      <c r="Q34" s="15" t="s">
        <v>92</v>
      </c>
      <c r="R34" s="15" t="s">
        <v>231</v>
      </c>
    </row>
    <row r="35" spans="17:18" x14ac:dyDescent="0.25">
      <c r="Q35" s="15" t="s">
        <v>94</v>
      </c>
      <c r="R35" s="15" t="s">
        <v>231</v>
      </c>
    </row>
    <row r="36" spans="17:18" x14ac:dyDescent="0.25">
      <c r="Q36" s="15" t="s">
        <v>96</v>
      </c>
      <c r="R36" s="15" t="s">
        <v>231</v>
      </c>
    </row>
    <row r="37" spans="17:18" x14ac:dyDescent="0.25">
      <c r="Q37" s="15" t="s">
        <v>96</v>
      </c>
      <c r="R37" s="15" t="s">
        <v>234</v>
      </c>
    </row>
    <row r="38" spans="17:18" x14ac:dyDescent="0.25">
      <c r="Q38" s="15" t="s">
        <v>96</v>
      </c>
      <c r="R38" s="15" t="s">
        <v>235</v>
      </c>
    </row>
    <row r="39" spans="17:18" x14ac:dyDescent="0.25">
      <c r="Q39" s="15" t="s">
        <v>96</v>
      </c>
      <c r="R39" s="15" t="s">
        <v>236</v>
      </c>
    </row>
    <row r="40" spans="17:18" x14ac:dyDescent="0.25">
      <c r="Q40" s="15" t="s">
        <v>237</v>
      </c>
      <c r="R40" s="15" t="s">
        <v>231</v>
      </c>
    </row>
    <row r="41" spans="17:18" x14ac:dyDescent="0.25">
      <c r="Q41" s="15" t="s">
        <v>237</v>
      </c>
      <c r="R41" s="15" t="s">
        <v>232</v>
      </c>
    </row>
    <row r="42" spans="17:18" x14ac:dyDescent="0.25">
      <c r="Q42" s="15" t="s">
        <v>239</v>
      </c>
      <c r="R42" s="15" t="s">
        <v>241</v>
      </c>
    </row>
    <row r="43" spans="17:18" x14ac:dyDescent="0.25">
      <c r="Q43" s="15" t="s">
        <v>239</v>
      </c>
      <c r="R43" s="15" t="s">
        <v>242</v>
      </c>
    </row>
    <row r="44" spans="17:18" x14ac:dyDescent="0.25">
      <c r="Q44" s="15" t="s">
        <v>239</v>
      </c>
      <c r="R44" s="15" t="s">
        <v>232</v>
      </c>
    </row>
    <row r="45" spans="17:18" x14ac:dyDescent="0.25">
      <c r="Q45" s="15" t="s">
        <v>239</v>
      </c>
      <c r="R45" s="15" t="s">
        <v>243</v>
      </c>
    </row>
    <row r="46" spans="17:18" x14ac:dyDescent="0.25">
      <c r="Q46" s="15" t="s">
        <v>244</v>
      </c>
      <c r="R46" s="15" t="s">
        <v>231</v>
      </c>
    </row>
    <row r="47" spans="17:18" x14ac:dyDescent="0.25">
      <c r="Q47" s="15" t="s">
        <v>244</v>
      </c>
      <c r="R47" s="15" t="s">
        <v>232</v>
      </c>
    </row>
    <row r="48" spans="17:18" x14ac:dyDescent="0.25">
      <c r="Q48" s="15" t="s">
        <v>246</v>
      </c>
      <c r="R48" s="15" t="s">
        <v>241</v>
      </c>
    </row>
    <row r="49" spans="17:18" x14ac:dyDescent="0.25">
      <c r="Q49" s="15" t="s">
        <v>246</v>
      </c>
      <c r="R49" s="15" t="s">
        <v>242</v>
      </c>
    </row>
    <row r="50" spans="17:18" x14ac:dyDescent="0.25">
      <c r="Q50" s="15" t="s">
        <v>246</v>
      </c>
      <c r="R50" s="15" t="s">
        <v>232</v>
      </c>
    </row>
    <row r="51" spans="17:18" x14ac:dyDescent="0.25">
      <c r="Q51" s="15" t="s">
        <v>98</v>
      </c>
      <c r="R51" s="15" t="s">
        <v>231</v>
      </c>
    </row>
    <row r="52" spans="17:18" x14ac:dyDescent="0.25">
      <c r="Q52" s="15" t="s">
        <v>98</v>
      </c>
      <c r="R52" s="15" t="s">
        <v>232</v>
      </c>
    </row>
    <row r="53" spans="17:18" x14ac:dyDescent="0.25">
      <c r="Q53" s="15" t="s">
        <v>100</v>
      </c>
      <c r="R53" s="15" t="s">
        <v>231</v>
      </c>
    </row>
    <row r="54" spans="17:18" x14ac:dyDescent="0.25">
      <c r="Q54" s="15" t="s">
        <v>100</v>
      </c>
      <c r="R54" s="15" t="s">
        <v>232</v>
      </c>
    </row>
    <row r="55" spans="17:18" x14ac:dyDescent="0.25">
      <c r="Q55" s="15" t="s">
        <v>102</v>
      </c>
      <c r="R55" s="15" t="s">
        <v>231</v>
      </c>
    </row>
    <row r="56" spans="17:18" x14ac:dyDescent="0.25">
      <c r="Q56" s="15" t="s">
        <v>102</v>
      </c>
      <c r="R56" s="15" t="s">
        <v>232</v>
      </c>
    </row>
    <row r="57" spans="17:18" x14ac:dyDescent="0.25">
      <c r="Q57" s="15" t="s">
        <v>104</v>
      </c>
      <c r="R57" s="15" t="s">
        <v>231</v>
      </c>
    </row>
    <row r="58" spans="17:18" x14ac:dyDescent="0.25">
      <c r="Q58" s="15" t="s">
        <v>104</v>
      </c>
      <c r="R58" s="15" t="s">
        <v>232</v>
      </c>
    </row>
    <row r="59" spans="17:18" x14ac:dyDescent="0.25">
      <c r="Q59" s="15" t="s">
        <v>247</v>
      </c>
      <c r="R59" s="15" t="s">
        <v>231</v>
      </c>
    </row>
    <row r="60" spans="17:18" x14ac:dyDescent="0.25">
      <c r="Q60" s="15" t="s">
        <v>247</v>
      </c>
      <c r="R60" s="15" t="s">
        <v>232</v>
      </c>
    </row>
    <row r="61" spans="17:18" x14ac:dyDescent="0.25">
      <c r="Q61" s="15" t="s">
        <v>249</v>
      </c>
      <c r="R61" s="15" t="s">
        <v>231</v>
      </c>
    </row>
    <row r="62" spans="17:18" x14ac:dyDescent="0.25">
      <c r="Q62" s="15" t="s">
        <v>249</v>
      </c>
      <c r="R62" s="15" t="s">
        <v>232</v>
      </c>
    </row>
    <row r="63" spans="17:18" x14ac:dyDescent="0.25">
      <c r="Q63" s="15" t="s">
        <v>251</v>
      </c>
      <c r="R63" s="15" t="s">
        <v>231</v>
      </c>
    </row>
    <row r="64" spans="17:18" x14ac:dyDescent="0.25">
      <c r="Q64" s="15" t="s">
        <v>251</v>
      </c>
      <c r="R64" s="15" t="s">
        <v>232</v>
      </c>
    </row>
    <row r="65" spans="17:18" x14ac:dyDescent="0.25">
      <c r="Q65" s="15" t="s">
        <v>253</v>
      </c>
      <c r="R65" s="15" t="s">
        <v>231</v>
      </c>
    </row>
    <row r="66" spans="17:18" x14ac:dyDescent="0.25">
      <c r="Q66" s="15" t="s">
        <v>253</v>
      </c>
      <c r="R66" s="15" t="s">
        <v>232</v>
      </c>
    </row>
    <row r="67" spans="17:18" x14ac:dyDescent="0.25">
      <c r="Q67" s="15" t="s">
        <v>255</v>
      </c>
      <c r="R67" s="15" t="s">
        <v>231</v>
      </c>
    </row>
    <row r="68" spans="17:18" x14ac:dyDescent="0.25">
      <c r="Q68" s="15" t="s">
        <v>255</v>
      </c>
      <c r="R68" s="15" t="s">
        <v>232</v>
      </c>
    </row>
    <row r="69" spans="17:18" x14ac:dyDescent="0.25">
      <c r="Q69" s="15" t="s">
        <v>257</v>
      </c>
      <c r="R69" s="15" t="s">
        <v>231</v>
      </c>
    </row>
    <row r="70" spans="17:18" x14ac:dyDescent="0.25">
      <c r="Q70" s="15" t="s">
        <v>257</v>
      </c>
      <c r="R70" s="15" t="s">
        <v>232</v>
      </c>
    </row>
    <row r="71" spans="17:18" x14ac:dyDescent="0.25">
      <c r="Q71" s="15" t="s">
        <v>259</v>
      </c>
      <c r="R71" s="15" t="s">
        <v>231</v>
      </c>
    </row>
    <row r="72" spans="17:18" x14ac:dyDescent="0.25">
      <c r="Q72" s="15" t="s">
        <v>259</v>
      </c>
      <c r="R72" s="15" t="s">
        <v>232</v>
      </c>
    </row>
    <row r="73" spans="17:18" x14ac:dyDescent="0.25">
      <c r="Q73" s="15" t="s">
        <v>261</v>
      </c>
      <c r="R73" s="15" t="s">
        <v>231</v>
      </c>
    </row>
    <row r="74" spans="17:18" x14ac:dyDescent="0.25">
      <c r="Q74" s="15" t="s">
        <v>261</v>
      </c>
      <c r="R74" s="15" t="s">
        <v>232</v>
      </c>
    </row>
    <row r="75" spans="17:18" x14ac:dyDescent="0.25">
      <c r="Q75" s="15" t="s">
        <v>263</v>
      </c>
      <c r="R75" s="15" t="s">
        <v>231</v>
      </c>
    </row>
    <row r="76" spans="17:18" x14ac:dyDescent="0.25">
      <c r="Q76" s="15" t="s">
        <v>263</v>
      </c>
      <c r="R76" s="15" t="s">
        <v>232</v>
      </c>
    </row>
    <row r="77" spans="17:18" x14ac:dyDescent="0.25">
      <c r="Q77" s="15" t="s">
        <v>265</v>
      </c>
      <c r="R77" s="15" t="s">
        <v>231</v>
      </c>
    </row>
    <row r="78" spans="17:18" x14ac:dyDescent="0.25">
      <c r="Q78" s="15" t="s">
        <v>265</v>
      </c>
      <c r="R78" s="15" t="s">
        <v>232</v>
      </c>
    </row>
    <row r="79" spans="17:18" x14ac:dyDescent="0.25">
      <c r="Q79" s="15" t="s">
        <v>267</v>
      </c>
      <c r="R79" s="15" t="s">
        <v>231</v>
      </c>
    </row>
    <row r="80" spans="17:18" x14ac:dyDescent="0.25">
      <c r="Q80" s="15" t="s">
        <v>267</v>
      </c>
      <c r="R80" s="15" t="s">
        <v>232</v>
      </c>
    </row>
    <row r="81" spans="17:18" x14ac:dyDescent="0.25">
      <c r="Q81" s="15" t="s">
        <v>269</v>
      </c>
      <c r="R81" s="15" t="s">
        <v>231</v>
      </c>
    </row>
    <row r="82" spans="17:18" x14ac:dyDescent="0.25">
      <c r="Q82" s="15" t="s">
        <v>269</v>
      </c>
      <c r="R82" s="15" t="s">
        <v>232</v>
      </c>
    </row>
    <row r="83" spans="17:18" x14ac:dyDescent="0.25">
      <c r="Q83" s="15" t="s">
        <v>271</v>
      </c>
      <c r="R83" s="15" t="s">
        <v>231</v>
      </c>
    </row>
    <row r="84" spans="17:18" x14ac:dyDescent="0.25">
      <c r="Q84" s="15" t="s">
        <v>271</v>
      </c>
      <c r="R84" s="15" t="s">
        <v>232</v>
      </c>
    </row>
    <row r="85" spans="17:18" x14ac:dyDescent="0.25">
      <c r="Q85" s="15" t="s">
        <v>273</v>
      </c>
      <c r="R85" s="15" t="s">
        <v>231</v>
      </c>
    </row>
    <row r="86" spans="17:18" x14ac:dyDescent="0.25">
      <c r="Q86" s="15" t="s">
        <v>273</v>
      </c>
      <c r="R86" s="15" t="s">
        <v>232</v>
      </c>
    </row>
    <row r="87" spans="17:18" x14ac:dyDescent="0.25">
      <c r="Q87" s="15" t="s">
        <v>275</v>
      </c>
      <c r="R87" s="15" t="s">
        <v>231</v>
      </c>
    </row>
    <row r="88" spans="17:18" x14ac:dyDescent="0.25">
      <c r="Q88" s="15" t="s">
        <v>275</v>
      </c>
      <c r="R88" s="15" t="s">
        <v>232</v>
      </c>
    </row>
    <row r="89" spans="17:18" x14ac:dyDescent="0.25">
      <c r="Q89" s="15" t="s">
        <v>277</v>
      </c>
      <c r="R89" s="15" t="s">
        <v>231</v>
      </c>
    </row>
    <row r="90" spans="17:18" x14ac:dyDescent="0.25">
      <c r="Q90" s="15" t="s">
        <v>277</v>
      </c>
      <c r="R90" s="15" t="s">
        <v>232</v>
      </c>
    </row>
    <row r="91" spans="17:18" x14ac:dyDescent="0.25">
      <c r="Q91" s="15" t="s">
        <v>279</v>
      </c>
      <c r="R91" s="15" t="s">
        <v>231</v>
      </c>
    </row>
    <row r="92" spans="17:18" x14ac:dyDescent="0.25">
      <c r="Q92" s="15" t="s">
        <v>279</v>
      </c>
      <c r="R92" s="15" t="s">
        <v>232</v>
      </c>
    </row>
    <row r="93" spans="17:18" x14ac:dyDescent="0.25">
      <c r="Q93" s="15" t="s">
        <v>281</v>
      </c>
      <c r="R93" s="15" t="s">
        <v>231</v>
      </c>
    </row>
    <row r="94" spans="17:18" x14ac:dyDescent="0.25">
      <c r="Q94" s="15" t="s">
        <v>281</v>
      </c>
      <c r="R94" s="15" t="s">
        <v>232</v>
      </c>
    </row>
    <row r="95" spans="17:18" x14ac:dyDescent="0.25">
      <c r="Q95" s="15" t="s">
        <v>283</v>
      </c>
      <c r="R95" s="15" t="s">
        <v>231</v>
      </c>
    </row>
    <row r="96" spans="17:18" x14ac:dyDescent="0.25">
      <c r="Q96" s="15" t="s">
        <v>283</v>
      </c>
      <c r="R96" s="15" t="s">
        <v>232</v>
      </c>
    </row>
    <row r="97" spans="17:18" x14ac:dyDescent="0.25">
      <c r="Q97" s="15" t="s">
        <v>285</v>
      </c>
      <c r="R97" s="15" t="s">
        <v>231</v>
      </c>
    </row>
    <row r="98" spans="17:18" x14ac:dyDescent="0.25">
      <c r="Q98" s="15" t="s">
        <v>285</v>
      </c>
      <c r="R98" s="15" t="s">
        <v>232</v>
      </c>
    </row>
    <row r="99" spans="17:18" x14ac:dyDescent="0.25">
      <c r="Q99" s="15" t="s">
        <v>287</v>
      </c>
      <c r="R99" s="15" t="s">
        <v>231</v>
      </c>
    </row>
    <row r="100" spans="17:18" x14ac:dyDescent="0.25">
      <c r="Q100" s="15" t="s">
        <v>287</v>
      </c>
      <c r="R100" s="15" t="s">
        <v>232</v>
      </c>
    </row>
    <row r="101" spans="17:18" x14ac:dyDescent="0.25">
      <c r="Q101" s="15" t="s">
        <v>289</v>
      </c>
      <c r="R101" s="15" t="s">
        <v>231</v>
      </c>
    </row>
    <row r="102" spans="17:18" x14ac:dyDescent="0.25">
      <c r="Q102" s="15" t="s">
        <v>289</v>
      </c>
      <c r="R102" s="15" t="s">
        <v>232</v>
      </c>
    </row>
    <row r="103" spans="17:18" x14ac:dyDescent="0.25">
      <c r="Q103" s="15" t="s">
        <v>291</v>
      </c>
      <c r="R103" s="15" t="s">
        <v>231</v>
      </c>
    </row>
    <row r="104" spans="17:18" x14ac:dyDescent="0.25">
      <c r="Q104" s="15" t="s">
        <v>291</v>
      </c>
      <c r="R104" s="15" t="s">
        <v>232</v>
      </c>
    </row>
    <row r="105" spans="17:18" x14ac:dyDescent="0.25">
      <c r="Q105" s="15" t="s">
        <v>293</v>
      </c>
      <c r="R105" s="15" t="s">
        <v>231</v>
      </c>
    </row>
    <row r="106" spans="17:18" x14ac:dyDescent="0.25">
      <c r="Q106" s="15" t="s">
        <v>293</v>
      </c>
      <c r="R106" s="15" t="s">
        <v>232</v>
      </c>
    </row>
    <row r="107" spans="17:18" x14ac:dyDescent="0.25">
      <c r="Q107" s="15" t="s">
        <v>295</v>
      </c>
      <c r="R107" s="15" t="s">
        <v>231</v>
      </c>
    </row>
    <row r="108" spans="17:18" x14ac:dyDescent="0.25">
      <c r="Q108" s="15" t="s">
        <v>295</v>
      </c>
      <c r="R108" s="15" t="s">
        <v>232</v>
      </c>
    </row>
    <row r="109" spans="17:18" x14ac:dyDescent="0.25">
      <c r="Q109" s="15" t="s">
        <v>297</v>
      </c>
      <c r="R109" s="15" t="s">
        <v>231</v>
      </c>
    </row>
    <row r="110" spans="17:18" x14ac:dyDescent="0.25">
      <c r="Q110" s="15" t="s">
        <v>297</v>
      </c>
      <c r="R110" s="15" t="s">
        <v>232</v>
      </c>
    </row>
    <row r="111" spans="17:18" x14ac:dyDescent="0.25">
      <c r="Q111" s="15" t="s">
        <v>299</v>
      </c>
      <c r="R111" s="15" t="s">
        <v>231</v>
      </c>
    </row>
    <row r="112" spans="17:18" x14ac:dyDescent="0.25">
      <c r="Q112" s="15" t="s">
        <v>299</v>
      </c>
      <c r="R112" s="15" t="s">
        <v>232</v>
      </c>
    </row>
    <row r="113" spans="17:18" x14ac:dyDescent="0.25">
      <c r="Q113" s="15" t="s">
        <v>301</v>
      </c>
      <c r="R113" s="15" t="s">
        <v>231</v>
      </c>
    </row>
    <row r="114" spans="17:18" x14ac:dyDescent="0.25">
      <c r="Q114" s="15" t="s">
        <v>301</v>
      </c>
      <c r="R114" s="15" t="s">
        <v>232</v>
      </c>
    </row>
    <row r="115" spans="17:18" x14ac:dyDescent="0.25">
      <c r="Q115" s="15" t="s">
        <v>303</v>
      </c>
      <c r="R115" s="15" t="s">
        <v>231</v>
      </c>
    </row>
    <row r="116" spans="17:18" x14ac:dyDescent="0.25">
      <c r="Q116" s="15" t="s">
        <v>303</v>
      </c>
      <c r="R116" s="15" t="s">
        <v>232</v>
      </c>
    </row>
    <row r="117" spans="17:18" x14ac:dyDescent="0.25">
      <c r="Q117" s="15" t="s">
        <v>305</v>
      </c>
      <c r="R117" s="15" t="s">
        <v>231</v>
      </c>
    </row>
    <row r="118" spans="17:18" x14ac:dyDescent="0.25">
      <c r="Q118" s="15" t="s">
        <v>305</v>
      </c>
      <c r="R118" s="15" t="s">
        <v>232</v>
      </c>
    </row>
    <row r="119" spans="17:18" x14ac:dyDescent="0.25">
      <c r="Q119" s="15" t="s">
        <v>307</v>
      </c>
      <c r="R119" s="15" t="s">
        <v>231</v>
      </c>
    </row>
    <row r="120" spans="17:18" x14ac:dyDescent="0.25">
      <c r="Q120" s="15" t="s">
        <v>307</v>
      </c>
      <c r="R120" s="15" t="s">
        <v>232</v>
      </c>
    </row>
    <row r="121" spans="17:18" x14ac:dyDescent="0.25">
      <c r="Q121" s="15" t="s">
        <v>309</v>
      </c>
      <c r="R121" s="15" t="s">
        <v>231</v>
      </c>
    </row>
    <row r="122" spans="17:18" x14ac:dyDescent="0.25">
      <c r="Q122" s="15" t="s">
        <v>309</v>
      </c>
      <c r="R122" s="15" t="s">
        <v>232</v>
      </c>
    </row>
    <row r="123" spans="17:18" x14ac:dyDescent="0.25">
      <c r="Q123" s="15" t="s">
        <v>311</v>
      </c>
      <c r="R123" s="15" t="s">
        <v>231</v>
      </c>
    </row>
    <row r="124" spans="17:18" x14ac:dyDescent="0.25">
      <c r="Q124" s="15" t="s">
        <v>311</v>
      </c>
      <c r="R124" s="15" t="s">
        <v>232</v>
      </c>
    </row>
    <row r="125" spans="17:18" x14ac:dyDescent="0.25">
      <c r="Q125" s="15" t="s">
        <v>313</v>
      </c>
      <c r="R125" s="15" t="s">
        <v>231</v>
      </c>
    </row>
    <row r="126" spans="17:18" x14ac:dyDescent="0.25">
      <c r="Q126" s="15" t="s">
        <v>313</v>
      </c>
      <c r="R126" s="15" t="s">
        <v>232</v>
      </c>
    </row>
    <row r="127" spans="17:18" x14ac:dyDescent="0.25">
      <c r="Q127" s="15" t="s">
        <v>315</v>
      </c>
      <c r="R127" s="15" t="s">
        <v>231</v>
      </c>
    </row>
    <row r="128" spans="17:18" x14ac:dyDescent="0.25">
      <c r="Q128" s="15" t="s">
        <v>315</v>
      </c>
      <c r="R128" s="15" t="s">
        <v>232</v>
      </c>
    </row>
    <row r="129" spans="17:18" x14ac:dyDescent="0.25">
      <c r="Q129" s="15" t="s">
        <v>317</v>
      </c>
      <c r="R129" s="15" t="s">
        <v>231</v>
      </c>
    </row>
    <row r="130" spans="17:18" x14ac:dyDescent="0.25">
      <c r="Q130" s="15" t="s">
        <v>317</v>
      </c>
      <c r="R130" s="15" t="s">
        <v>232</v>
      </c>
    </row>
    <row r="131" spans="17:18" x14ac:dyDescent="0.25">
      <c r="Q131" s="15" t="s">
        <v>319</v>
      </c>
      <c r="R131" s="15" t="s">
        <v>231</v>
      </c>
    </row>
    <row r="132" spans="17:18" x14ac:dyDescent="0.25">
      <c r="Q132" s="15" t="s">
        <v>319</v>
      </c>
      <c r="R132" s="15" t="s">
        <v>232</v>
      </c>
    </row>
    <row r="133" spans="17:18" x14ac:dyDescent="0.25">
      <c r="Q133" s="15" t="s">
        <v>321</v>
      </c>
      <c r="R133" s="15" t="s">
        <v>231</v>
      </c>
    </row>
    <row r="134" spans="17:18" x14ac:dyDescent="0.25">
      <c r="Q134" s="15" t="s">
        <v>321</v>
      </c>
      <c r="R134" s="15" t="s">
        <v>232</v>
      </c>
    </row>
    <row r="135" spans="17:18" x14ac:dyDescent="0.25">
      <c r="Q135" s="15" t="s">
        <v>323</v>
      </c>
      <c r="R135" s="15" t="s">
        <v>231</v>
      </c>
    </row>
    <row r="136" spans="17:18" x14ac:dyDescent="0.25">
      <c r="Q136" s="15" t="s">
        <v>323</v>
      </c>
      <c r="R136" s="15" t="s">
        <v>232</v>
      </c>
    </row>
    <row r="137" spans="17:18" x14ac:dyDescent="0.25">
      <c r="Q137" s="15" t="s">
        <v>325</v>
      </c>
      <c r="R137" s="15" t="s">
        <v>231</v>
      </c>
    </row>
    <row r="138" spans="17:18" x14ac:dyDescent="0.25">
      <c r="Q138" s="15" t="s">
        <v>325</v>
      </c>
      <c r="R138" s="15" t="s">
        <v>232</v>
      </c>
    </row>
    <row r="139" spans="17:18" x14ac:dyDescent="0.25">
      <c r="Q139" s="15" t="s">
        <v>327</v>
      </c>
      <c r="R139" s="15" t="s">
        <v>231</v>
      </c>
    </row>
    <row r="140" spans="17:18" x14ac:dyDescent="0.25">
      <c r="Q140" s="15" t="s">
        <v>327</v>
      </c>
      <c r="R140" s="15" t="s">
        <v>232</v>
      </c>
    </row>
    <row r="141" spans="17:18" x14ac:dyDescent="0.25">
      <c r="Q141" s="15" t="s">
        <v>329</v>
      </c>
      <c r="R141" s="15" t="s">
        <v>231</v>
      </c>
    </row>
    <row r="142" spans="17:18" x14ac:dyDescent="0.25">
      <c r="Q142" s="15" t="s">
        <v>329</v>
      </c>
      <c r="R142" s="15" t="s">
        <v>232</v>
      </c>
    </row>
    <row r="143" spans="17:18" x14ac:dyDescent="0.25">
      <c r="Q143" s="15" t="s">
        <v>331</v>
      </c>
      <c r="R143" s="15" t="s">
        <v>231</v>
      </c>
    </row>
    <row r="144" spans="17:18" x14ac:dyDescent="0.25">
      <c r="Q144" s="15" t="s">
        <v>331</v>
      </c>
      <c r="R144" s="15" t="s">
        <v>232</v>
      </c>
    </row>
    <row r="145" spans="17:18" x14ac:dyDescent="0.25">
      <c r="Q145" s="15" t="s">
        <v>333</v>
      </c>
      <c r="R145" s="15" t="s">
        <v>231</v>
      </c>
    </row>
    <row r="146" spans="17:18" x14ac:dyDescent="0.25">
      <c r="Q146" s="15" t="s">
        <v>333</v>
      </c>
      <c r="R146" s="15" t="s">
        <v>232</v>
      </c>
    </row>
    <row r="147" spans="17:18" x14ac:dyDescent="0.25">
      <c r="Q147" s="15" t="s">
        <v>335</v>
      </c>
      <c r="R147" s="15" t="s">
        <v>231</v>
      </c>
    </row>
    <row r="148" spans="17:18" x14ac:dyDescent="0.25">
      <c r="Q148" s="15" t="s">
        <v>335</v>
      </c>
      <c r="R148" s="15" t="s">
        <v>232</v>
      </c>
    </row>
    <row r="149" spans="17:18" x14ac:dyDescent="0.25">
      <c r="Q149" s="15" t="s">
        <v>337</v>
      </c>
      <c r="R149" s="15" t="s">
        <v>231</v>
      </c>
    </row>
    <row r="150" spans="17:18" x14ac:dyDescent="0.25">
      <c r="Q150" s="15" t="s">
        <v>337</v>
      </c>
      <c r="R150" s="15" t="s">
        <v>232</v>
      </c>
    </row>
    <row r="151" spans="17:18" x14ac:dyDescent="0.25">
      <c r="Q151" s="15" t="s">
        <v>339</v>
      </c>
      <c r="R151" s="15" t="s">
        <v>231</v>
      </c>
    </row>
    <row r="152" spans="17:18" x14ac:dyDescent="0.25">
      <c r="Q152" s="15" t="s">
        <v>339</v>
      </c>
      <c r="R152" s="15" t="s">
        <v>232</v>
      </c>
    </row>
    <row r="153" spans="17:18" x14ac:dyDescent="0.25">
      <c r="Q153" s="15" t="s">
        <v>341</v>
      </c>
      <c r="R153" s="15" t="s">
        <v>231</v>
      </c>
    </row>
    <row r="154" spans="17:18" x14ac:dyDescent="0.25">
      <c r="Q154" s="15" t="s">
        <v>341</v>
      </c>
      <c r="R154" s="15" t="s">
        <v>232</v>
      </c>
    </row>
    <row r="155" spans="17:18" x14ac:dyDescent="0.25">
      <c r="Q155" s="15" t="s">
        <v>343</v>
      </c>
      <c r="R155" s="15" t="s">
        <v>231</v>
      </c>
    </row>
    <row r="156" spans="17:18" x14ac:dyDescent="0.25">
      <c r="Q156" s="15" t="s">
        <v>343</v>
      </c>
      <c r="R156" s="15" t="s">
        <v>232</v>
      </c>
    </row>
    <row r="157" spans="17:18" x14ac:dyDescent="0.25">
      <c r="Q157" s="15" t="s">
        <v>345</v>
      </c>
      <c r="R157" s="15" t="s">
        <v>231</v>
      </c>
    </row>
    <row r="158" spans="17:18" x14ac:dyDescent="0.25">
      <c r="Q158" s="15" t="s">
        <v>345</v>
      </c>
      <c r="R158" s="15" t="s">
        <v>232</v>
      </c>
    </row>
    <row r="159" spans="17:18" x14ac:dyDescent="0.25">
      <c r="Q159" s="15" t="s">
        <v>347</v>
      </c>
      <c r="R159" s="15" t="s">
        <v>231</v>
      </c>
    </row>
    <row r="160" spans="17:18" x14ac:dyDescent="0.25">
      <c r="Q160" s="15" t="s">
        <v>347</v>
      </c>
      <c r="R160" s="15" t="s">
        <v>232</v>
      </c>
    </row>
    <row r="161" spans="17:18" x14ac:dyDescent="0.25">
      <c r="Q161" s="15" t="s">
        <v>349</v>
      </c>
      <c r="R161" s="15" t="s">
        <v>231</v>
      </c>
    </row>
    <row r="162" spans="17:18" x14ac:dyDescent="0.25">
      <c r="Q162" s="15" t="s">
        <v>349</v>
      </c>
      <c r="R162" s="15" t="s">
        <v>232</v>
      </c>
    </row>
    <row r="163" spans="17:18" x14ac:dyDescent="0.25">
      <c r="Q163" s="15" t="s">
        <v>351</v>
      </c>
      <c r="R163" s="15" t="s">
        <v>231</v>
      </c>
    </row>
    <row r="164" spans="17:18" x14ac:dyDescent="0.25">
      <c r="Q164" s="15" t="s">
        <v>351</v>
      </c>
      <c r="R164" s="15" t="s">
        <v>232</v>
      </c>
    </row>
    <row r="165" spans="17:18" x14ac:dyDescent="0.25">
      <c r="Q165" s="15" t="s">
        <v>353</v>
      </c>
      <c r="R165" s="15" t="s">
        <v>231</v>
      </c>
    </row>
    <row r="166" spans="17:18" x14ac:dyDescent="0.25">
      <c r="Q166" s="15" t="s">
        <v>353</v>
      </c>
      <c r="R166" s="15" t="s">
        <v>232</v>
      </c>
    </row>
    <row r="167" spans="17:18" x14ac:dyDescent="0.25">
      <c r="Q167" s="15" t="s">
        <v>355</v>
      </c>
      <c r="R167" s="15" t="s">
        <v>231</v>
      </c>
    </row>
    <row r="168" spans="17:18" x14ac:dyDescent="0.25">
      <c r="Q168" s="15" t="s">
        <v>355</v>
      </c>
      <c r="R168" s="15" t="s">
        <v>232</v>
      </c>
    </row>
    <row r="169" spans="17:18" x14ac:dyDescent="0.25">
      <c r="Q169" s="15" t="s">
        <v>357</v>
      </c>
      <c r="R169" s="15" t="s">
        <v>231</v>
      </c>
    </row>
    <row r="170" spans="17:18" x14ac:dyDescent="0.25">
      <c r="Q170" s="15" t="s">
        <v>357</v>
      </c>
      <c r="R170" s="15" t="s">
        <v>232</v>
      </c>
    </row>
    <row r="171" spans="17:18" x14ac:dyDescent="0.25">
      <c r="Q171" s="15" t="s">
        <v>359</v>
      </c>
      <c r="R171" s="15" t="s">
        <v>231</v>
      </c>
    </row>
    <row r="172" spans="17:18" x14ac:dyDescent="0.25">
      <c r="Q172" s="15" t="s">
        <v>359</v>
      </c>
      <c r="R172" s="15" t="s">
        <v>232</v>
      </c>
    </row>
    <row r="173" spans="17:18" x14ac:dyDescent="0.25">
      <c r="Q173" s="15" t="s">
        <v>361</v>
      </c>
      <c r="R173" s="15" t="s">
        <v>231</v>
      </c>
    </row>
    <row r="174" spans="17:18" x14ac:dyDescent="0.25">
      <c r="Q174" s="15" t="s">
        <v>361</v>
      </c>
      <c r="R174" s="15" t="s">
        <v>232</v>
      </c>
    </row>
    <row r="175" spans="17:18" x14ac:dyDescent="0.25">
      <c r="Q175" s="15" t="s">
        <v>363</v>
      </c>
      <c r="R175" s="15" t="s">
        <v>231</v>
      </c>
    </row>
    <row r="176" spans="17:18" x14ac:dyDescent="0.25">
      <c r="Q176" s="15" t="s">
        <v>363</v>
      </c>
      <c r="R176" s="15" t="s">
        <v>232</v>
      </c>
    </row>
    <row r="177" spans="17:18" x14ac:dyDescent="0.25">
      <c r="Q177" s="15" t="s">
        <v>365</v>
      </c>
      <c r="R177" s="15" t="s">
        <v>231</v>
      </c>
    </row>
    <row r="178" spans="17:18" x14ac:dyDescent="0.25">
      <c r="Q178" s="15" t="s">
        <v>365</v>
      </c>
      <c r="R178" s="15" t="s">
        <v>232</v>
      </c>
    </row>
    <row r="179" spans="17:18" x14ac:dyDescent="0.25">
      <c r="Q179" s="15" t="s">
        <v>367</v>
      </c>
      <c r="R179" s="15" t="s">
        <v>231</v>
      </c>
    </row>
    <row r="180" spans="17:18" x14ac:dyDescent="0.25">
      <c r="Q180" s="15" t="s">
        <v>367</v>
      </c>
      <c r="R180" s="15" t="s">
        <v>232</v>
      </c>
    </row>
    <row r="181" spans="17:18" x14ac:dyDescent="0.25">
      <c r="Q181" s="15" t="s">
        <v>369</v>
      </c>
      <c r="R181" s="15" t="s">
        <v>231</v>
      </c>
    </row>
    <row r="182" spans="17:18" x14ac:dyDescent="0.25">
      <c r="Q182" s="15" t="s">
        <v>369</v>
      </c>
      <c r="R182" s="15" t="s">
        <v>232</v>
      </c>
    </row>
    <row r="183" spans="17:18" x14ac:dyDescent="0.25">
      <c r="Q183" s="15" t="s">
        <v>371</v>
      </c>
      <c r="R183" s="15" t="s">
        <v>231</v>
      </c>
    </row>
    <row r="184" spans="17:18" x14ac:dyDescent="0.25">
      <c r="Q184" s="15" t="s">
        <v>371</v>
      </c>
      <c r="R184" s="15" t="s">
        <v>232</v>
      </c>
    </row>
    <row r="185" spans="17:18" x14ac:dyDescent="0.25">
      <c r="Q185" s="15" t="s">
        <v>373</v>
      </c>
      <c r="R185" s="15" t="s">
        <v>231</v>
      </c>
    </row>
    <row r="186" spans="17:18" x14ac:dyDescent="0.25">
      <c r="Q186" s="15" t="s">
        <v>373</v>
      </c>
      <c r="R186" s="15" t="s">
        <v>232</v>
      </c>
    </row>
    <row r="187" spans="17:18" x14ac:dyDescent="0.25">
      <c r="Q187" s="15" t="s">
        <v>375</v>
      </c>
      <c r="R187" s="15" t="s">
        <v>231</v>
      </c>
    </row>
    <row r="188" spans="17:18" x14ac:dyDescent="0.25">
      <c r="Q188" s="15" t="s">
        <v>375</v>
      </c>
      <c r="R188" s="15" t="s">
        <v>232</v>
      </c>
    </row>
    <row r="189" spans="17:18" x14ac:dyDescent="0.25">
      <c r="Q189" s="15" t="s">
        <v>377</v>
      </c>
      <c r="R189" s="15" t="s">
        <v>231</v>
      </c>
    </row>
    <row r="190" spans="17:18" x14ac:dyDescent="0.25">
      <c r="Q190" s="15" t="s">
        <v>377</v>
      </c>
      <c r="R190" s="15" t="s">
        <v>232</v>
      </c>
    </row>
    <row r="191" spans="17:18" x14ac:dyDescent="0.25">
      <c r="Q191" s="15" t="s">
        <v>379</v>
      </c>
      <c r="R191" s="15" t="s">
        <v>231</v>
      </c>
    </row>
    <row r="192" spans="17:18" x14ac:dyDescent="0.25">
      <c r="Q192" s="15" t="s">
        <v>379</v>
      </c>
      <c r="R192" s="15" t="s">
        <v>232</v>
      </c>
    </row>
    <row r="193" spans="17:18" x14ac:dyDescent="0.25">
      <c r="Q193" s="15" t="s">
        <v>381</v>
      </c>
      <c r="R193" s="15" t="s">
        <v>231</v>
      </c>
    </row>
    <row r="194" spans="17:18" x14ac:dyDescent="0.25">
      <c r="Q194" s="15" t="s">
        <v>381</v>
      </c>
      <c r="R194" s="15" t="s">
        <v>232</v>
      </c>
    </row>
    <row r="195" spans="17:18" x14ac:dyDescent="0.25">
      <c r="Q195" s="15" t="s">
        <v>383</v>
      </c>
      <c r="R195" s="15" t="s">
        <v>231</v>
      </c>
    </row>
    <row r="196" spans="17:18" x14ac:dyDescent="0.25">
      <c r="Q196" s="15" t="s">
        <v>383</v>
      </c>
      <c r="R196" s="15" t="s">
        <v>232</v>
      </c>
    </row>
    <row r="197" spans="17:18" x14ac:dyDescent="0.25">
      <c r="Q197" s="15" t="s">
        <v>385</v>
      </c>
      <c r="R197" s="15" t="s">
        <v>231</v>
      </c>
    </row>
    <row r="198" spans="17:18" x14ac:dyDescent="0.25">
      <c r="Q198" s="15" t="s">
        <v>385</v>
      </c>
      <c r="R198" s="15" t="s">
        <v>232</v>
      </c>
    </row>
    <row r="199" spans="17:18" x14ac:dyDescent="0.25">
      <c r="Q199" s="15" t="s">
        <v>387</v>
      </c>
      <c r="R199" s="15" t="s">
        <v>231</v>
      </c>
    </row>
    <row r="200" spans="17:18" x14ac:dyDescent="0.25">
      <c r="Q200" s="15" t="s">
        <v>387</v>
      </c>
      <c r="R200" s="15" t="s">
        <v>232</v>
      </c>
    </row>
    <row r="201" spans="17:18" x14ac:dyDescent="0.25">
      <c r="Q201" s="15" t="s">
        <v>389</v>
      </c>
      <c r="R201" s="15" t="s">
        <v>231</v>
      </c>
    </row>
    <row r="202" spans="17:18" x14ac:dyDescent="0.25">
      <c r="Q202" s="15" t="s">
        <v>389</v>
      </c>
      <c r="R202" s="15" t="s">
        <v>232</v>
      </c>
    </row>
    <row r="203" spans="17:18" x14ac:dyDescent="0.25">
      <c r="Q203" s="15" t="s">
        <v>391</v>
      </c>
      <c r="R203" s="15" t="s">
        <v>231</v>
      </c>
    </row>
    <row r="204" spans="17:18" x14ac:dyDescent="0.25">
      <c r="Q204" s="15" t="s">
        <v>391</v>
      </c>
      <c r="R204" s="15" t="s">
        <v>232</v>
      </c>
    </row>
    <row r="205" spans="17:18" x14ac:dyDescent="0.25">
      <c r="Q205" s="15" t="s">
        <v>393</v>
      </c>
      <c r="R205" s="15" t="s">
        <v>231</v>
      </c>
    </row>
    <row r="206" spans="17:18" x14ac:dyDescent="0.25">
      <c r="Q206" s="15" t="s">
        <v>393</v>
      </c>
      <c r="R206" s="15" t="s">
        <v>232</v>
      </c>
    </row>
    <row r="207" spans="17:18" x14ac:dyDescent="0.25">
      <c r="Q207" s="15" t="s">
        <v>395</v>
      </c>
      <c r="R207" s="15" t="s">
        <v>231</v>
      </c>
    </row>
    <row r="208" spans="17:18" x14ac:dyDescent="0.25">
      <c r="Q208" s="15" t="s">
        <v>395</v>
      </c>
      <c r="R208" s="15" t="s">
        <v>232</v>
      </c>
    </row>
    <row r="209" spans="17:18" x14ac:dyDescent="0.25">
      <c r="Q209" s="15" t="s">
        <v>397</v>
      </c>
      <c r="R209" s="15" t="s">
        <v>231</v>
      </c>
    </row>
    <row r="210" spans="17:18" x14ac:dyDescent="0.25">
      <c r="Q210" s="15" t="s">
        <v>397</v>
      </c>
      <c r="R210" s="15" t="s">
        <v>232</v>
      </c>
    </row>
    <row r="211" spans="17:18" x14ac:dyDescent="0.25">
      <c r="Q211" s="15" t="s">
        <v>399</v>
      </c>
      <c r="R211" s="15" t="s">
        <v>231</v>
      </c>
    </row>
    <row r="212" spans="17:18" x14ac:dyDescent="0.25">
      <c r="Q212" s="15" t="s">
        <v>399</v>
      </c>
      <c r="R212" s="15" t="s">
        <v>232</v>
      </c>
    </row>
    <row r="213" spans="17:18" x14ac:dyDescent="0.25">
      <c r="Q213" s="15" t="s">
        <v>401</v>
      </c>
      <c r="R213" s="15" t="s">
        <v>231</v>
      </c>
    </row>
    <row r="214" spans="17:18" x14ac:dyDescent="0.25">
      <c r="Q214" s="15" t="s">
        <v>401</v>
      </c>
      <c r="R214" s="15" t="s">
        <v>232</v>
      </c>
    </row>
    <row r="215" spans="17:18" x14ac:dyDescent="0.25">
      <c r="Q215" s="15" t="s">
        <v>403</v>
      </c>
      <c r="R215" s="15" t="s">
        <v>231</v>
      </c>
    </row>
    <row r="216" spans="17:18" x14ac:dyDescent="0.25">
      <c r="Q216" s="15" t="s">
        <v>403</v>
      </c>
      <c r="R216" s="15" t="s">
        <v>232</v>
      </c>
    </row>
    <row r="217" spans="17:18" x14ac:dyDescent="0.25">
      <c r="Q217" s="15" t="s">
        <v>405</v>
      </c>
      <c r="R217" s="15" t="s">
        <v>231</v>
      </c>
    </row>
    <row r="218" spans="17:18" x14ac:dyDescent="0.25">
      <c r="Q218" s="15" t="s">
        <v>405</v>
      </c>
      <c r="R218" s="15" t="s">
        <v>232</v>
      </c>
    </row>
    <row r="219" spans="17:18" x14ac:dyDescent="0.25">
      <c r="Q219" s="15" t="s">
        <v>407</v>
      </c>
      <c r="R219" s="15" t="s">
        <v>231</v>
      </c>
    </row>
    <row r="220" spans="17:18" x14ac:dyDescent="0.25">
      <c r="Q220" s="15" t="s">
        <v>407</v>
      </c>
      <c r="R220" s="15" t="s">
        <v>232</v>
      </c>
    </row>
    <row r="221" spans="17:18" x14ac:dyDescent="0.25">
      <c r="Q221" s="15" t="s">
        <v>409</v>
      </c>
      <c r="R221" s="15" t="s">
        <v>231</v>
      </c>
    </row>
    <row r="222" spans="17:18" x14ac:dyDescent="0.25">
      <c r="Q222" s="15" t="s">
        <v>409</v>
      </c>
      <c r="R222" s="15" t="s">
        <v>232</v>
      </c>
    </row>
    <row r="223" spans="17:18" x14ac:dyDescent="0.25">
      <c r="Q223" s="15" t="s">
        <v>411</v>
      </c>
      <c r="R223" s="15" t="s">
        <v>231</v>
      </c>
    </row>
    <row r="224" spans="17:18" x14ac:dyDescent="0.25">
      <c r="Q224" s="15" t="s">
        <v>411</v>
      </c>
      <c r="R224" s="15" t="s">
        <v>232</v>
      </c>
    </row>
    <row r="225" spans="17:18" x14ac:dyDescent="0.25">
      <c r="Q225" s="15" t="s">
        <v>413</v>
      </c>
      <c r="R225" s="15" t="s">
        <v>231</v>
      </c>
    </row>
    <row r="226" spans="17:18" x14ac:dyDescent="0.25">
      <c r="Q226" s="15" t="s">
        <v>413</v>
      </c>
      <c r="R226" s="15" t="s">
        <v>232</v>
      </c>
    </row>
    <row r="227" spans="17:18" x14ac:dyDescent="0.25">
      <c r="Q227" s="15" t="s">
        <v>415</v>
      </c>
      <c r="R227" s="15" t="s">
        <v>231</v>
      </c>
    </row>
    <row r="228" spans="17:18" x14ac:dyDescent="0.25">
      <c r="Q228" s="15" t="s">
        <v>415</v>
      </c>
      <c r="R228" s="15" t="s">
        <v>232</v>
      </c>
    </row>
    <row r="229" spans="17:18" x14ac:dyDescent="0.25">
      <c r="Q229" s="15" t="s">
        <v>417</v>
      </c>
      <c r="R229" s="15" t="s">
        <v>231</v>
      </c>
    </row>
    <row r="230" spans="17:18" x14ac:dyDescent="0.25">
      <c r="Q230" s="15" t="s">
        <v>417</v>
      </c>
      <c r="R230" s="15" t="s">
        <v>232</v>
      </c>
    </row>
    <row r="231" spans="17:18" x14ac:dyDescent="0.25">
      <c r="Q231" s="15" t="s">
        <v>419</v>
      </c>
      <c r="R231" s="15" t="s">
        <v>231</v>
      </c>
    </row>
    <row r="232" spans="17:18" x14ac:dyDescent="0.25">
      <c r="Q232" s="15" t="s">
        <v>419</v>
      </c>
      <c r="R232" s="15" t="s">
        <v>232</v>
      </c>
    </row>
    <row r="233" spans="17:18" x14ac:dyDescent="0.25">
      <c r="Q233" s="15" t="s">
        <v>421</v>
      </c>
      <c r="R233" s="15" t="s">
        <v>231</v>
      </c>
    </row>
    <row r="234" spans="17:18" x14ac:dyDescent="0.25">
      <c r="Q234" s="15" t="s">
        <v>421</v>
      </c>
      <c r="R234" s="15" t="s">
        <v>232</v>
      </c>
    </row>
    <row r="235" spans="17:18" x14ac:dyDescent="0.25">
      <c r="Q235" s="15" t="s">
        <v>423</v>
      </c>
      <c r="R235" s="15" t="s">
        <v>231</v>
      </c>
    </row>
    <row r="236" spans="17:18" x14ac:dyDescent="0.25">
      <c r="Q236" s="15" t="s">
        <v>423</v>
      </c>
      <c r="R236" s="15" t="s">
        <v>232</v>
      </c>
    </row>
    <row r="237" spans="17:18" x14ac:dyDescent="0.25">
      <c r="Q237" s="15" t="s">
        <v>425</v>
      </c>
      <c r="R237" s="15" t="s">
        <v>231</v>
      </c>
    </row>
    <row r="238" spans="17:18" x14ac:dyDescent="0.25">
      <c r="Q238" s="15" t="s">
        <v>425</v>
      </c>
      <c r="R238" s="15" t="s">
        <v>232</v>
      </c>
    </row>
    <row r="239" spans="17:18" x14ac:dyDescent="0.25">
      <c r="Q239" s="15" t="s">
        <v>427</v>
      </c>
      <c r="R239" s="15" t="s">
        <v>231</v>
      </c>
    </row>
    <row r="240" spans="17:18" x14ac:dyDescent="0.25">
      <c r="Q240" s="15" t="s">
        <v>427</v>
      </c>
      <c r="R240" s="15" t="s">
        <v>232</v>
      </c>
    </row>
    <row r="241" spans="17:18" x14ac:dyDescent="0.25">
      <c r="Q241" s="15" t="s">
        <v>429</v>
      </c>
      <c r="R241" s="15" t="s">
        <v>231</v>
      </c>
    </row>
    <row r="242" spans="17:18" x14ac:dyDescent="0.25">
      <c r="Q242" s="15" t="s">
        <v>429</v>
      </c>
      <c r="R242" s="15" t="s">
        <v>232</v>
      </c>
    </row>
    <row r="243" spans="17:18" x14ac:dyDescent="0.25">
      <c r="Q243" s="15" t="s">
        <v>431</v>
      </c>
      <c r="R243" s="15" t="s">
        <v>231</v>
      </c>
    </row>
    <row r="244" spans="17:18" x14ac:dyDescent="0.25">
      <c r="Q244" s="15" t="s">
        <v>431</v>
      </c>
      <c r="R244" s="15" t="s">
        <v>232</v>
      </c>
    </row>
    <row r="245" spans="17:18" x14ac:dyDescent="0.25">
      <c r="Q245" s="15" t="s">
        <v>433</v>
      </c>
      <c r="R245" s="15" t="s">
        <v>231</v>
      </c>
    </row>
    <row r="246" spans="17:18" x14ac:dyDescent="0.25">
      <c r="Q246" s="15" t="s">
        <v>433</v>
      </c>
      <c r="R246" s="15" t="s">
        <v>232</v>
      </c>
    </row>
    <row r="247" spans="17:18" x14ac:dyDescent="0.25">
      <c r="Q247" s="15" t="s">
        <v>435</v>
      </c>
      <c r="R247" s="15" t="s">
        <v>231</v>
      </c>
    </row>
    <row r="248" spans="17:18" x14ac:dyDescent="0.25">
      <c r="Q248" s="15" t="s">
        <v>435</v>
      </c>
      <c r="R248" s="15" t="s">
        <v>232</v>
      </c>
    </row>
    <row r="249" spans="17:18" x14ac:dyDescent="0.25">
      <c r="Q249" s="15" t="s">
        <v>437</v>
      </c>
      <c r="R249" s="15" t="s">
        <v>231</v>
      </c>
    </row>
    <row r="250" spans="17:18" x14ac:dyDescent="0.25">
      <c r="Q250" s="15" t="s">
        <v>437</v>
      </c>
      <c r="R250" s="15" t="s">
        <v>232</v>
      </c>
    </row>
    <row r="251" spans="17:18" x14ac:dyDescent="0.25">
      <c r="Q251" s="15" t="s">
        <v>439</v>
      </c>
      <c r="R251" s="15" t="s">
        <v>231</v>
      </c>
    </row>
    <row r="252" spans="17:18" x14ac:dyDescent="0.25">
      <c r="Q252" s="15" t="s">
        <v>439</v>
      </c>
      <c r="R252" s="15" t="s">
        <v>232</v>
      </c>
    </row>
    <row r="253" spans="17:18" x14ac:dyDescent="0.25">
      <c r="Q253" s="15" t="s">
        <v>441</v>
      </c>
      <c r="R253" s="15" t="s">
        <v>231</v>
      </c>
    </row>
    <row r="254" spans="17:18" x14ac:dyDescent="0.25">
      <c r="Q254" s="15" t="s">
        <v>441</v>
      </c>
      <c r="R254" s="15" t="s">
        <v>232</v>
      </c>
    </row>
    <row r="255" spans="17:18" x14ac:dyDescent="0.25">
      <c r="Q255" s="15" t="s">
        <v>443</v>
      </c>
      <c r="R255" s="15" t="s">
        <v>231</v>
      </c>
    </row>
    <row r="256" spans="17:18" x14ac:dyDescent="0.25">
      <c r="Q256" s="15" t="s">
        <v>443</v>
      </c>
      <c r="R256" s="15" t="s">
        <v>232</v>
      </c>
    </row>
    <row r="257" spans="17:18" x14ac:dyDescent="0.25">
      <c r="Q257" s="15" t="s">
        <v>445</v>
      </c>
      <c r="R257" s="15" t="s">
        <v>231</v>
      </c>
    </row>
    <row r="258" spans="17:18" x14ac:dyDescent="0.25">
      <c r="Q258" s="15" t="s">
        <v>445</v>
      </c>
      <c r="R258" s="15" t="s">
        <v>232</v>
      </c>
    </row>
    <row r="259" spans="17:18" x14ac:dyDescent="0.25">
      <c r="Q259" s="15" t="s">
        <v>447</v>
      </c>
      <c r="R259" s="15" t="s">
        <v>231</v>
      </c>
    </row>
    <row r="260" spans="17:18" x14ac:dyDescent="0.25">
      <c r="Q260" s="15" t="s">
        <v>447</v>
      </c>
      <c r="R260" s="15" t="s">
        <v>232</v>
      </c>
    </row>
    <row r="261" spans="17:18" x14ac:dyDescent="0.25">
      <c r="Q261" s="15" t="s">
        <v>449</v>
      </c>
      <c r="R261" s="15" t="s">
        <v>231</v>
      </c>
    </row>
    <row r="262" spans="17:18" x14ac:dyDescent="0.25">
      <c r="Q262" s="15" t="s">
        <v>449</v>
      </c>
      <c r="R262" s="15" t="s">
        <v>232</v>
      </c>
    </row>
    <row r="263" spans="17:18" x14ac:dyDescent="0.25">
      <c r="Q263" s="15" t="s">
        <v>451</v>
      </c>
      <c r="R263" s="15" t="s">
        <v>231</v>
      </c>
    </row>
    <row r="264" spans="17:18" x14ac:dyDescent="0.25">
      <c r="Q264" s="15" t="s">
        <v>451</v>
      </c>
      <c r="R264" s="15" t="s">
        <v>232</v>
      </c>
    </row>
    <row r="265" spans="17:18" x14ac:dyDescent="0.25">
      <c r="Q265" s="15" t="s">
        <v>453</v>
      </c>
      <c r="R265" s="15" t="s">
        <v>231</v>
      </c>
    </row>
    <row r="266" spans="17:18" x14ac:dyDescent="0.25">
      <c r="Q266" s="15" t="s">
        <v>453</v>
      </c>
      <c r="R266" s="15" t="s">
        <v>232</v>
      </c>
    </row>
    <row r="267" spans="17:18" x14ac:dyDescent="0.25">
      <c r="Q267" s="15" t="s">
        <v>455</v>
      </c>
      <c r="R267" s="15" t="s">
        <v>231</v>
      </c>
    </row>
    <row r="268" spans="17:18" x14ac:dyDescent="0.25">
      <c r="Q268" s="15" t="s">
        <v>455</v>
      </c>
      <c r="R268" s="15" t="s">
        <v>232</v>
      </c>
    </row>
    <row r="269" spans="17:18" x14ac:dyDescent="0.25">
      <c r="Q269" s="15" t="s">
        <v>457</v>
      </c>
      <c r="R269" s="15" t="s">
        <v>241</v>
      </c>
    </row>
    <row r="270" spans="17:18" x14ac:dyDescent="0.25">
      <c r="Q270" s="15" t="s">
        <v>457</v>
      </c>
      <c r="R270" s="15" t="s">
        <v>242</v>
      </c>
    </row>
    <row r="271" spans="17:18" x14ac:dyDescent="0.25">
      <c r="Q271" s="15" t="s">
        <v>457</v>
      </c>
      <c r="R271" s="15" t="s">
        <v>232</v>
      </c>
    </row>
    <row r="272" spans="17:18" x14ac:dyDescent="0.25">
      <c r="Q272" s="15" t="s">
        <v>106</v>
      </c>
      <c r="R272" s="15" t="s">
        <v>459</v>
      </c>
    </row>
    <row r="273" spans="17:18" x14ac:dyDescent="0.25">
      <c r="Q273" s="15" t="s">
        <v>108</v>
      </c>
      <c r="R273" s="15" t="s">
        <v>459</v>
      </c>
    </row>
    <row r="274" spans="17:18" x14ac:dyDescent="0.25">
      <c r="Q274" s="15" t="s">
        <v>109</v>
      </c>
      <c r="R274" s="15" t="s">
        <v>459</v>
      </c>
    </row>
    <row r="275" spans="17:18" x14ac:dyDescent="0.25">
      <c r="Q275" s="15" t="s">
        <v>110</v>
      </c>
      <c r="R275" s="15" t="s">
        <v>459</v>
      </c>
    </row>
    <row r="276" spans="17:18" x14ac:dyDescent="0.25">
      <c r="Q276" s="15" t="s">
        <v>111</v>
      </c>
      <c r="R276" s="15" t="s">
        <v>459</v>
      </c>
    </row>
    <row r="277" spans="17:18" x14ac:dyDescent="0.25">
      <c r="Q277" s="15" t="s">
        <v>112</v>
      </c>
      <c r="R277" s="15" t="s">
        <v>460</v>
      </c>
    </row>
    <row r="278" spans="17:18" x14ac:dyDescent="0.25">
      <c r="Q278" s="15" t="s">
        <v>114</v>
      </c>
      <c r="R278" s="15" t="s">
        <v>460</v>
      </c>
    </row>
    <row r="279" spans="17:18" x14ac:dyDescent="0.25">
      <c r="Q279" s="15" t="s">
        <v>116</v>
      </c>
      <c r="R279" s="15" t="s">
        <v>460</v>
      </c>
    </row>
    <row r="280" spans="17:18" x14ac:dyDescent="0.25">
      <c r="Q280" s="15" t="s">
        <v>118</v>
      </c>
      <c r="R280" s="15" t="s">
        <v>231</v>
      </c>
    </row>
    <row r="281" spans="17:18" x14ac:dyDescent="0.25">
      <c r="Q281" s="15" t="s">
        <v>118</v>
      </c>
      <c r="R281" s="15" t="s">
        <v>232</v>
      </c>
    </row>
    <row r="282" spans="17:18" x14ac:dyDescent="0.25">
      <c r="Q282" s="15" t="s">
        <v>120</v>
      </c>
      <c r="R282" s="15" t="s">
        <v>231</v>
      </c>
    </row>
    <row r="283" spans="17:18" x14ac:dyDescent="0.25">
      <c r="Q283" s="15" t="s">
        <v>120</v>
      </c>
      <c r="R283" s="15" t="s">
        <v>232</v>
      </c>
    </row>
    <row r="284" spans="17:18" x14ac:dyDescent="0.25">
      <c r="Q284" s="15" t="s">
        <v>122</v>
      </c>
      <c r="R284" s="15" t="s">
        <v>231</v>
      </c>
    </row>
    <row r="285" spans="17:18" x14ac:dyDescent="0.25">
      <c r="Q285" s="15" t="s">
        <v>122</v>
      </c>
      <c r="R285" s="15" t="s">
        <v>232</v>
      </c>
    </row>
    <row r="286" spans="17:18" x14ac:dyDescent="0.25">
      <c r="Q286" s="15" t="s">
        <v>124</v>
      </c>
      <c r="R286" s="15" t="s">
        <v>231</v>
      </c>
    </row>
    <row r="287" spans="17:18" x14ac:dyDescent="0.25">
      <c r="Q287" s="15" t="s">
        <v>124</v>
      </c>
      <c r="R287" s="15" t="s">
        <v>232</v>
      </c>
    </row>
    <row r="288" spans="17:18" x14ac:dyDescent="0.25">
      <c r="Q288" s="15" t="s">
        <v>126</v>
      </c>
      <c r="R288" s="15" t="s">
        <v>231</v>
      </c>
    </row>
    <row r="289" spans="17:18" x14ac:dyDescent="0.25">
      <c r="Q289" s="15" t="s">
        <v>126</v>
      </c>
      <c r="R289" s="15" t="s">
        <v>232</v>
      </c>
    </row>
    <row r="290" spans="17:18" x14ac:dyDescent="0.25">
      <c r="Q290" s="15" t="s">
        <v>128</v>
      </c>
      <c r="R290" s="15" t="s">
        <v>231</v>
      </c>
    </row>
    <row r="291" spans="17:18" x14ac:dyDescent="0.25">
      <c r="Q291" s="15" t="s">
        <v>128</v>
      </c>
      <c r="R291" s="15" t="s">
        <v>232</v>
      </c>
    </row>
    <row r="292" spans="17:18" x14ac:dyDescent="0.25">
      <c r="Q292" s="15" t="s">
        <v>130</v>
      </c>
      <c r="R292" s="15" t="s">
        <v>231</v>
      </c>
    </row>
    <row r="293" spans="17:18" x14ac:dyDescent="0.25">
      <c r="Q293" s="15" t="s">
        <v>130</v>
      </c>
      <c r="R293" s="15" t="s">
        <v>232</v>
      </c>
    </row>
    <row r="294" spans="17:18" x14ac:dyDescent="0.25">
      <c r="Q294" s="15" t="s">
        <v>132</v>
      </c>
      <c r="R294" s="15" t="s">
        <v>231</v>
      </c>
    </row>
    <row r="295" spans="17:18" x14ac:dyDescent="0.25">
      <c r="Q295" s="15" t="s">
        <v>132</v>
      </c>
      <c r="R295" s="15" t="s">
        <v>232</v>
      </c>
    </row>
    <row r="296" spans="17:18" x14ac:dyDescent="0.25">
      <c r="Q296" s="15" t="s">
        <v>134</v>
      </c>
      <c r="R296" s="15" t="s">
        <v>231</v>
      </c>
    </row>
    <row r="297" spans="17:18" x14ac:dyDescent="0.25">
      <c r="Q297" s="15" t="s">
        <v>136</v>
      </c>
      <c r="R297" s="15" t="s">
        <v>231</v>
      </c>
    </row>
    <row r="298" spans="17:18" x14ac:dyDescent="0.25">
      <c r="Q298" s="15" t="s">
        <v>137</v>
      </c>
      <c r="R298" s="15" t="s">
        <v>231</v>
      </c>
    </row>
    <row r="299" spans="17:18" x14ac:dyDescent="0.25">
      <c r="Q299" s="15" t="s">
        <v>138</v>
      </c>
      <c r="R299" s="15" t="s">
        <v>231</v>
      </c>
    </row>
    <row r="300" spans="17:18" x14ac:dyDescent="0.25">
      <c r="Q300" s="15" t="s">
        <v>139</v>
      </c>
      <c r="R300" s="15" t="s">
        <v>231</v>
      </c>
    </row>
    <row r="301" spans="17:18" x14ac:dyDescent="0.25">
      <c r="Q301" s="15" t="s">
        <v>140</v>
      </c>
      <c r="R301" s="15" t="s">
        <v>231</v>
      </c>
    </row>
    <row r="302" spans="17:18" x14ac:dyDescent="0.25">
      <c r="Q302" s="15" t="s">
        <v>140</v>
      </c>
      <c r="R302" s="15" t="s">
        <v>231</v>
      </c>
    </row>
    <row r="303" spans="17:18" x14ac:dyDescent="0.25">
      <c r="Q303" s="15" t="s">
        <v>140</v>
      </c>
      <c r="R303" s="15" t="s">
        <v>232</v>
      </c>
    </row>
    <row r="304" spans="17:18" x14ac:dyDescent="0.25">
      <c r="Q304" s="15" t="s">
        <v>140</v>
      </c>
      <c r="R304" s="15" t="s">
        <v>232</v>
      </c>
    </row>
    <row r="305" spans="17:18" x14ac:dyDescent="0.25">
      <c r="Q305" s="15" t="s">
        <v>462</v>
      </c>
      <c r="R305" s="15" t="s">
        <v>231</v>
      </c>
    </row>
    <row r="306" spans="17:18" x14ac:dyDescent="0.25">
      <c r="Q306" s="15" t="s">
        <v>462</v>
      </c>
      <c r="R306" s="15" t="s">
        <v>232</v>
      </c>
    </row>
    <row r="307" spans="17:18" x14ac:dyDescent="0.25">
      <c r="Q307" s="15" t="s">
        <v>464</v>
      </c>
      <c r="R307" s="15" t="s">
        <v>231</v>
      </c>
    </row>
    <row r="308" spans="17:18" x14ac:dyDescent="0.25">
      <c r="Q308" s="15" t="s">
        <v>464</v>
      </c>
      <c r="R308" s="15" t="s">
        <v>242</v>
      </c>
    </row>
    <row r="309" spans="17:18" x14ac:dyDescent="0.25">
      <c r="Q309" s="15" t="s">
        <v>466</v>
      </c>
      <c r="R309" s="15" t="s">
        <v>231</v>
      </c>
    </row>
    <row r="310" spans="17:18" x14ac:dyDescent="0.25">
      <c r="Q310" s="15" t="s">
        <v>466</v>
      </c>
      <c r="R310" s="15" t="s">
        <v>242</v>
      </c>
    </row>
    <row r="311" spans="17:18" x14ac:dyDescent="0.25">
      <c r="Q311" s="15" t="s">
        <v>142</v>
      </c>
      <c r="R311" s="15" t="s">
        <v>231</v>
      </c>
    </row>
    <row r="312" spans="17:18" x14ac:dyDescent="0.25">
      <c r="Q312" s="15" t="s">
        <v>142</v>
      </c>
      <c r="R312" s="15" t="s">
        <v>232</v>
      </c>
    </row>
    <row r="313" spans="17:18" x14ac:dyDescent="0.25">
      <c r="Q313" s="15" t="s">
        <v>144</v>
      </c>
      <c r="R313" s="15" t="s">
        <v>231</v>
      </c>
    </row>
    <row r="314" spans="17:18" x14ac:dyDescent="0.25">
      <c r="Q314" s="15" t="s">
        <v>144</v>
      </c>
      <c r="R314" s="15" t="s">
        <v>232</v>
      </c>
    </row>
    <row r="315" spans="17:18" x14ac:dyDescent="0.25">
      <c r="Q315" s="15" t="s">
        <v>146</v>
      </c>
      <c r="R315" s="15" t="s">
        <v>231</v>
      </c>
    </row>
    <row r="316" spans="17:18" x14ac:dyDescent="0.25">
      <c r="Q316" s="15" t="s">
        <v>146</v>
      </c>
      <c r="R316" s="15" t="s">
        <v>232</v>
      </c>
    </row>
    <row r="317" spans="17:18" x14ac:dyDescent="0.25">
      <c r="Q317" s="15" t="s">
        <v>468</v>
      </c>
      <c r="R317" s="15" t="s">
        <v>231</v>
      </c>
    </row>
    <row r="318" spans="17:18" x14ac:dyDescent="0.25">
      <c r="Q318" s="15" t="s">
        <v>468</v>
      </c>
      <c r="R318" s="15" t="s">
        <v>232</v>
      </c>
    </row>
    <row r="319" spans="17:18" x14ac:dyDescent="0.25">
      <c r="Q319" s="15" t="s">
        <v>470</v>
      </c>
      <c r="R319" s="15" t="s">
        <v>231</v>
      </c>
    </row>
    <row r="320" spans="17:18" x14ac:dyDescent="0.25">
      <c r="Q320" s="15" t="s">
        <v>470</v>
      </c>
      <c r="R320" s="15" t="s">
        <v>232</v>
      </c>
    </row>
    <row r="321" spans="17:18" x14ac:dyDescent="0.25">
      <c r="Q321" s="15" t="s">
        <v>472</v>
      </c>
      <c r="R321" s="15" t="s">
        <v>231</v>
      </c>
    </row>
    <row r="322" spans="17:18" x14ac:dyDescent="0.25">
      <c r="Q322" s="15" t="s">
        <v>472</v>
      </c>
      <c r="R322" s="15" t="s">
        <v>232</v>
      </c>
    </row>
    <row r="323" spans="17:18" x14ac:dyDescent="0.25">
      <c r="Q323" s="15" t="s">
        <v>472</v>
      </c>
      <c r="R323" s="15" t="s">
        <v>242</v>
      </c>
    </row>
    <row r="324" spans="17:18" x14ac:dyDescent="0.25">
      <c r="Q324" s="15" t="s">
        <v>474</v>
      </c>
      <c r="R324" s="15" t="s">
        <v>231</v>
      </c>
    </row>
    <row r="325" spans="17:18" x14ac:dyDescent="0.25">
      <c r="Q325" s="15" t="s">
        <v>474</v>
      </c>
      <c r="R325" s="15" t="s">
        <v>242</v>
      </c>
    </row>
    <row r="326" spans="17:18" x14ac:dyDescent="0.25">
      <c r="Q326" s="15" t="s">
        <v>148</v>
      </c>
      <c r="R326" s="15" t="s">
        <v>231</v>
      </c>
    </row>
    <row r="327" spans="17:18" x14ac:dyDescent="0.25">
      <c r="Q327" s="15" t="s">
        <v>148</v>
      </c>
      <c r="R327" s="15" t="s">
        <v>232</v>
      </c>
    </row>
    <row r="328" spans="17:18" x14ac:dyDescent="0.25">
      <c r="Q328" s="15" t="s">
        <v>476</v>
      </c>
      <c r="R328" s="15" t="s">
        <v>231</v>
      </c>
    </row>
    <row r="329" spans="17:18" x14ac:dyDescent="0.25">
      <c r="Q329" s="15" t="s">
        <v>476</v>
      </c>
      <c r="R329" s="15" t="s">
        <v>232</v>
      </c>
    </row>
    <row r="330" spans="17:18" x14ac:dyDescent="0.25">
      <c r="Q330" s="15" t="s">
        <v>150</v>
      </c>
      <c r="R330" s="15" t="s">
        <v>231</v>
      </c>
    </row>
    <row r="331" spans="17:18" x14ac:dyDescent="0.25">
      <c r="Q331" s="15" t="s">
        <v>150</v>
      </c>
      <c r="R331" s="15" t="s">
        <v>232</v>
      </c>
    </row>
    <row r="332" spans="17:18" x14ac:dyDescent="0.25">
      <c r="Q332" s="15" t="s">
        <v>152</v>
      </c>
      <c r="R332" s="15" t="s">
        <v>231</v>
      </c>
    </row>
    <row r="333" spans="17:18" x14ac:dyDescent="0.25">
      <c r="Q333" s="15" t="s">
        <v>152</v>
      </c>
      <c r="R333" s="15" t="s">
        <v>232</v>
      </c>
    </row>
    <row r="334" spans="17:18" x14ac:dyDescent="0.25">
      <c r="Q334" s="15" t="s">
        <v>154</v>
      </c>
      <c r="R334" s="15" t="s">
        <v>231</v>
      </c>
    </row>
    <row r="335" spans="17:18" x14ac:dyDescent="0.25">
      <c r="Q335" s="15" t="s">
        <v>154</v>
      </c>
      <c r="R335" s="15" t="s">
        <v>232</v>
      </c>
    </row>
    <row r="336" spans="17:18" x14ac:dyDescent="0.25">
      <c r="Q336" s="15" t="s">
        <v>156</v>
      </c>
      <c r="R336" s="15" t="s">
        <v>231</v>
      </c>
    </row>
    <row r="337" spans="17:18" x14ac:dyDescent="0.25">
      <c r="Q337" s="15" t="s">
        <v>156</v>
      </c>
      <c r="R337" s="15" t="s">
        <v>232</v>
      </c>
    </row>
    <row r="338" spans="17:18" x14ac:dyDescent="0.25">
      <c r="Q338" s="15" t="s">
        <v>478</v>
      </c>
      <c r="R338" s="15" t="s">
        <v>231</v>
      </c>
    </row>
    <row r="339" spans="17:18" x14ac:dyDescent="0.25">
      <c r="Q339" s="15" t="s">
        <v>478</v>
      </c>
      <c r="R339" s="15" t="s">
        <v>232</v>
      </c>
    </row>
    <row r="340" spans="17:18" x14ac:dyDescent="0.25">
      <c r="Q340" s="15" t="s">
        <v>480</v>
      </c>
      <c r="R340" s="15" t="s">
        <v>241</v>
      </c>
    </row>
    <row r="341" spans="17:18" x14ac:dyDescent="0.25">
      <c r="Q341" s="15" t="s">
        <v>480</v>
      </c>
      <c r="R341" s="15" t="s">
        <v>242</v>
      </c>
    </row>
    <row r="342" spans="17:18" x14ac:dyDescent="0.25">
      <c r="Q342" s="15" t="s">
        <v>480</v>
      </c>
      <c r="R342" s="15" t="s">
        <v>232</v>
      </c>
    </row>
    <row r="343" spans="17:18" x14ac:dyDescent="0.25">
      <c r="Q343" s="15" t="s">
        <v>482</v>
      </c>
      <c r="R343" s="15" t="s">
        <v>231</v>
      </c>
    </row>
    <row r="344" spans="17:18" x14ac:dyDescent="0.25">
      <c r="Q344" s="15" t="s">
        <v>482</v>
      </c>
      <c r="R344" s="15" t="s">
        <v>232</v>
      </c>
    </row>
    <row r="345" spans="17:18" x14ac:dyDescent="0.25">
      <c r="Q345" s="15" t="s">
        <v>484</v>
      </c>
      <c r="R345" s="15" t="s">
        <v>231</v>
      </c>
    </row>
    <row r="346" spans="17:18" x14ac:dyDescent="0.25">
      <c r="Q346" s="15" t="s">
        <v>484</v>
      </c>
      <c r="R346" s="15" t="s">
        <v>232</v>
      </c>
    </row>
    <row r="347" spans="17:18" x14ac:dyDescent="0.25">
      <c r="Q347" s="15" t="s">
        <v>486</v>
      </c>
      <c r="R347" s="15" t="s">
        <v>231</v>
      </c>
    </row>
    <row r="348" spans="17:18" x14ac:dyDescent="0.25">
      <c r="Q348" s="15" t="s">
        <v>486</v>
      </c>
      <c r="R348" s="15" t="s">
        <v>232</v>
      </c>
    </row>
    <row r="349" spans="17:18" x14ac:dyDescent="0.25">
      <c r="Q349" s="15" t="s">
        <v>488</v>
      </c>
      <c r="R349" s="15" t="s">
        <v>490</v>
      </c>
    </row>
    <row r="350" spans="17:18" x14ac:dyDescent="0.25">
      <c r="Q350" s="15" t="s">
        <v>491</v>
      </c>
      <c r="R350" s="15" t="s">
        <v>490</v>
      </c>
    </row>
    <row r="351" spans="17:18" x14ac:dyDescent="0.25">
      <c r="Q351" s="15" t="s">
        <v>493</v>
      </c>
      <c r="R351" s="15" t="s">
        <v>490</v>
      </c>
    </row>
    <row r="352" spans="17:18" x14ac:dyDescent="0.25">
      <c r="Q352" s="15" t="s">
        <v>495</v>
      </c>
      <c r="R352" s="15" t="s">
        <v>490</v>
      </c>
    </row>
    <row r="353" spans="17:18" x14ac:dyDescent="0.25">
      <c r="Q353" s="15" t="s">
        <v>497</v>
      </c>
      <c r="R353" s="15" t="s">
        <v>490</v>
      </c>
    </row>
    <row r="354" spans="17:18" x14ac:dyDescent="0.25">
      <c r="Q354" s="15" t="s">
        <v>499</v>
      </c>
      <c r="R354" s="15" t="s">
        <v>490</v>
      </c>
    </row>
    <row r="355" spans="17:18" x14ac:dyDescent="0.25">
      <c r="Q355" s="15" t="s">
        <v>501</v>
      </c>
      <c r="R355" s="15" t="s">
        <v>490</v>
      </c>
    </row>
    <row r="356" spans="17:18" x14ac:dyDescent="0.25">
      <c r="Q356" s="15" t="s">
        <v>503</v>
      </c>
      <c r="R356" s="15" t="s">
        <v>490</v>
      </c>
    </row>
    <row r="357" spans="17:18" x14ac:dyDescent="0.25">
      <c r="Q357" s="15" t="s">
        <v>505</v>
      </c>
      <c r="R357" s="15" t="s">
        <v>231</v>
      </c>
    </row>
    <row r="358" spans="17:18" x14ac:dyDescent="0.25">
      <c r="Q358" s="15" t="s">
        <v>505</v>
      </c>
      <c r="R358" s="15" t="s">
        <v>232</v>
      </c>
    </row>
    <row r="359" spans="17:18" x14ac:dyDescent="0.25">
      <c r="Q359" s="15" t="s">
        <v>507</v>
      </c>
      <c r="R359" s="15" t="s">
        <v>231</v>
      </c>
    </row>
    <row r="360" spans="17:18" x14ac:dyDescent="0.25">
      <c r="Q360" s="15" t="s">
        <v>507</v>
      </c>
      <c r="R360" s="15" t="s">
        <v>232</v>
      </c>
    </row>
    <row r="361" spans="17:18" x14ac:dyDescent="0.25">
      <c r="Q361" s="15" t="s">
        <v>509</v>
      </c>
      <c r="R361" s="15" t="s">
        <v>231</v>
      </c>
    </row>
    <row r="362" spans="17:18" x14ac:dyDescent="0.25">
      <c r="Q362" s="15" t="s">
        <v>509</v>
      </c>
      <c r="R362" s="15" t="s">
        <v>232</v>
      </c>
    </row>
    <row r="363" spans="17:18" x14ac:dyDescent="0.25">
      <c r="Q363" s="15" t="s">
        <v>511</v>
      </c>
      <c r="R363" s="15" t="s">
        <v>231</v>
      </c>
    </row>
    <row r="364" spans="17:18" x14ac:dyDescent="0.25">
      <c r="Q364" s="15" t="s">
        <v>511</v>
      </c>
      <c r="R364" s="15" t="s">
        <v>232</v>
      </c>
    </row>
    <row r="365" spans="17:18" x14ac:dyDescent="0.25">
      <c r="Q365" s="15" t="s">
        <v>513</v>
      </c>
      <c r="R365" s="15" t="s">
        <v>231</v>
      </c>
    </row>
    <row r="366" spans="17:18" x14ac:dyDescent="0.25">
      <c r="Q366" s="15" t="s">
        <v>513</v>
      </c>
      <c r="R366" s="15" t="s">
        <v>232</v>
      </c>
    </row>
    <row r="367" spans="17:18" x14ac:dyDescent="0.25">
      <c r="Q367" s="15" t="s">
        <v>515</v>
      </c>
      <c r="R367" s="15" t="s">
        <v>490</v>
      </c>
    </row>
    <row r="368" spans="17:18" x14ac:dyDescent="0.25">
      <c r="Q368" s="15" t="s">
        <v>515</v>
      </c>
      <c r="R368" s="15" t="s">
        <v>517</v>
      </c>
    </row>
    <row r="369" spans="17:18" x14ac:dyDescent="0.25">
      <c r="Q369" s="15" t="s">
        <v>518</v>
      </c>
      <c r="R369" s="15" t="s">
        <v>490</v>
      </c>
    </row>
    <row r="370" spans="17:18" x14ac:dyDescent="0.25">
      <c r="Q370" s="15" t="s">
        <v>520</v>
      </c>
      <c r="R370" s="15" t="s">
        <v>490</v>
      </c>
    </row>
    <row r="371" spans="17:18" x14ac:dyDescent="0.25">
      <c r="Q371" s="15" t="s">
        <v>520</v>
      </c>
      <c r="R371" s="15" t="s">
        <v>234</v>
      </c>
    </row>
    <row r="372" spans="17:18" x14ac:dyDescent="0.25">
      <c r="Q372" s="15" t="s">
        <v>522</v>
      </c>
      <c r="R372" s="15" t="s">
        <v>490</v>
      </c>
    </row>
    <row r="373" spans="17:18" x14ac:dyDescent="0.25">
      <c r="Q373" s="15" t="s">
        <v>524</v>
      </c>
      <c r="R373" s="15" t="s">
        <v>490</v>
      </c>
    </row>
    <row r="374" spans="17:18" x14ac:dyDescent="0.25">
      <c r="Q374" s="15" t="s">
        <v>526</v>
      </c>
      <c r="R374" s="15" t="s">
        <v>490</v>
      </c>
    </row>
    <row r="375" spans="17:18" x14ac:dyDescent="0.25">
      <c r="Q375" s="15" t="s">
        <v>528</v>
      </c>
      <c r="R375" s="15" t="s">
        <v>490</v>
      </c>
    </row>
    <row r="376" spans="17:18" x14ac:dyDescent="0.25">
      <c r="Q376" s="15" t="s">
        <v>530</v>
      </c>
      <c r="R376" s="15" t="s">
        <v>490</v>
      </c>
    </row>
    <row r="377" spans="17:18" x14ac:dyDescent="0.25">
      <c r="Q377" s="15" t="s">
        <v>532</v>
      </c>
      <c r="R377" s="15" t="s">
        <v>490</v>
      </c>
    </row>
    <row r="378" spans="17:18" x14ac:dyDescent="0.25">
      <c r="Q378" s="15" t="s">
        <v>534</v>
      </c>
      <c r="R378" s="15" t="s">
        <v>490</v>
      </c>
    </row>
    <row r="379" spans="17:18" x14ac:dyDescent="0.25">
      <c r="Q379" s="15" t="s">
        <v>536</v>
      </c>
      <c r="R379" s="15" t="s">
        <v>490</v>
      </c>
    </row>
    <row r="380" spans="17:18" x14ac:dyDescent="0.25">
      <c r="Q380" s="15" t="s">
        <v>538</v>
      </c>
      <c r="R380" s="15" t="s">
        <v>490</v>
      </c>
    </row>
    <row r="381" spans="17:18" x14ac:dyDescent="0.25">
      <c r="Q381" s="15" t="s">
        <v>158</v>
      </c>
      <c r="R381" s="15" t="s">
        <v>231</v>
      </c>
    </row>
    <row r="382" spans="17:18" x14ac:dyDescent="0.25">
      <c r="Q382" s="15" t="s">
        <v>158</v>
      </c>
      <c r="R382" s="15" t="s">
        <v>233</v>
      </c>
    </row>
    <row r="383" spans="17:18" x14ac:dyDescent="0.25">
      <c r="Q383" s="15" t="s">
        <v>158</v>
      </c>
      <c r="R383" s="15" t="s">
        <v>232</v>
      </c>
    </row>
    <row r="384" spans="17:18" x14ac:dyDescent="0.25">
      <c r="Q384" s="15" t="s">
        <v>160</v>
      </c>
      <c r="R384" s="15" t="s">
        <v>231</v>
      </c>
    </row>
    <row r="385" spans="17:18" x14ac:dyDescent="0.25">
      <c r="Q385" s="15" t="s">
        <v>160</v>
      </c>
      <c r="R385" s="15" t="s">
        <v>233</v>
      </c>
    </row>
    <row r="386" spans="17:18" x14ac:dyDescent="0.25">
      <c r="Q386" s="15" t="s">
        <v>160</v>
      </c>
      <c r="R386" s="15" t="s">
        <v>232</v>
      </c>
    </row>
    <row r="387" spans="17:18" x14ac:dyDescent="0.25">
      <c r="Q387" s="15" t="s">
        <v>162</v>
      </c>
      <c r="R387" s="15" t="s">
        <v>231</v>
      </c>
    </row>
    <row r="388" spans="17:18" x14ac:dyDescent="0.25">
      <c r="Q388" s="15" t="s">
        <v>162</v>
      </c>
      <c r="R388" s="15" t="s">
        <v>233</v>
      </c>
    </row>
    <row r="389" spans="17:18" x14ac:dyDescent="0.25">
      <c r="Q389" s="15" t="s">
        <v>162</v>
      </c>
      <c r="R389" s="15" t="s">
        <v>232</v>
      </c>
    </row>
    <row r="390" spans="17:18" x14ac:dyDescent="0.25">
      <c r="Q390" s="15" t="s">
        <v>540</v>
      </c>
      <c r="R390" s="15" t="s">
        <v>241</v>
      </c>
    </row>
    <row r="391" spans="17:18" x14ac:dyDescent="0.25">
      <c r="Q391" s="15" t="s">
        <v>540</v>
      </c>
      <c r="R391" s="15" t="s">
        <v>242</v>
      </c>
    </row>
    <row r="392" spans="17:18" x14ac:dyDescent="0.25">
      <c r="Q392" s="15" t="s">
        <v>540</v>
      </c>
      <c r="R392" s="15" t="s">
        <v>232</v>
      </c>
    </row>
    <row r="393" spans="17:18" x14ac:dyDescent="0.25">
      <c r="Q393" s="15" t="s">
        <v>540</v>
      </c>
      <c r="R393" s="15" t="s">
        <v>243</v>
      </c>
    </row>
    <row r="394" spans="17:18" x14ac:dyDescent="0.25">
      <c r="Q394" s="15" t="s">
        <v>164</v>
      </c>
      <c r="R394" s="15" t="s">
        <v>460</v>
      </c>
    </row>
    <row r="395" spans="17:18" x14ac:dyDescent="0.25">
      <c r="Q395" s="15" t="s">
        <v>164</v>
      </c>
      <c r="R395" s="15" t="s">
        <v>542</v>
      </c>
    </row>
    <row r="396" spans="17:18" x14ac:dyDescent="0.25">
      <c r="Q396" s="15" t="s">
        <v>166</v>
      </c>
      <c r="R396" s="15" t="s">
        <v>460</v>
      </c>
    </row>
    <row r="397" spans="17:18" x14ac:dyDescent="0.25">
      <c r="Q397" s="15" t="s">
        <v>166</v>
      </c>
      <c r="R397" s="15" t="s">
        <v>231</v>
      </c>
    </row>
    <row r="398" spans="17:18" x14ac:dyDescent="0.25">
      <c r="Q398" s="15" t="s">
        <v>166</v>
      </c>
      <c r="R398" s="15" t="s">
        <v>542</v>
      </c>
    </row>
    <row r="399" spans="17:18" x14ac:dyDescent="0.25">
      <c r="Q399" s="15" t="s">
        <v>168</v>
      </c>
      <c r="R399" s="15" t="s">
        <v>460</v>
      </c>
    </row>
    <row r="400" spans="17:18" x14ac:dyDescent="0.25">
      <c r="Q400" s="15" t="s">
        <v>170</v>
      </c>
      <c r="R400" s="15" t="s">
        <v>460</v>
      </c>
    </row>
    <row r="401" spans="17:18" x14ac:dyDescent="0.25">
      <c r="Q401" s="15" t="s">
        <v>172</v>
      </c>
      <c r="R401" s="15" t="s">
        <v>460</v>
      </c>
    </row>
    <row r="402" spans="17:18" x14ac:dyDescent="0.25">
      <c r="Q402" s="15" t="s">
        <v>172</v>
      </c>
      <c r="R402" s="15" t="s">
        <v>543</v>
      </c>
    </row>
    <row r="403" spans="17:18" x14ac:dyDescent="0.25">
      <c r="Q403" s="15" t="s">
        <v>172</v>
      </c>
      <c r="R403" s="15" t="s">
        <v>544</v>
      </c>
    </row>
    <row r="404" spans="17:18" x14ac:dyDescent="0.25">
      <c r="Q404" s="15" t="s">
        <v>172</v>
      </c>
      <c r="R404" s="15" t="s">
        <v>542</v>
      </c>
    </row>
    <row r="405" spans="17:18" x14ac:dyDescent="0.25">
      <c r="Q405" s="15" t="s">
        <v>172</v>
      </c>
      <c r="R405" s="15" t="s">
        <v>545</v>
      </c>
    </row>
    <row r="406" spans="17:18" x14ac:dyDescent="0.25">
      <c r="Q406" s="15" t="s">
        <v>172</v>
      </c>
      <c r="R406" s="15" t="s">
        <v>546</v>
      </c>
    </row>
    <row r="407" spans="17:18" x14ac:dyDescent="0.25">
      <c r="Q407" s="15" t="s">
        <v>172</v>
      </c>
      <c r="R407" s="15" t="s">
        <v>547</v>
      </c>
    </row>
    <row r="408" spans="17:18" x14ac:dyDescent="0.25">
      <c r="Q408" s="15" t="s">
        <v>172</v>
      </c>
      <c r="R408" s="15" t="s">
        <v>548</v>
      </c>
    </row>
    <row r="409" spans="17:18" x14ac:dyDescent="0.25">
      <c r="Q409" s="15" t="s">
        <v>549</v>
      </c>
      <c r="R409" s="15" t="s">
        <v>231</v>
      </c>
    </row>
    <row r="410" spans="17:18" x14ac:dyDescent="0.25">
      <c r="Q410" s="15" t="s">
        <v>549</v>
      </c>
      <c r="R410" s="15" t="s">
        <v>232</v>
      </c>
    </row>
    <row r="411" spans="17:18" x14ac:dyDescent="0.25">
      <c r="Q411" s="15" t="s">
        <v>551</v>
      </c>
      <c r="R411" s="15" t="s">
        <v>231</v>
      </c>
    </row>
    <row r="412" spans="17:18" x14ac:dyDescent="0.25">
      <c r="Q412" s="15" t="s">
        <v>551</v>
      </c>
      <c r="R412" s="15" t="s">
        <v>232</v>
      </c>
    </row>
    <row r="413" spans="17:18" x14ac:dyDescent="0.25">
      <c r="Q413" s="15" t="s">
        <v>174</v>
      </c>
      <c r="R413" s="15" t="s">
        <v>231</v>
      </c>
    </row>
    <row r="414" spans="17:18" x14ac:dyDescent="0.25">
      <c r="Q414" s="15" t="s">
        <v>174</v>
      </c>
      <c r="R414" s="15" t="s">
        <v>232</v>
      </c>
    </row>
    <row r="415" spans="17:18" x14ac:dyDescent="0.25">
      <c r="Q415" s="15" t="s">
        <v>176</v>
      </c>
      <c r="R415" s="15" t="s">
        <v>231</v>
      </c>
    </row>
    <row r="416" spans="17:18" x14ac:dyDescent="0.25">
      <c r="Q416" s="15" t="s">
        <v>176</v>
      </c>
      <c r="R416" s="15" t="s">
        <v>232</v>
      </c>
    </row>
    <row r="417" spans="17:18" x14ac:dyDescent="0.25">
      <c r="Q417" s="15" t="s">
        <v>553</v>
      </c>
      <c r="R417" s="15" t="s">
        <v>231</v>
      </c>
    </row>
    <row r="418" spans="17:18" x14ac:dyDescent="0.25">
      <c r="Q418" s="15" t="s">
        <v>553</v>
      </c>
      <c r="R418" s="15" t="s">
        <v>232</v>
      </c>
    </row>
    <row r="419" spans="17:18" x14ac:dyDescent="0.25">
      <c r="Q419" s="15" t="s">
        <v>555</v>
      </c>
      <c r="R419" s="15" t="s">
        <v>231</v>
      </c>
    </row>
    <row r="420" spans="17:18" x14ac:dyDescent="0.25">
      <c r="Q420" s="15" t="s">
        <v>555</v>
      </c>
      <c r="R420" s="15" t="s">
        <v>232</v>
      </c>
    </row>
    <row r="421" spans="17:18" x14ac:dyDescent="0.25">
      <c r="Q421" s="15" t="s">
        <v>557</v>
      </c>
      <c r="R421" s="15" t="s">
        <v>231</v>
      </c>
    </row>
    <row r="422" spans="17:18" x14ac:dyDescent="0.25">
      <c r="Q422" s="15" t="s">
        <v>557</v>
      </c>
      <c r="R422" s="15" t="s">
        <v>232</v>
      </c>
    </row>
    <row r="423" spans="17:18" x14ac:dyDescent="0.25">
      <c r="Q423" s="15" t="s">
        <v>559</v>
      </c>
      <c r="R423" s="15" t="s">
        <v>231</v>
      </c>
    </row>
    <row r="424" spans="17:18" x14ac:dyDescent="0.25">
      <c r="Q424" s="15" t="s">
        <v>559</v>
      </c>
      <c r="R424" s="15" t="s">
        <v>232</v>
      </c>
    </row>
    <row r="425" spans="17:18" x14ac:dyDescent="0.25">
      <c r="Q425" s="15" t="s">
        <v>561</v>
      </c>
      <c r="R425" s="15" t="s">
        <v>231</v>
      </c>
    </row>
    <row r="426" spans="17:18" x14ac:dyDescent="0.25">
      <c r="Q426" s="15" t="s">
        <v>561</v>
      </c>
      <c r="R426" s="15" t="s">
        <v>232</v>
      </c>
    </row>
    <row r="427" spans="17:18" x14ac:dyDescent="0.25">
      <c r="Q427" s="15" t="s">
        <v>563</v>
      </c>
      <c r="R427" s="15" t="s">
        <v>231</v>
      </c>
    </row>
    <row r="428" spans="17:18" x14ac:dyDescent="0.25">
      <c r="Q428" s="15" t="s">
        <v>563</v>
      </c>
      <c r="R428" s="15" t="s">
        <v>232</v>
      </c>
    </row>
    <row r="429" spans="17:18" x14ac:dyDescent="0.25">
      <c r="Q429" s="15" t="s">
        <v>178</v>
      </c>
      <c r="R429" s="15" t="s">
        <v>231</v>
      </c>
    </row>
    <row r="430" spans="17:18" x14ac:dyDescent="0.25">
      <c r="Q430" s="15" t="s">
        <v>178</v>
      </c>
      <c r="R430" s="15" t="s">
        <v>232</v>
      </c>
    </row>
    <row r="431" spans="17:18" x14ac:dyDescent="0.25">
      <c r="Q431" s="15" t="s">
        <v>180</v>
      </c>
      <c r="R431" s="15" t="s">
        <v>231</v>
      </c>
    </row>
    <row r="432" spans="17:18" x14ac:dyDescent="0.25">
      <c r="Q432" s="15" t="s">
        <v>180</v>
      </c>
      <c r="R432" s="15" t="s">
        <v>232</v>
      </c>
    </row>
    <row r="433" spans="17:18" x14ac:dyDescent="0.25">
      <c r="Q433" s="15" t="s">
        <v>182</v>
      </c>
      <c r="R433" s="15" t="s">
        <v>231</v>
      </c>
    </row>
    <row r="434" spans="17:18" x14ac:dyDescent="0.25">
      <c r="Q434" s="15" t="s">
        <v>182</v>
      </c>
      <c r="R434" s="15" t="s">
        <v>232</v>
      </c>
    </row>
    <row r="435" spans="17:18" x14ac:dyDescent="0.25">
      <c r="Q435" s="15" t="s">
        <v>565</v>
      </c>
      <c r="R435" s="15" t="s">
        <v>231</v>
      </c>
    </row>
    <row r="436" spans="17:18" x14ac:dyDescent="0.25">
      <c r="Q436" s="15" t="s">
        <v>565</v>
      </c>
      <c r="R436" s="15" t="s">
        <v>232</v>
      </c>
    </row>
    <row r="437" spans="17:18" x14ac:dyDescent="0.25">
      <c r="Q437" s="15" t="s">
        <v>184</v>
      </c>
      <c r="R437" s="15" t="s">
        <v>231</v>
      </c>
    </row>
    <row r="438" spans="17:18" x14ac:dyDescent="0.25">
      <c r="Q438" s="15" t="s">
        <v>184</v>
      </c>
      <c r="R438" s="15" t="s">
        <v>232</v>
      </c>
    </row>
    <row r="439" spans="17:18" x14ac:dyDescent="0.25">
      <c r="Q439" s="15" t="s">
        <v>186</v>
      </c>
      <c r="R439" s="15" t="s">
        <v>231</v>
      </c>
    </row>
    <row r="440" spans="17:18" x14ac:dyDescent="0.25">
      <c r="Q440" s="15" t="s">
        <v>186</v>
      </c>
      <c r="R440" s="15" t="s">
        <v>232</v>
      </c>
    </row>
    <row r="441" spans="17:18" x14ac:dyDescent="0.25">
      <c r="Q441" s="15" t="s">
        <v>188</v>
      </c>
      <c r="R441" s="15" t="s">
        <v>231</v>
      </c>
    </row>
    <row r="442" spans="17:18" x14ac:dyDescent="0.25">
      <c r="Q442" s="15" t="s">
        <v>188</v>
      </c>
      <c r="R442" s="15" t="s">
        <v>232</v>
      </c>
    </row>
    <row r="443" spans="17:18" x14ac:dyDescent="0.25">
      <c r="Q443" s="15" t="s">
        <v>190</v>
      </c>
      <c r="R443" s="15" t="s">
        <v>231</v>
      </c>
    </row>
    <row r="444" spans="17:18" x14ac:dyDescent="0.25">
      <c r="Q444" s="15" t="s">
        <v>190</v>
      </c>
      <c r="R444" s="15" t="s">
        <v>232</v>
      </c>
    </row>
    <row r="445" spans="17:18" x14ac:dyDescent="0.25">
      <c r="Q445" s="15" t="s">
        <v>192</v>
      </c>
      <c r="R445" s="15" t="s">
        <v>231</v>
      </c>
    </row>
    <row r="446" spans="17:18" x14ac:dyDescent="0.25">
      <c r="Q446" s="15" t="s">
        <v>192</v>
      </c>
      <c r="R446" s="15" t="s">
        <v>232</v>
      </c>
    </row>
    <row r="447" spans="17:18" x14ac:dyDescent="0.25">
      <c r="Q447" s="15" t="s">
        <v>194</v>
      </c>
      <c r="R447" s="15" t="s">
        <v>231</v>
      </c>
    </row>
    <row r="448" spans="17:18" x14ac:dyDescent="0.25">
      <c r="Q448" s="15" t="s">
        <v>194</v>
      </c>
      <c r="R448" s="15" t="s">
        <v>232</v>
      </c>
    </row>
    <row r="449" spans="17:18" x14ac:dyDescent="0.25">
      <c r="Q449" s="15" t="s">
        <v>567</v>
      </c>
      <c r="R449" s="15" t="s">
        <v>241</v>
      </c>
    </row>
    <row r="450" spans="17:18" x14ac:dyDescent="0.25">
      <c r="Q450" s="15" t="s">
        <v>567</v>
      </c>
      <c r="R450" s="15" t="s">
        <v>242</v>
      </c>
    </row>
    <row r="451" spans="17:18" x14ac:dyDescent="0.25">
      <c r="Q451" s="15" t="s">
        <v>567</v>
      </c>
      <c r="R451" s="15" t="s">
        <v>232</v>
      </c>
    </row>
    <row r="452" spans="17:18" x14ac:dyDescent="0.25">
      <c r="Q452" s="15" t="s">
        <v>569</v>
      </c>
      <c r="R452" s="15" t="s">
        <v>231</v>
      </c>
    </row>
    <row r="453" spans="17:18" x14ac:dyDescent="0.25">
      <c r="Q453" s="15" t="s">
        <v>569</v>
      </c>
      <c r="R453" s="15" t="s">
        <v>232</v>
      </c>
    </row>
    <row r="454" spans="17:18" x14ac:dyDescent="0.25">
      <c r="Q454" s="15" t="s">
        <v>571</v>
      </c>
      <c r="R454" s="15" t="s">
        <v>232</v>
      </c>
    </row>
    <row r="455" spans="17:18" x14ac:dyDescent="0.25">
      <c r="Q455" s="15" t="s">
        <v>571</v>
      </c>
      <c r="R455" s="15" t="s">
        <v>243</v>
      </c>
    </row>
    <row r="456" spans="17:18" x14ac:dyDescent="0.25">
      <c r="Q456" s="15" t="s">
        <v>572</v>
      </c>
      <c r="R456" s="15" t="s">
        <v>232</v>
      </c>
    </row>
    <row r="457" spans="17:18" x14ac:dyDescent="0.25">
      <c r="Q457" s="15" t="s">
        <v>572</v>
      </c>
      <c r="R457" s="15" t="s">
        <v>243</v>
      </c>
    </row>
    <row r="458" spans="17:18" x14ac:dyDescent="0.25">
      <c r="Q458" s="15" t="s">
        <v>573</v>
      </c>
      <c r="R458" s="15" t="s">
        <v>232</v>
      </c>
    </row>
    <row r="459" spans="17:18" x14ac:dyDescent="0.25">
      <c r="Q459" s="15" t="s">
        <v>573</v>
      </c>
      <c r="R459" s="15" t="s">
        <v>243</v>
      </c>
    </row>
    <row r="460" spans="17:18" x14ac:dyDescent="0.25">
      <c r="Q460" s="15" t="s">
        <v>574</v>
      </c>
      <c r="R460" s="15" t="s">
        <v>232</v>
      </c>
    </row>
    <row r="461" spans="17:18" x14ac:dyDescent="0.25">
      <c r="Q461" s="15" t="s">
        <v>574</v>
      </c>
      <c r="R461" s="15" t="s">
        <v>243</v>
      </c>
    </row>
    <row r="462" spans="17:18" x14ac:dyDescent="0.25">
      <c r="Q462" s="15" t="s">
        <v>575</v>
      </c>
      <c r="R462" s="15" t="s">
        <v>232</v>
      </c>
    </row>
    <row r="463" spans="17:18" x14ac:dyDescent="0.25">
      <c r="Q463" s="15" t="s">
        <v>575</v>
      </c>
      <c r="R463" s="15" t="s">
        <v>243</v>
      </c>
    </row>
    <row r="464" spans="17:18" x14ac:dyDescent="0.25">
      <c r="Q464" s="15" t="s">
        <v>576</v>
      </c>
      <c r="R464" s="15" t="s">
        <v>232</v>
      </c>
    </row>
    <row r="465" spans="17:18" x14ac:dyDescent="0.25">
      <c r="Q465" s="15" t="s">
        <v>576</v>
      </c>
      <c r="R465" s="15" t="s">
        <v>243</v>
      </c>
    </row>
    <row r="466" spans="17:18" x14ac:dyDescent="0.25">
      <c r="Q466" s="15" t="s">
        <v>577</v>
      </c>
      <c r="R466" s="15" t="s">
        <v>232</v>
      </c>
    </row>
    <row r="467" spans="17:18" x14ac:dyDescent="0.25">
      <c r="Q467" s="15" t="s">
        <v>577</v>
      </c>
      <c r="R467" s="15" t="s">
        <v>243</v>
      </c>
    </row>
    <row r="468" spans="17:18" x14ac:dyDescent="0.25">
      <c r="Q468" s="15" t="s">
        <v>196</v>
      </c>
      <c r="R468" s="15" t="s">
        <v>459</v>
      </c>
    </row>
    <row r="469" spans="17:18" x14ac:dyDescent="0.25">
      <c r="Q469" s="15" t="s">
        <v>196</v>
      </c>
      <c r="R469" s="15" t="s">
        <v>234</v>
      </c>
    </row>
    <row r="470" spans="17:18" x14ac:dyDescent="0.25">
      <c r="Q470" s="15" t="s">
        <v>196</v>
      </c>
      <c r="R470" s="15" t="s">
        <v>235</v>
      </c>
    </row>
    <row r="471" spans="17:18" x14ac:dyDescent="0.25">
      <c r="Q471" s="15" t="s">
        <v>578</v>
      </c>
      <c r="R471" s="15" t="s">
        <v>231</v>
      </c>
    </row>
    <row r="472" spans="17:18" x14ac:dyDescent="0.25">
      <c r="Q472" s="15" t="s">
        <v>578</v>
      </c>
      <c r="R472" s="15" t="s">
        <v>232</v>
      </c>
    </row>
    <row r="473" spans="17:18" x14ac:dyDescent="0.25">
      <c r="Q473" s="15" t="s">
        <v>580</v>
      </c>
      <c r="R473" s="15" t="s">
        <v>231</v>
      </c>
    </row>
    <row r="474" spans="17:18" x14ac:dyDescent="0.25">
      <c r="Q474" s="15" t="s">
        <v>580</v>
      </c>
      <c r="R474" s="15" t="s">
        <v>232</v>
      </c>
    </row>
    <row r="475" spans="17:18" x14ac:dyDescent="0.25">
      <c r="Q475" s="15" t="s">
        <v>198</v>
      </c>
      <c r="R475" s="15" t="s">
        <v>236</v>
      </c>
    </row>
    <row r="476" spans="17:18" x14ac:dyDescent="0.25">
      <c r="Q476" s="15" t="s">
        <v>198</v>
      </c>
      <c r="R476" s="15" t="s">
        <v>234</v>
      </c>
    </row>
    <row r="477" spans="17:18" x14ac:dyDescent="0.25">
      <c r="Q477" s="15" t="s">
        <v>198</v>
      </c>
      <c r="R477" s="15" t="s">
        <v>235</v>
      </c>
    </row>
    <row r="478" spans="17:18" x14ac:dyDescent="0.25">
      <c r="Q478" s="15" t="s">
        <v>200</v>
      </c>
      <c r="R478" s="15" t="s">
        <v>231</v>
      </c>
    </row>
    <row r="479" spans="17:18" x14ac:dyDescent="0.25">
      <c r="Q479" s="15" t="s">
        <v>200</v>
      </c>
      <c r="R479" s="15" t="s">
        <v>582</v>
      </c>
    </row>
    <row r="480" spans="17:18" x14ac:dyDescent="0.25">
      <c r="Q480" s="15" t="s">
        <v>200</v>
      </c>
      <c r="R480" s="15" t="s">
        <v>583</v>
      </c>
    </row>
    <row r="481" spans="17:18" x14ac:dyDescent="0.25">
      <c r="Q481" s="15" t="s">
        <v>202</v>
      </c>
      <c r="R481" s="15" t="s">
        <v>231</v>
      </c>
    </row>
    <row r="482" spans="17:18" x14ac:dyDescent="0.25">
      <c r="Q482" s="15" t="s">
        <v>202</v>
      </c>
      <c r="R482" s="15" t="s">
        <v>582</v>
      </c>
    </row>
    <row r="483" spans="17:18" x14ac:dyDescent="0.25">
      <c r="Q483" s="15" t="s">
        <v>202</v>
      </c>
      <c r="R483" s="15" t="s">
        <v>583</v>
      </c>
    </row>
    <row r="484" spans="17:18" x14ac:dyDescent="0.25">
      <c r="Q484" s="15" t="s">
        <v>584</v>
      </c>
      <c r="R484" s="15" t="s">
        <v>231</v>
      </c>
    </row>
    <row r="485" spans="17:18" x14ac:dyDescent="0.25">
      <c r="Q485" s="15" t="s">
        <v>584</v>
      </c>
      <c r="R485" s="15" t="s">
        <v>232</v>
      </c>
    </row>
    <row r="486" spans="17:18" x14ac:dyDescent="0.25">
      <c r="Q486" s="15" t="s">
        <v>586</v>
      </c>
      <c r="R486" s="15" t="s">
        <v>231</v>
      </c>
    </row>
    <row r="487" spans="17:18" x14ac:dyDescent="0.25">
      <c r="Q487" s="15" t="s">
        <v>586</v>
      </c>
      <c r="R487" s="15" t="s">
        <v>232</v>
      </c>
    </row>
    <row r="488" spans="17:18" x14ac:dyDescent="0.25">
      <c r="Q488" s="15" t="s">
        <v>588</v>
      </c>
      <c r="R488" s="15" t="s">
        <v>231</v>
      </c>
    </row>
    <row r="489" spans="17:18" x14ac:dyDescent="0.25">
      <c r="Q489" s="15" t="s">
        <v>588</v>
      </c>
      <c r="R489" s="15" t="s">
        <v>232</v>
      </c>
    </row>
    <row r="490" spans="17:18" x14ac:dyDescent="0.25">
      <c r="Q490" s="15" t="s">
        <v>590</v>
      </c>
      <c r="R490" s="15" t="s">
        <v>231</v>
      </c>
    </row>
    <row r="491" spans="17:18" x14ac:dyDescent="0.25">
      <c r="Q491" s="15" t="s">
        <v>590</v>
      </c>
      <c r="R491" s="15" t="s">
        <v>232</v>
      </c>
    </row>
    <row r="492" spans="17:18" x14ac:dyDescent="0.25">
      <c r="Q492" s="15" t="s">
        <v>204</v>
      </c>
      <c r="R492" s="15" t="s">
        <v>231</v>
      </c>
    </row>
    <row r="493" spans="17:18" x14ac:dyDescent="0.25">
      <c r="Q493" s="15" t="s">
        <v>204</v>
      </c>
      <c r="R493" s="15" t="s">
        <v>232</v>
      </c>
    </row>
    <row r="494" spans="17:18" x14ac:dyDescent="0.25">
      <c r="Q494" s="15" t="s">
        <v>206</v>
      </c>
      <c r="R494" s="15" t="s">
        <v>459</v>
      </c>
    </row>
    <row r="495" spans="17:18" x14ac:dyDescent="0.25">
      <c r="Q495" s="15" t="s">
        <v>207</v>
      </c>
      <c r="R495" s="15" t="s">
        <v>459</v>
      </c>
    </row>
    <row r="496" spans="17:18" x14ac:dyDescent="0.25">
      <c r="Q496" s="15" t="s">
        <v>208</v>
      </c>
      <c r="R496" s="15" t="s">
        <v>459</v>
      </c>
    </row>
    <row r="497" spans="17:18" x14ac:dyDescent="0.25">
      <c r="Q497" s="15" t="s">
        <v>209</v>
      </c>
      <c r="R497" s="15" t="s">
        <v>459</v>
      </c>
    </row>
    <row r="498" spans="17:18" x14ac:dyDescent="0.25">
      <c r="Q498" s="15" t="s">
        <v>210</v>
      </c>
      <c r="R498" s="15" t="s">
        <v>459</v>
      </c>
    </row>
    <row r="499" spans="17:18" x14ac:dyDescent="0.25">
      <c r="Q499" s="15" t="s">
        <v>211</v>
      </c>
      <c r="R499" s="15" t="s">
        <v>460</v>
      </c>
    </row>
    <row r="500" spans="17:18" x14ac:dyDescent="0.25">
      <c r="Q500" s="15" t="s">
        <v>211</v>
      </c>
      <c r="R500" s="15" t="s">
        <v>542</v>
      </c>
    </row>
    <row r="501" spans="17:18" x14ac:dyDescent="0.25">
      <c r="Q501" s="15" t="s">
        <v>213</v>
      </c>
      <c r="R501" s="15" t="s">
        <v>460</v>
      </c>
    </row>
    <row r="502" spans="17:18" x14ac:dyDescent="0.25">
      <c r="Q502" s="15" t="s">
        <v>213</v>
      </c>
      <c r="R502" s="15" t="s">
        <v>231</v>
      </c>
    </row>
    <row r="503" spans="17:18" x14ac:dyDescent="0.25">
      <c r="Q503" s="15" t="s">
        <v>213</v>
      </c>
      <c r="R503" s="15" t="s">
        <v>542</v>
      </c>
    </row>
    <row r="504" spans="17:18" x14ac:dyDescent="0.25">
      <c r="Q504" s="15" t="s">
        <v>215</v>
      </c>
      <c r="R504" s="15" t="s">
        <v>460</v>
      </c>
    </row>
    <row r="505" spans="17:18" x14ac:dyDescent="0.25">
      <c r="Q505" s="15" t="s">
        <v>217</v>
      </c>
      <c r="R505" s="15" t="s">
        <v>460</v>
      </c>
    </row>
    <row r="506" spans="17:18" x14ac:dyDescent="0.25">
      <c r="Q506" s="15" t="s">
        <v>218</v>
      </c>
      <c r="R506" s="15" t="s">
        <v>460</v>
      </c>
    </row>
    <row r="507" spans="17:18" x14ac:dyDescent="0.25">
      <c r="Q507" s="15" t="s">
        <v>218</v>
      </c>
      <c r="R507" s="15" t="s">
        <v>543</v>
      </c>
    </row>
    <row r="508" spans="17:18" x14ac:dyDescent="0.25">
      <c r="Q508" s="15" t="s">
        <v>218</v>
      </c>
      <c r="R508" s="15" t="s">
        <v>544</v>
      </c>
    </row>
    <row r="509" spans="17:18" x14ac:dyDescent="0.25">
      <c r="Q509" s="15" t="s">
        <v>218</v>
      </c>
      <c r="R509" s="15" t="s">
        <v>542</v>
      </c>
    </row>
    <row r="510" spans="17:18" x14ac:dyDescent="0.25">
      <c r="Q510" s="15" t="s">
        <v>218</v>
      </c>
      <c r="R510" s="15" t="s">
        <v>545</v>
      </c>
    </row>
    <row r="511" spans="17:18" x14ac:dyDescent="0.25">
      <c r="Q511" s="15" t="s">
        <v>218</v>
      </c>
      <c r="R511" s="15" t="s">
        <v>546</v>
      </c>
    </row>
    <row r="512" spans="17:18" x14ac:dyDescent="0.25">
      <c r="Q512" s="15" t="s">
        <v>218</v>
      </c>
      <c r="R512" s="15" t="s">
        <v>547</v>
      </c>
    </row>
    <row r="513" spans="17:18" x14ac:dyDescent="0.25">
      <c r="Q513" s="15" t="s">
        <v>218</v>
      </c>
      <c r="R513" s="15" t="s">
        <v>548</v>
      </c>
    </row>
    <row r="514" spans="17:18" x14ac:dyDescent="0.25">
      <c r="Q514" s="15" t="s">
        <v>219</v>
      </c>
      <c r="R514" s="15" t="s">
        <v>231</v>
      </c>
    </row>
    <row r="515" spans="17:18" x14ac:dyDescent="0.25">
      <c r="Q515" s="15" t="s">
        <v>219</v>
      </c>
      <c r="R515" s="15" t="s">
        <v>232</v>
      </c>
    </row>
    <row r="516" spans="17:18" x14ac:dyDescent="0.25">
      <c r="Q516" s="15" t="s">
        <v>221</v>
      </c>
      <c r="R516" s="15" t="s">
        <v>231</v>
      </c>
    </row>
    <row r="517" spans="17:18" x14ac:dyDescent="0.25">
      <c r="Q517" s="15" t="s">
        <v>221</v>
      </c>
      <c r="R517" s="15" t="s">
        <v>232</v>
      </c>
    </row>
    <row r="518" spans="17:18" x14ac:dyDescent="0.25">
      <c r="Q518" s="15" t="s">
        <v>592</v>
      </c>
      <c r="R518" s="15" t="s">
        <v>231</v>
      </c>
    </row>
    <row r="519" spans="17:18" x14ac:dyDescent="0.25">
      <c r="Q519" s="15" t="s">
        <v>592</v>
      </c>
      <c r="R519" s="15" t="s">
        <v>232</v>
      </c>
    </row>
    <row r="520" spans="17:18" x14ac:dyDescent="0.25">
      <c r="Q520" s="15" t="s">
        <v>223</v>
      </c>
      <c r="R520" s="15" t="s">
        <v>231</v>
      </c>
    </row>
    <row r="521" spans="17:18" x14ac:dyDescent="0.25">
      <c r="Q521" s="15" t="s">
        <v>223</v>
      </c>
      <c r="R521" s="15" t="s">
        <v>232</v>
      </c>
    </row>
    <row r="522" spans="17:18" x14ac:dyDescent="0.25">
      <c r="Q522" s="15" t="s">
        <v>594</v>
      </c>
      <c r="R522" s="15" t="s">
        <v>231</v>
      </c>
    </row>
    <row r="523" spans="17:18" x14ac:dyDescent="0.25">
      <c r="Q523" s="15" t="s">
        <v>594</v>
      </c>
      <c r="R523" s="15" t="s">
        <v>232</v>
      </c>
    </row>
    <row r="524" spans="17:18" x14ac:dyDescent="0.25">
      <c r="Q524" s="15" t="s">
        <v>596</v>
      </c>
      <c r="R524" s="15" t="s">
        <v>231</v>
      </c>
    </row>
    <row r="525" spans="17:18" x14ac:dyDescent="0.25">
      <c r="Q525" s="15" t="s">
        <v>596</v>
      </c>
      <c r="R525" s="15" t="s">
        <v>232</v>
      </c>
    </row>
    <row r="526" spans="17:18" x14ac:dyDescent="0.25">
      <c r="Q526" s="15" t="s">
        <v>225</v>
      </c>
      <c r="R526" s="15" t="s">
        <v>231</v>
      </c>
    </row>
    <row r="527" spans="17:18" x14ac:dyDescent="0.25">
      <c r="Q527" s="15" t="s">
        <v>225</v>
      </c>
      <c r="R527" s="15" t="s">
        <v>232</v>
      </c>
    </row>
    <row r="528" spans="17:18" x14ac:dyDescent="0.25">
      <c r="Q528" s="15" t="s">
        <v>227</v>
      </c>
      <c r="R528" s="15" t="s">
        <v>231</v>
      </c>
    </row>
    <row r="529" spans="17:18" x14ac:dyDescent="0.25">
      <c r="Q529" s="15" t="s">
        <v>227</v>
      </c>
      <c r="R529" s="15" t="s">
        <v>232</v>
      </c>
    </row>
    <row r="530" spans="17:18" x14ac:dyDescent="0.25">
      <c r="Q530" s="15" t="s">
        <v>598</v>
      </c>
      <c r="R530" s="15" t="s">
        <v>231</v>
      </c>
    </row>
    <row r="531" spans="17:18" x14ac:dyDescent="0.25">
      <c r="Q531" s="15" t="s">
        <v>598</v>
      </c>
      <c r="R531" s="15" t="s">
        <v>232</v>
      </c>
    </row>
    <row r="532" spans="17:18" x14ac:dyDescent="0.25">
      <c r="Q532" s="15" t="s">
        <v>600</v>
      </c>
      <c r="R532" s="15" t="s">
        <v>231</v>
      </c>
    </row>
    <row r="533" spans="17:18" x14ac:dyDescent="0.25">
      <c r="Q533" s="15" t="s">
        <v>600</v>
      </c>
      <c r="R533" s="15" t="s">
        <v>232</v>
      </c>
    </row>
  </sheetData>
  <mergeCells count="1">
    <mergeCell ref="A7:B7"/>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E9764EC7FDA84FBBAC69F6A5EC6B5F" ma:contentTypeVersion="0" ma:contentTypeDescription="Create a new document." ma:contentTypeScope="" ma:versionID="0a77e97b08076d57766fb81b371da5d8">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DB70A6-2513-4F48-B763-56F743741D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983816B-CBB8-4E98-94EC-54C7A5146CCA}">
  <ds:schemaRefs>
    <ds:schemaRef ds:uri="http://schemas.microsoft.com/sharepoint/v3/contenttype/forms"/>
  </ds:schemaRefs>
</ds:datastoreItem>
</file>

<file path=customXml/itemProps3.xml><?xml version="1.0" encoding="utf-8"?>
<ds:datastoreItem xmlns:ds="http://schemas.openxmlformats.org/officeDocument/2006/customXml" ds:itemID="{C03B045B-0769-42F5-9511-3508D4B8EA5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38</vt:i4>
      </vt:variant>
    </vt:vector>
  </HeadingPairs>
  <TitlesOfParts>
    <vt:vector size="44" baseType="lpstr">
      <vt:lpstr>CBP Instructions</vt:lpstr>
      <vt:lpstr>BMP Records</vt:lpstr>
      <vt:lpstr>Agriculture BMPs</vt:lpstr>
      <vt:lpstr>Historical Comparison</vt:lpstr>
      <vt:lpstr>Reference</vt:lpstr>
      <vt:lpstr>(H) Value Validation</vt:lpstr>
      <vt:lpstr>_LandUse</vt:lpstr>
      <vt:lpstr>All_BMPStatus</vt:lpstr>
      <vt:lpstr>'Agriculture BMPs'!Print_Area</vt:lpstr>
      <vt:lpstr>'BMP Records'!Print_Area</vt:lpstr>
      <vt:lpstr>'CBP Instructions'!Print_Area</vt:lpstr>
      <vt:lpstr>'Historical Comparison'!Print_Area</vt:lpstr>
      <vt:lpstr>Reference!Print_Area</vt:lpstr>
      <vt:lpstr>'Agriculture BMPs'!Print_Titles</vt:lpstr>
      <vt:lpstr>'BMP Records'!Print_Titles</vt:lpstr>
      <vt:lpstr>'CBP Instructions'!Print_Titles</vt:lpstr>
      <vt:lpstr>'Historical Comparison'!Print_Titles</vt:lpstr>
      <vt:lpstr>Reference!Print_Titles</vt:lpstr>
      <vt:lpstr>Val_DateMax</vt:lpstr>
      <vt:lpstr>Val_DateMin</vt:lpstr>
      <vt:lpstr>Val_FIPSMax</vt:lpstr>
      <vt:lpstr>Val_FIPSMin</vt:lpstr>
      <vt:lpstr>Val_HUC10Max</vt:lpstr>
      <vt:lpstr>Val_HUC10Min</vt:lpstr>
      <vt:lpstr>Val_HUC12Max</vt:lpstr>
      <vt:lpstr>Val_HUC12Min</vt:lpstr>
      <vt:lpstr>Val_HUC8Max</vt:lpstr>
      <vt:lpstr>Val_HUC8Min</vt:lpstr>
      <vt:lpstr>Val_InspExp</vt:lpstr>
      <vt:lpstr>Val_InspInit</vt:lpstr>
      <vt:lpstr>Val_LatMax</vt:lpstr>
      <vt:lpstr>Val_LatMin</vt:lpstr>
      <vt:lpstr>Val_LongMax</vt:lpstr>
      <vt:lpstr>Val_LongMin</vt:lpstr>
      <vt:lpstr>Val_PhoneMax</vt:lpstr>
      <vt:lpstr>Val_PhoneMin</vt:lpstr>
      <vt:lpstr>Val_YearMax</vt:lpstr>
      <vt:lpstr>Val_YearMin</vt:lpstr>
      <vt:lpstr>Val_ZipMax</vt:lpstr>
      <vt:lpstr>Val_ZipMin</vt:lpstr>
      <vt:lpstr>WV_Ag_PracticeName</vt:lpstr>
      <vt:lpstr>WV_FacName</vt:lpstr>
      <vt:lpstr>WV_PracticeName</vt:lpstr>
      <vt:lpstr>WV_ProjectType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Dan Scrutchfield</dc:creator>
  <cp:lastModifiedBy>Dan Scrutchfield</cp:lastModifiedBy>
  <cp:lastPrinted>2016-07-09T14:19:42Z</cp:lastPrinted>
  <dcterms:created xsi:type="dcterms:W3CDTF">2016-07-06T19:18:42Z</dcterms:created>
  <dcterms:modified xsi:type="dcterms:W3CDTF">2018-07-31T23:03:05Z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0x010100D6E9764EC7FDA84FBBAC69F6A5EC6B5F</vt:lpwstr>
  </property>
</Properties>
</file>