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MDL\2017 MidPoint Assessment\Planning Targets\Planning Target Calcs\2018 06 PSC\"/>
    </mc:Choice>
  </mc:AlternateContent>
  <xr:revisionPtr revIDLastSave="0" documentId="13_ncr:1_{56CEBB16-DE8E-4E68-A54C-DD866860CE33}" xr6:coauthVersionLast="34" xr6:coauthVersionMax="34" xr10:uidLastSave="{00000000-0000-0000-0000-000000000000}"/>
  <bookViews>
    <workbookView xWindow="0" yWindow="0" windowWidth="19200" windowHeight="11085" activeTab="2" xr2:uid="{F4F4DB69-B061-44FD-818F-5747A3409F3E}"/>
  </bookViews>
  <sheets>
    <sheet name="GeoStateBasin" sheetId="1" r:id="rId1"/>
    <sheet name="StateBasin" sheetId="2" r:id="rId2"/>
    <sheet name="State" sheetId="3" r:id="rId3"/>
    <sheet name="Exchange Ratios" sheetId="4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B9" i="3"/>
  <c r="C8" i="3"/>
  <c r="B8" i="3"/>
  <c r="C7" i="3"/>
  <c r="B7" i="3"/>
  <c r="C6" i="3"/>
  <c r="B6" i="3"/>
  <c r="C5" i="3"/>
  <c r="B5" i="3"/>
  <c r="C4" i="3"/>
  <c r="B4" i="3"/>
  <c r="C3" i="3"/>
  <c r="B3" i="3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<sst xmlns="http://schemas.openxmlformats.org/spreadsheetml/2006/main" count="207" uniqueCount="90">
  <si>
    <t>Geography</t>
  </si>
  <si>
    <t>Major</t>
  </si>
  <si>
    <t>GeoBasin</t>
  </si>
  <si>
    <t>State</t>
  </si>
  <si>
    <t>Target Unit</t>
  </si>
  <si>
    <t>Potomac</t>
  </si>
  <si>
    <t>PotB</t>
  </si>
  <si>
    <t>DC</t>
  </si>
  <si>
    <t>PotB DC</t>
  </si>
  <si>
    <t>PotA</t>
  </si>
  <si>
    <t>PotA DC</t>
  </si>
  <si>
    <t>Eastern Shore</t>
  </si>
  <si>
    <t>EshMid</t>
  </si>
  <si>
    <t>DE</t>
  </si>
  <si>
    <t>EshMid DE</t>
  </si>
  <si>
    <t>EshUpp</t>
  </si>
  <si>
    <t>EshUpp DE</t>
  </si>
  <si>
    <t>EshLow</t>
  </si>
  <si>
    <t>EshLow DE</t>
  </si>
  <si>
    <t>MD</t>
  </si>
  <si>
    <t>EshLow MD</t>
  </si>
  <si>
    <t>Patuxent</t>
  </si>
  <si>
    <t>PxtA</t>
  </si>
  <si>
    <t>PxtA MD</t>
  </si>
  <si>
    <t>EshUpp MD</t>
  </si>
  <si>
    <t>EshMid MD</t>
  </si>
  <si>
    <t>PotA MD</t>
  </si>
  <si>
    <t>PotB MD</t>
  </si>
  <si>
    <t>PxtB</t>
  </si>
  <si>
    <t>PxtB MD</t>
  </si>
  <si>
    <t>Western Shore</t>
  </si>
  <si>
    <t>Wsh</t>
  </si>
  <si>
    <t>Wsh MD</t>
  </si>
  <si>
    <t>Susquehanna</t>
  </si>
  <si>
    <t>Susq</t>
  </si>
  <si>
    <t>Susq MD</t>
  </si>
  <si>
    <t>NY</t>
  </si>
  <si>
    <t>Susq NY</t>
  </si>
  <si>
    <t>PA</t>
  </si>
  <si>
    <t>Wsh PA</t>
  </si>
  <si>
    <t>EshUpp PA</t>
  </si>
  <si>
    <t>Susq PA</t>
  </si>
  <si>
    <t>PotA PA</t>
  </si>
  <si>
    <t>James</t>
  </si>
  <si>
    <t>JmsA</t>
  </si>
  <si>
    <t>VA</t>
  </si>
  <si>
    <t>JmsA VA</t>
  </si>
  <si>
    <t>JmsB</t>
  </si>
  <si>
    <t>JmsB VA</t>
  </si>
  <si>
    <t>York</t>
  </si>
  <si>
    <t>YrkA</t>
  </si>
  <si>
    <t>YrkA VA</t>
  </si>
  <si>
    <t>YrkB</t>
  </si>
  <si>
    <t>YrkB VA</t>
  </si>
  <si>
    <t>Rappahannock</t>
  </si>
  <si>
    <t>RapA</t>
  </si>
  <si>
    <t>RapA VA</t>
  </si>
  <si>
    <t>RapB</t>
  </si>
  <si>
    <t>RapB VA</t>
  </si>
  <si>
    <t>PotA VA</t>
  </si>
  <si>
    <t>PotB VA</t>
  </si>
  <si>
    <t>EshVA</t>
  </si>
  <si>
    <t>EshVA VA</t>
  </si>
  <si>
    <t>WV</t>
  </si>
  <si>
    <t>JmsA WV</t>
  </si>
  <si>
    <t>PotA WV</t>
  </si>
  <si>
    <t>Planning Target</t>
  </si>
  <si>
    <t>Nitrogen</t>
  </si>
  <si>
    <t>Phosphorus</t>
  </si>
  <si>
    <t>StateBasin</t>
  </si>
  <si>
    <t>Quartile change per 1,000,000 lbs N or P</t>
  </si>
  <si>
    <t>Lbs of N to equal effect of 1 lb P</t>
  </si>
  <si>
    <t>N</t>
  </si>
  <si>
    <t>P</t>
  </si>
  <si>
    <t>N:P Ratio</t>
  </si>
  <si>
    <t>Patuxent AFL</t>
  </si>
  <si>
    <t>Patuxent BFL</t>
  </si>
  <si>
    <t>Potomac AFL</t>
  </si>
  <si>
    <t>Potomac BFL</t>
  </si>
  <si>
    <t>Rappahannock AFL</t>
  </si>
  <si>
    <t>Rappahannock BFL</t>
  </si>
  <si>
    <t>York AFL</t>
  </si>
  <si>
    <t>York BFL</t>
  </si>
  <si>
    <t>James AFL</t>
  </si>
  <si>
    <t>James BFL</t>
  </si>
  <si>
    <t>Upper Eastern Shore</t>
  </si>
  <si>
    <t>Middle Eastern Shore</t>
  </si>
  <si>
    <t>Lower Eastern Shore</t>
  </si>
  <si>
    <t>Virginia Eastern Shore</t>
  </si>
  <si>
    <t>Atmospheric Deposition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</si>
</sst>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165" fontId="0" fillId="3" borderId="0" xfId="0" applyNumberFormat="1" applyFill="1"/>
    <xf numFmtId="0" fontId="0" fillId="2" borderId="0" xfId="0" applyFill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1874-2F23-4481-AB03-9F09AA36BF19}">
  <dimension ref="A1:F32"/>
  <sheetViews>
    <sheetView workbookViewId="0">
      <selection sqref="A1:D1"/>
    </sheetView>
  </sheetViews>
  <sheetFormatPr defaultRowHeight="15" x14ac:dyDescent="0.25"/>
  <sheetData>
    <row r="1" spans="1:6" x14ac:dyDescent="0.25">
      <c r="A1" s="1" t="s">
        <v>0</v>
      </c>
      <c r="B1" s="1"/>
      <c r="C1" s="1"/>
      <c r="D1" s="1"/>
      <c r="E1" s="2" t="s">
        <v>66</v>
      </c>
      <c r="F1" s="2"/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67</v>
      </c>
      <c r="F2" s="4" t="s">
        <v>68</v>
      </c>
    </row>
    <row r="3" spans="1:6" x14ac:dyDescent="0.25">
      <c r="A3" s="3" t="s">
        <v>5</v>
      </c>
      <c r="B3" s="3" t="s">
        <v>9</v>
      </c>
      <c r="C3" s="3" t="s">
        <v>7</v>
      </c>
      <c r="D3" s="3" t="s">
        <v>10</v>
      </c>
      <c r="E3" s="5">
        <v>6.9625729401910893E-3</v>
      </c>
      <c r="F3" s="6">
        <v>5.2650656929282386E-4</v>
      </c>
    </row>
    <row r="4" spans="1:6" x14ac:dyDescent="0.25">
      <c r="A4" s="3" t="s">
        <v>5</v>
      </c>
      <c r="B4" s="3" t="s">
        <v>6</v>
      </c>
      <c r="C4" s="3" t="s">
        <v>7</v>
      </c>
      <c r="D4" s="3" t="s">
        <v>8</v>
      </c>
      <c r="E4" s="5">
        <v>2.4177746284461734</v>
      </c>
      <c r="F4" s="6">
        <v>0.12953825086747262</v>
      </c>
    </row>
    <row r="5" spans="1:6" x14ac:dyDescent="0.25">
      <c r="A5" s="3" t="s">
        <v>11</v>
      </c>
      <c r="B5" s="3" t="s">
        <v>17</v>
      </c>
      <c r="C5" s="3" t="s">
        <v>13</v>
      </c>
      <c r="D5" s="3" t="s">
        <v>18</v>
      </c>
      <c r="E5" s="5">
        <v>3.8986177697115458</v>
      </c>
      <c r="F5" s="6">
        <v>8.7707397799609454E-2</v>
      </c>
    </row>
    <row r="6" spans="1:6" x14ac:dyDescent="0.25">
      <c r="A6" s="3" t="s">
        <v>11</v>
      </c>
      <c r="B6" s="3" t="s">
        <v>12</v>
      </c>
      <c r="C6" s="3" t="s">
        <v>13</v>
      </c>
      <c r="D6" s="3" t="s">
        <v>14</v>
      </c>
      <c r="E6" s="5">
        <v>0.37535165908193713</v>
      </c>
      <c r="F6" s="6">
        <v>1.078876675734624E-2</v>
      </c>
    </row>
    <row r="7" spans="1:6" x14ac:dyDescent="0.25">
      <c r="A7" s="3" t="s">
        <v>11</v>
      </c>
      <c r="B7" s="3" t="s">
        <v>15</v>
      </c>
      <c r="C7" s="3" t="s">
        <v>13</v>
      </c>
      <c r="D7" s="3" t="s">
        <v>16</v>
      </c>
      <c r="E7" s="5">
        <v>0.27623931223285669</v>
      </c>
      <c r="F7" s="6">
        <v>9.9501036594668094E-3</v>
      </c>
    </row>
    <row r="8" spans="1:6" x14ac:dyDescent="0.25">
      <c r="A8" s="3" t="s">
        <v>11</v>
      </c>
      <c r="B8" s="3" t="s">
        <v>17</v>
      </c>
      <c r="C8" s="3" t="s">
        <v>19</v>
      </c>
      <c r="D8" s="3" t="s">
        <v>20</v>
      </c>
      <c r="E8" s="5">
        <v>5.7506483916975171</v>
      </c>
      <c r="F8" s="6">
        <v>0.47821138838857136</v>
      </c>
    </row>
    <row r="9" spans="1:6" x14ac:dyDescent="0.25">
      <c r="A9" s="3" t="s">
        <v>11</v>
      </c>
      <c r="B9" s="3" t="s">
        <v>12</v>
      </c>
      <c r="C9" s="3" t="s">
        <v>19</v>
      </c>
      <c r="D9" s="3" t="s">
        <v>25</v>
      </c>
      <c r="E9" s="5">
        <v>4.2233718090679533</v>
      </c>
      <c r="F9" s="6">
        <v>0.38015942135093267</v>
      </c>
    </row>
    <row r="10" spans="1:6" x14ac:dyDescent="0.25">
      <c r="A10" s="3" t="s">
        <v>11</v>
      </c>
      <c r="B10" s="3" t="s">
        <v>15</v>
      </c>
      <c r="C10" s="3" t="s">
        <v>19</v>
      </c>
      <c r="D10" s="3" t="s">
        <v>24</v>
      </c>
      <c r="E10" s="5">
        <v>5.2328849168785769</v>
      </c>
      <c r="F10" s="6">
        <v>0.42788585409759999</v>
      </c>
    </row>
    <row r="11" spans="1:6" x14ac:dyDescent="0.25">
      <c r="A11" s="3" t="s">
        <v>5</v>
      </c>
      <c r="B11" s="3" t="s">
        <v>9</v>
      </c>
      <c r="C11" s="3" t="s">
        <v>19</v>
      </c>
      <c r="D11" s="3" t="s">
        <v>26</v>
      </c>
      <c r="E11" s="5">
        <v>9.6295628716889876</v>
      </c>
      <c r="F11" s="6">
        <v>0.52350079653647497</v>
      </c>
    </row>
    <row r="12" spans="1:6" x14ac:dyDescent="0.25">
      <c r="A12" s="3" t="s">
        <v>5</v>
      </c>
      <c r="B12" s="3" t="s">
        <v>6</v>
      </c>
      <c r="C12" s="3" t="s">
        <v>19</v>
      </c>
      <c r="D12" s="3" t="s">
        <v>27</v>
      </c>
      <c r="E12" s="5">
        <v>5.6671675900304814</v>
      </c>
      <c r="F12" s="6">
        <v>0.56867709257738064</v>
      </c>
    </row>
    <row r="13" spans="1:6" x14ac:dyDescent="0.25">
      <c r="A13" s="3" t="s">
        <v>21</v>
      </c>
      <c r="B13" s="3" t="s">
        <v>22</v>
      </c>
      <c r="C13" s="3" t="s">
        <v>19</v>
      </c>
      <c r="D13" s="3" t="s">
        <v>23</v>
      </c>
      <c r="E13" s="5">
        <v>1.3812924564381628</v>
      </c>
      <c r="F13" s="6">
        <v>0.12195512061050151</v>
      </c>
    </row>
    <row r="14" spans="1:6" x14ac:dyDescent="0.25">
      <c r="A14" s="3" t="s">
        <v>21</v>
      </c>
      <c r="B14" s="3" t="s">
        <v>28</v>
      </c>
      <c r="C14" s="3" t="s">
        <v>19</v>
      </c>
      <c r="D14" s="3" t="s">
        <v>29</v>
      </c>
      <c r="E14" s="5">
        <v>1.8245572782000548</v>
      </c>
      <c r="F14" s="6">
        <v>0.1790084845177623</v>
      </c>
    </row>
    <row r="15" spans="1:6" x14ac:dyDescent="0.25">
      <c r="A15" s="3" t="s">
        <v>33</v>
      </c>
      <c r="B15" s="3" t="s">
        <v>34</v>
      </c>
      <c r="C15" s="3" t="s">
        <v>19</v>
      </c>
      <c r="D15" s="3" t="s">
        <v>35</v>
      </c>
      <c r="E15" s="5">
        <v>1.1841954654654083</v>
      </c>
      <c r="F15" s="6">
        <v>5.2889641198998354E-2</v>
      </c>
    </row>
    <row r="16" spans="1:6" x14ac:dyDescent="0.25">
      <c r="A16" s="3" t="s">
        <v>30</v>
      </c>
      <c r="B16" s="3" t="s">
        <v>31</v>
      </c>
      <c r="C16" s="3" t="s">
        <v>19</v>
      </c>
      <c r="D16" s="3" t="s">
        <v>32</v>
      </c>
      <c r="E16" s="5">
        <v>10.889859186216562</v>
      </c>
      <c r="F16" s="6">
        <v>0.94763684628186362</v>
      </c>
    </row>
    <row r="17" spans="1:6" x14ac:dyDescent="0.25">
      <c r="A17" s="3" t="s">
        <v>33</v>
      </c>
      <c r="B17" s="3" t="s">
        <v>34</v>
      </c>
      <c r="C17" s="3" t="s">
        <v>36</v>
      </c>
      <c r="D17" s="3" t="s">
        <v>37</v>
      </c>
      <c r="E17" s="5">
        <v>11.533017838580033</v>
      </c>
      <c r="F17" s="6">
        <v>0.58732551202875449</v>
      </c>
    </row>
    <row r="18" spans="1:6" x14ac:dyDescent="0.25">
      <c r="A18" s="3" t="s">
        <v>11</v>
      </c>
      <c r="B18" s="3" t="s">
        <v>15</v>
      </c>
      <c r="C18" s="3" t="s">
        <v>38</v>
      </c>
      <c r="D18" s="3" t="s">
        <v>40</v>
      </c>
      <c r="E18" s="5">
        <v>0.44606601503961596</v>
      </c>
      <c r="F18" s="6">
        <v>2.5018018047958841E-2</v>
      </c>
    </row>
    <row r="19" spans="1:6" x14ac:dyDescent="0.25">
      <c r="A19" s="3" t="s">
        <v>5</v>
      </c>
      <c r="B19" s="3" t="s">
        <v>9</v>
      </c>
      <c r="C19" s="3" t="s">
        <v>38</v>
      </c>
      <c r="D19" s="3" t="s">
        <v>42</v>
      </c>
      <c r="E19" s="5">
        <v>6.1139535730917958</v>
      </c>
      <c r="F19" s="6">
        <v>0.35741349857984472</v>
      </c>
    </row>
    <row r="20" spans="1:6" x14ac:dyDescent="0.25">
      <c r="A20" s="3" t="s">
        <v>33</v>
      </c>
      <c r="B20" s="3" t="s">
        <v>34</v>
      </c>
      <c r="C20" s="3" t="s">
        <v>38</v>
      </c>
      <c r="D20" s="3" t="s">
        <v>41</v>
      </c>
      <c r="E20" s="5">
        <v>66.59160088682404</v>
      </c>
      <c r="F20" s="6">
        <v>2.660529615872949</v>
      </c>
    </row>
    <row r="21" spans="1:6" x14ac:dyDescent="0.25">
      <c r="A21" s="3" t="s">
        <v>30</v>
      </c>
      <c r="B21" s="3" t="s">
        <v>31</v>
      </c>
      <c r="C21" s="3" t="s">
        <v>38</v>
      </c>
      <c r="D21" s="3" t="s">
        <v>39</v>
      </c>
      <c r="E21" s="5">
        <v>2.4071888194399621E-2</v>
      </c>
      <c r="F21" s="6">
        <v>9.447093797380475E-4</v>
      </c>
    </row>
    <row r="22" spans="1:6" x14ac:dyDescent="0.25">
      <c r="A22" s="3" t="s">
        <v>11</v>
      </c>
      <c r="B22" s="3" t="s">
        <v>61</v>
      </c>
      <c r="C22" s="3" t="s">
        <v>45</v>
      </c>
      <c r="D22" s="3" t="s">
        <v>62</v>
      </c>
      <c r="E22" s="5">
        <v>1.4344640033382825</v>
      </c>
      <c r="F22" s="6">
        <v>0.16436540962523533</v>
      </c>
    </row>
    <row r="23" spans="1:6" x14ac:dyDescent="0.25">
      <c r="A23" s="3" t="s">
        <v>43</v>
      </c>
      <c r="B23" s="3" t="s">
        <v>44</v>
      </c>
      <c r="C23" s="3" t="s">
        <v>45</v>
      </c>
      <c r="D23" s="3" t="s">
        <v>46</v>
      </c>
      <c r="E23" s="5">
        <v>9.9052804451110319</v>
      </c>
      <c r="F23" s="6">
        <v>1.5741990600541591</v>
      </c>
    </row>
    <row r="24" spans="1:6" x14ac:dyDescent="0.25">
      <c r="A24" s="3" t="s">
        <v>43</v>
      </c>
      <c r="B24" s="3" t="s">
        <v>47</v>
      </c>
      <c r="C24" s="3" t="s">
        <v>45</v>
      </c>
      <c r="D24" s="3" t="s">
        <v>48</v>
      </c>
      <c r="E24" s="5">
        <v>16.019385071221421</v>
      </c>
      <c r="F24" s="6">
        <v>1.1571332255834361</v>
      </c>
    </row>
    <row r="25" spans="1:6" x14ac:dyDescent="0.25">
      <c r="A25" s="3" t="s">
        <v>5</v>
      </c>
      <c r="B25" s="3" t="s">
        <v>9</v>
      </c>
      <c r="C25" s="3" t="s">
        <v>45</v>
      </c>
      <c r="D25" s="3" t="s">
        <v>59</v>
      </c>
      <c r="E25" s="5">
        <v>9.3932491653269761</v>
      </c>
      <c r="F25" s="6">
        <v>1.1846995619952778</v>
      </c>
    </row>
    <row r="26" spans="1:6" x14ac:dyDescent="0.25">
      <c r="A26" s="3" t="s">
        <v>5</v>
      </c>
      <c r="B26" s="3" t="s">
        <v>6</v>
      </c>
      <c r="C26" s="3" t="s">
        <v>45</v>
      </c>
      <c r="D26" s="3" t="s">
        <v>60</v>
      </c>
      <c r="E26" s="5">
        <v>6.6022495405972954</v>
      </c>
      <c r="F26" s="6">
        <v>0.70711345940957071</v>
      </c>
    </row>
    <row r="27" spans="1:6" x14ac:dyDescent="0.25">
      <c r="A27" s="3" t="s">
        <v>54</v>
      </c>
      <c r="B27" s="3" t="s">
        <v>55</v>
      </c>
      <c r="C27" s="3" t="s">
        <v>45</v>
      </c>
      <c r="D27" s="3" t="s">
        <v>56</v>
      </c>
      <c r="E27" s="5">
        <v>3.2572480687078951</v>
      </c>
      <c r="F27" s="6">
        <v>0.50984380887098524</v>
      </c>
    </row>
    <row r="28" spans="1:6" x14ac:dyDescent="0.25">
      <c r="A28" s="3" t="s">
        <v>54</v>
      </c>
      <c r="B28" s="3" t="s">
        <v>57</v>
      </c>
      <c r="C28" s="3" t="s">
        <v>45</v>
      </c>
      <c r="D28" s="3" t="s">
        <v>58</v>
      </c>
      <c r="E28" s="5">
        <v>3.5936005533333275</v>
      </c>
      <c r="F28" s="6">
        <v>0.33874526786874704</v>
      </c>
    </row>
    <row r="29" spans="1:6" x14ac:dyDescent="0.25">
      <c r="A29" s="3" t="s">
        <v>49</v>
      </c>
      <c r="B29" s="3" t="s">
        <v>50</v>
      </c>
      <c r="C29" s="3" t="s">
        <v>45</v>
      </c>
      <c r="D29" s="3" t="s">
        <v>51</v>
      </c>
      <c r="E29" s="5">
        <v>2.0528254457763961</v>
      </c>
      <c r="F29" s="6">
        <v>0.2113351133197256</v>
      </c>
    </row>
    <row r="30" spans="1:6" x14ac:dyDescent="0.25">
      <c r="A30" s="3" t="s">
        <v>49</v>
      </c>
      <c r="B30" s="3" t="s">
        <v>52</v>
      </c>
      <c r="C30" s="3" t="s">
        <v>45</v>
      </c>
      <c r="D30" s="3" t="s">
        <v>53</v>
      </c>
      <c r="E30" s="5">
        <v>3.4671382871775833</v>
      </c>
      <c r="F30" s="6">
        <v>0.34494884144919569</v>
      </c>
    </row>
    <row r="31" spans="1:6" x14ac:dyDescent="0.25">
      <c r="A31" s="3" t="s">
        <v>43</v>
      </c>
      <c r="B31" s="3" t="s">
        <v>44</v>
      </c>
      <c r="C31" s="3" t="s">
        <v>63</v>
      </c>
      <c r="D31" s="3" t="s">
        <v>64</v>
      </c>
      <c r="E31" s="5">
        <v>4.2418710167260197E-2</v>
      </c>
      <c r="F31" s="6">
        <v>4.6522665834776962E-3</v>
      </c>
    </row>
    <row r="32" spans="1:6" x14ac:dyDescent="0.25">
      <c r="A32" s="3" t="s">
        <v>5</v>
      </c>
      <c r="B32" s="3" t="s">
        <v>9</v>
      </c>
      <c r="C32" s="3" t="s">
        <v>63</v>
      </c>
      <c r="D32" s="3" t="s">
        <v>65</v>
      </c>
      <c r="E32" s="5">
        <v>8.178878866061023</v>
      </c>
      <c r="F32" s="6">
        <v>0.42729961701311253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736FF-C576-4233-BDF9-96F93F8B33AE}">
  <dimension ref="A1:E21"/>
  <sheetViews>
    <sheetView workbookViewId="0">
      <selection activeCell="E5" sqref="E5"/>
    </sheetView>
  </sheetViews>
  <sheetFormatPr defaultRowHeight="15" x14ac:dyDescent="0.25"/>
  <cols>
    <col min="1" max="1" width="14.28515625" bestFit="1" customWidth="1"/>
    <col min="3" max="3" width="17.85546875" bestFit="1" customWidth="1"/>
  </cols>
  <sheetData>
    <row r="1" spans="1:5" x14ac:dyDescent="0.25">
      <c r="A1" s="1" t="s">
        <v>0</v>
      </c>
      <c r="B1" s="1"/>
      <c r="C1" s="1"/>
      <c r="D1" s="2" t="s">
        <v>66</v>
      </c>
      <c r="E1" s="2"/>
    </row>
    <row r="2" spans="1:5" x14ac:dyDescent="0.25">
      <c r="A2" s="3" t="s">
        <v>1</v>
      </c>
      <c r="B2" s="3" t="s">
        <v>3</v>
      </c>
      <c r="C2" s="3" t="s">
        <v>69</v>
      </c>
      <c r="D2" s="4" t="s">
        <v>67</v>
      </c>
      <c r="E2" s="4" t="s">
        <v>68</v>
      </c>
    </row>
    <row r="3" spans="1:5" x14ac:dyDescent="0.25">
      <c r="A3" s="3" t="s">
        <v>5</v>
      </c>
      <c r="B3" s="3" t="s">
        <v>7</v>
      </c>
      <c r="C3" s="3" t="str">
        <f>B3&amp;" "&amp;A3</f>
        <v>DC Potomac</v>
      </c>
      <c r="D3" s="5">
        <f>SUMIFS(GeoStateBasin!E$3:E$32,GeoStateBasin!$C$3:$C$32,$B3,GeoStateBasin!$A$3:$A$32,$A3)</f>
        <v>2.4247372013863644</v>
      </c>
      <c r="E3" s="6">
        <f>SUMIFS(GeoStateBasin!F$3:F$32,GeoStateBasin!$C$3:$C$32,$B3,GeoStateBasin!$A$3:$A$32,$A3)</f>
        <v>0.13006475743676543</v>
      </c>
    </row>
    <row r="4" spans="1:5" x14ac:dyDescent="0.25">
      <c r="A4" s="3" t="s">
        <v>11</v>
      </c>
      <c r="B4" s="3" t="s">
        <v>13</v>
      </c>
      <c r="C4" s="3" t="str">
        <f t="shared" ref="C4:C21" si="0">B4&amp;" "&amp;A4</f>
        <v>DE Eastern Shore</v>
      </c>
      <c r="D4" s="5">
        <f>SUMIFS(GeoStateBasin!E$3:E$32,GeoStateBasin!$C$3:$C$32,$B4,GeoStateBasin!$A$3:$A$32,$A4)</f>
        <v>4.5502087410263394</v>
      </c>
      <c r="E4" s="6">
        <f>SUMIFS(GeoStateBasin!F$3:F$32,GeoStateBasin!$C$3:$C$32,$B4,GeoStateBasin!$A$3:$A$32,$A4)</f>
        <v>0.1084462682164225</v>
      </c>
    </row>
    <row r="5" spans="1:5" x14ac:dyDescent="0.25">
      <c r="A5" s="3" t="s">
        <v>11</v>
      </c>
      <c r="B5" s="3" t="s">
        <v>19</v>
      </c>
      <c r="C5" s="3" t="str">
        <f t="shared" si="0"/>
        <v>MD Eastern Shore</v>
      </c>
      <c r="D5" s="5">
        <f>SUMIFS(GeoStateBasin!E$3:E$32,GeoStateBasin!$C$3:$C$32,$B5,GeoStateBasin!$A$3:$A$32,$A5)</f>
        <v>15.206905117644046</v>
      </c>
      <c r="E5" s="6">
        <f>SUMIFS(GeoStateBasin!F$3:F$32,GeoStateBasin!$C$3:$C$32,$B5,GeoStateBasin!$A$3:$A$32,$A5)</f>
        <v>1.286256663837104</v>
      </c>
    </row>
    <row r="6" spans="1:5" x14ac:dyDescent="0.25">
      <c r="A6" s="3" t="s">
        <v>21</v>
      </c>
      <c r="B6" s="3" t="s">
        <v>19</v>
      </c>
      <c r="C6" s="3" t="str">
        <f t="shared" si="0"/>
        <v>MD Patuxent</v>
      </c>
      <c r="D6" s="5">
        <f>SUMIFS(GeoStateBasin!E$3:E$32,GeoStateBasin!$C$3:$C$32,$B6,GeoStateBasin!$A$3:$A$32,$A6)</f>
        <v>3.2058497346382175</v>
      </c>
      <c r="E6" s="6">
        <f>SUMIFS(GeoStateBasin!F$3:F$32,GeoStateBasin!$C$3:$C$32,$B6,GeoStateBasin!$A$3:$A$32,$A6)</f>
        <v>0.30096360512826381</v>
      </c>
    </row>
    <row r="7" spans="1:5" x14ac:dyDescent="0.25">
      <c r="A7" s="3" t="s">
        <v>5</v>
      </c>
      <c r="B7" s="3" t="s">
        <v>19</v>
      </c>
      <c r="C7" s="3" t="str">
        <f t="shared" si="0"/>
        <v>MD Potomac</v>
      </c>
      <c r="D7" s="5">
        <f>SUMIFS(GeoStateBasin!E$3:E$32,GeoStateBasin!$C$3:$C$32,$B7,GeoStateBasin!$A$3:$A$32,$A7)</f>
        <v>15.29673046171947</v>
      </c>
      <c r="E7" s="6">
        <f>SUMIFS(GeoStateBasin!F$3:F$32,GeoStateBasin!$C$3:$C$32,$B7,GeoStateBasin!$A$3:$A$32,$A7)</f>
        <v>1.0921778891138556</v>
      </c>
    </row>
    <row r="8" spans="1:5" x14ac:dyDescent="0.25">
      <c r="A8" s="3" t="s">
        <v>33</v>
      </c>
      <c r="B8" s="3" t="s">
        <v>19</v>
      </c>
      <c r="C8" s="3" t="str">
        <f t="shared" si="0"/>
        <v>MD Susquehanna</v>
      </c>
      <c r="D8" s="5">
        <f>SUMIFS(GeoStateBasin!E$3:E$32,GeoStateBasin!$C$3:$C$32,$B8,GeoStateBasin!$A$3:$A$32,$A8)</f>
        <v>1.1841954654654083</v>
      </c>
      <c r="E8" s="6">
        <f>SUMIFS(GeoStateBasin!F$3:F$32,GeoStateBasin!$C$3:$C$32,$B8,GeoStateBasin!$A$3:$A$32,$A8)</f>
        <v>5.2889641198998354E-2</v>
      </c>
    </row>
    <row r="9" spans="1:5" x14ac:dyDescent="0.25">
      <c r="A9" s="3" t="s">
        <v>30</v>
      </c>
      <c r="B9" s="3" t="s">
        <v>19</v>
      </c>
      <c r="C9" s="3" t="str">
        <f t="shared" si="0"/>
        <v>MD Western Shore</v>
      </c>
      <c r="D9" s="5">
        <f>SUMIFS(GeoStateBasin!E$3:E$32,GeoStateBasin!$C$3:$C$32,$B9,GeoStateBasin!$A$3:$A$32,$A9)</f>
        <v>10.889859186216562</v>
      </c>
      <c r="E9" s="6">
        <f>SUMIFS(GeoStateBasin!F$3:F$32,GeoStateBasin!$C$3:$C$32,$B9,GeoStateBasin!$A$3:$A$32,$A9)</f>
        <v>0.94763684628186362</v>
      </c>
    </row>
    <row r="10" spans="1:5" x14ac:dyDescent="0.25">
      <c r="A10" s="3" t="s">
        <v>33</v>
      </c>
      <c r="B10" s="3" t="s">
        <v>36</v>
      </c>
      <c r="C10" s="3" t="str">
        <f t="shared" si="0"/>
        <v>NY Susquehanna</v>
      </c>
      <c r="D10" s="5">
        <f>SUMIFS(GeoStateBasin!E$3:E$32,GeoStateBasin!$C$3:$C$32,$B10,GeoStateBasin!$A$3:$A$32,$A10)</f>
        <v>11.533017838580033</v>
      </c>
      <c r="E10" s="6">
        <f>SUMIFS(GeoStateBasin!F$3:F$32,GeoStateBasin!$C$3:$C$32,$B10,GeoStateBasin!$A$3:$A$32,$A10)</f>
        <v>0.58732551202875449</v>
      </c>
    </row>
    <row r="11" spans="1:5" x14ac:dyDescent="0.25">
      <c r="A11" s="3" t="s">
        <v>11</v>
      </c>
      <c r="B11" s="3" t="s">
        <v>38</v>
      </c>
      <c r="C11" s="3" t="str">
        <f t="shared" si="0"/>
        <v>PA Eastern Shore</v>
      </c>
      <c r="D11" s="5">
        <f>SUMIFS(GeoStateBasin!E$3:E$32,GeoStateBasin!$C$3:$C$32,$B11,GeoStateBasin!$A$3:$A$32,$A11)</f>
        <v>0.44606601503961596</v>
      </c>
      <c r="E11" s="6">
        <f>SUMIFS(GeoStateBasin!F$3:F$32,GeoStateBasin!$C$3:$C$32,$B11,GeoStateBasin!$A$3:$A$32,$A11)</f>
        <v>2.5018018047958841E-2</v>
      </c>
    </row>
    <row r="12" spans="1:5" x14ac:dyDescent="0.25">
      <c r="A12" s="3" t="s">
        <v>5</v>
      </c>
      <c r="B12" s="3" t="s">
        <v>38</v>
      </c>
      <c r="C12" s="3" t="str">
        <f t="shared" si="0"/>
        <v>PA Potomac</v>
      </c>
      <c r="D12" s="5">
        <f>SUMIFS(GeoStateBasin!E$3:E$32,GeoStateBasin!$C$3:$C$32,$B12,GeoStateBasin!$A$3:$A$32,$A12)</f>
        <v>6.1139535730917958</v>
      </c>
      <c r="E12" s="6">
        <f>SUMIFS(GeoStateBasin!F$3:F$32,GeoStateBasin!$C$3:$C$32,$B12,GeoStateBasin!$A$3:$A$32,$A12)</f>
        <v>0.35741349857984472</v>
      </c>
    </row>
    <row r="13" spans="1:5" x14ac:dyDescent="0.25">
      <c r="A13" s="3" t="s">
        <v>33</v>
      </c>
      <c r="B13" s="3" t="s">
        <v>38</v>
      </c>
      <c r="C13" s="3" t="str">
        <f t="shared" si="0"/>
        <v>PA Susquehanna</v>
      </c>
      <c r="D13" s="5">
        <f>SUMIFS(GeoStateBasin!E$3:E$32,GeoStateBasin!$C$3:$C$32,$B13,GeoStateBasin!$A$3:$A$32,$A13)</f>
        <v>66.59160088682404</v>
      </c>
      <c r="E13" s="6">
        <f>SUMIFS(GeoStateBasin!F$3:F$32,GeoStateBasin!$C$3:$C$32,$B13,GeoStateBasin!$A$3:$A$32,$A13)</f>
        <v>2.660529615872949</v>
      </c>
    </row>
    <row r="14" spans="1:5" x14ac:dyDescent="0.25">
      <c r="A14" s="3" t="s">
        <v>30</v>
      </c>
      <c r="B14" s="3" t="s">
        <v>38</v>
      </c>
      <c r="C14" s="3" t="str">
        <f t="shared" si="0"/>
        <v>PA Western Shore</v>
      </c>
      <c r="D14" s="5">
        <f>SUMIFS(GeoStateBasin!E$3:E$32,GeoStateBasin!$C$3:$C$32,$B14,GeoStateBasin!$A$3:$A$32,$A14)</f>
        <v>2.4071888194399621E-2</v>
      </c>
      <c r="E14" s="6">
        <f>SUMIFS(GeoStateBasin!F$3:F$32,GeoStateBasin!$C$3:$C$32,$B14,GeoStateBasin!$A$3:$A$32,$A14)</f>
        <v>9.447093797380475E-4</v>
      </c>
    </row>
    <row r="15" spans="1:5" x14ac:dyDescent="0.25">
      <c r="A15" s="3" t="s">
        <v>11</v>
      </c>
      <c r="B15" s="3" t="s">
        <v>45</v>
      </c>
      <c r="C15" s="3" t="str">
        <f t="shared" si="0"/>
        <v>VA Eastern Shore</v>
      </c>
      <c r="D15" s="5">
        <f>SUMIFS(GeoStateBasin!E$3:E$32,GeoStateBasin!$C$3:$C$32,$B15,GeoStateBasin!$A$3:$A$32,$A15)</f>
        <v>1.4344640033382825</v>
      </c>
      <c r="E15" s="6">
        <f>SUMIFS(GeoStateBasin!F$3:F$32,GeoStateBasin!$C$3:$C$32,$B15,GeoStateBasin!$A$3:$A$32,$A15)</f>
        <v>0.16436540962523533</v>
      </c>
    </row>
    <row r="16" spans="1:5" x14ac:dyDescent="0.25">
      <c r="A16" s="3" t="s">
        <v>43</v>
      </c>
      <c r="B16" s="3" t="s">
        <v>45</v>
      </c>
      <c r="C16" s="3" t="str">
        <f t="shared" si="0"/>
        <v>VA James</v>
      </c>
      <c r="D16" s="5">
        <f>SUMIFS(GeoStateBasin!E$3:E$32,GeoStateBasin!$C$3:$C$32,$B16,GeoStateBasin!$A$3:$A$32,$A16)</f>
        <v>25.924665516332453</v>
      </c>
      <c r="E16" s="6">
        <f>SUMIFS(GeoStateBasin!F$3:F$32,GeoStateBasin!$C$3:$C$32,$B16,GeoStateBasin!$A$3:$A$32,$A16)</f>
        <v>2.7313322856375954</v>
      </c>
    </row>
    <row r="17" spans="1:5" x14ac:dyDescent="0.25">
      <c r="A17" s="3" t="s">
        <v>5</v>
      </c>
      <c r="B17" s="3" t="s">
        <v>45</v>
      </c>
      <c r="C17" s="3" t="str">
        <f t="shared" si="0"/>
        <v>VA Potomac</v>
      </c>
      <c r="D17" s="5">
        <f>SUMIFS(GeoStateBasin!E$3:E$32,GeoStateBasin!$C$3:$C$32,$B17,GeoStateBasin!$A$3:$A$32,$A17)</f>
        <v>15.995498705924271</v>
      </c>
      <c r="E17" s="6">
        <f>SUMIFS(GeoStateBasin!F$3:F$32,GeoStateBasin!$C$3:$C$32,$B17,GeoStateBasin!$A$3:$A$32,$A17)</f>
        <v>1.8918130214048485</v>
      </c>
    </row>
    <row r="18" spans="1:5" x14ac:dyDescent="0.25">
      <c r="A18" s="3" t="s">
        <v>54</v>
      </c>
      <c r="B18" s="3" t="s">
        <v>45</v>
      </c>
      <c r="C18" s="3" t="str">
        <f t="shared" si="0"/>
        <v>VA Rappahannock</v>
      </c>
      <c r="D18" s="5">
        <f>SUMIFS(GeoStateBasin!E$3:E$32,GeoStateBasin!$C$3:$C$32,$B18,GeoStateBasin!$A$3:$A$32,$A18)</f>
        <v>6.850848622041223</v>
      </c>
      <c r="E18" s="6">
        <f>SUMIFS(GeoStateBasin!F$3:F$32,GeoStateBasin!$C$3:$C$32,$B18,GeoStateBasin!$A$3:$A$32,$A18)</f>
        <v>0.84858907673973227</v>
      </c>
    </row>
    <row r="19" spans="1:5" x14ac:dyDescent="0.25">
      <c r="A19" s="3" t="s">
        <v>49</v>
      </c>
      <c r="B19" s="3" t="s">
        <v>45</v>
      </c>
      <c r="C19" s="3" t="str">
        <f t="shared" si="0"/>
        <v>VA York</v>
      </c>
      <c r="D19" s="5">
        <f>SUMIFS(GeoStateBasin!E$3:E$32,GeoStateBasin!$C$3:$C$32,$B19,GeoStateBasin!$A$3:$A$32,$A19)</f>
        <v>5.519963732953979</v>
      </c>
      <c r="E19" s="6">
        <f>SUMIFS(GeoStateBasin!F$3:F$32,GeoStateBasin!$C$3:$C$32,$B19,GeoStateBasin!$A$3:$A$32,$A19)</f>
        <v>0.55628395476892134</v>
      </c>
    </row>
    <row r="20" spans="1:5" x14ac:dyDescent="0.25">
      <c r="A20" s="3" t="s">
        <v>43</v>
      </c>
      <c r="B20" s="3" t="s">
        <v>63</v>
      </c>
      <c r="C20" s="3" t="str">
        <f t="shared" si="0"/>
        <v>WV James</v>
      </c>
      <c r="D20" s="5">
        <f>SUMIFS(GeoStateBasin!E$3:E$32,GeoStateBasin!$C$3:$C$32,$B20,GeoStateBasin!$A$3:$A$32,$A20)</f>
        <v>4.2418710167260197E-2</v>
      </c>
      <c r="E20" s="6">
        <f>SUMIFS(GeoStateBasin!F$3:F$32,GeoStateBasin!$C$3:$C$32,$B20,GeoStateBasin!$A$3:$A$32,$A20)</f>
        <v>4.6522665834776962E-3</v>
      </c>
    </row>
    <row r="21" spans="1:5" x14ac:dyDescent="0.25">
      <c r="A21" s="3" t="s">
        <v>5</v>
      </c>
      <c r="B21" s="3" t="s">
        <v>63</v>
      </c>
      <c r="C21" s="3" t="str">
        <f t="shared" si="0"/>
        <v>WV Potomac</v>
      </c>
      <c r="D21" s="5">
        <f>SUMIFS(GeoStateBasin!E$3:E$32,GeoStateBasin!$C$3:$C$32,$B21,GeoStateBasin!$A$3:$A$32,$A21)</f>
        <v>8.178878866061023</v>
      </c>
      <c r="E21" s="6">
        <f>SUMIFS(GeoStateBasin!F$3:F$32,GeoStateBasin!$C$3:$C$32,$B21,GeoStateBasin!$A$3:$A$32,$A21)</f>
        <v>0.42729961701311253</v>
      </c>
    </row>
  </sheetData>
  <sortState ref="A3:E21">
    <sortCondition ref="C3:C21"/>
    <sortCondition ref="A3:A21"/>
  </sortState>
  <mergeCells count="2">
    <mergeCell ref="A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2C8-171B-4C1C-B7FF-7DAD32F8AB8F}">
  <dimension ref="A1:F10"/>
  <sheetViews>
    <sheetView tabSelected="1" workbookViewId="0"/>
  </sheetViews>
  <sheetFormatPr defaultRowHeight="15" x14ac:dyDescent="0.25"/>
  <sheetData>
    <row r="1" spans="1:6" x14ac:dyDescent="0.25">
      <c r="A1" s="7"/>
      <c r="B1" s="2" t="s">
        <v>66</v>
      </c>
      <c r="C1" s="2"/>
    </row>
    <row r="2" spans="1:6" x14ac:dyDescent="0.25">
      <c r="A2" s="3" t="s">
        <v>3</v>
      </c>
      <c r="B2" s="4" t="s">
        <v>67</v>
      </c>
      <c r="C2" s="4" t="s">
        <v>68</v>
      </c>
    </row>
    <row r="3" spans="1:6" x14ac:dyDescent="0.25">
      <c r="A3" s="3" t="s">
        <v>7</v>
      </c>
      <c r="B3" s="5">
        <f>SUMIFS(GeoStateBasin!E$3:E$32,GeoStateBasin!$C$3:$C$32,$A3)</f>
        <v>2.4247372013863644</v>
      </c>
      <c r="C3" s="6">
        <f>SUMIFS(GeoStateBasin!F$3:F$32,GeoStateBasin!$C$3:$C$32,$A3)</f>
        <v>0.13006475743676543</v>
      </c>
      <c r="F3" s="9"/>
    </row>
    <row r="4" spans="1:6" x14ac:dyDescent="0.25">
      <c r="A4" s="3" t="s">
        <v>13</v>
      </c>
      <c r="B4" s="5">
        <f>SUMIFS(GeoStateBasin!E$3:E$32,GeoStateBasin!$C$3:$C$32,$A4)</f>
        <v>4.5502087410263394</v>
      </c>
      <c r="C4" s="6">
        <f>SUMIFS(GeoStateBasin!F$3:F$32,GeoStateBasin!$C$3:$C$32,$A4)</f>
        <v>0.1084462682164225</v>
      </c>
      <c r="F4" s="9"/>
    </row>
    <row r="5" spans="1:6" x14ac:dyDescent="0.25">
      <c r="A5" s="3" t="s">
        <v>19</v>
      </c>
      <c r="B5" s="5">
        <f>SUMIFS(GeoStateBasin!E$3:E$32,GeoStateBasin!$C$3:$C$32,$A5)</f>
        <v>45.783539965683701</v>
      </c>
      <c r="C5" s="6">
        <f>SUMIFS(GeoStateBasin!F$3:F$32,GeoStateBasin!$C$3:$C$32,$A5)</f>
        <v>3.6799246455600851</v>
      </c>
      <c r="F5" s="9"/>
    </row>
    <row r="6" spans="1:6" x14ac:dyDescent="0.25">
      <c r="A6" s="3" t="s">
        <v>36</v>
      </c>
      <c r="B6" s="5">
        <f>SUMIFS(GeoStateBasin!E$3:E$32,GeoStateBasin!$C$3:$C$32,$A6)</f>
        <v>11.533017838580033</v>
      </c>
      <c r="C6" s="6">
        <f>SUMIFS(GeoStateBasin!F$3:F$32,GeoStateBasin!$C$3:$C$32,$A6)</f>
        <v>0.58732551202875449</v>
      </c>
      <c r="F6" s="9"/>
    </row>
    <row r="7" spans="1:6" x14ac:dyDescent="0.25">
      <c r="A7" s="3" t="s">
        <v>38</v>
      </c>
      <c r="B7" s="5">
        <f>SUMIFS(GeoStateBasin!E$3:E$32,GeoStateBasin!$C$3:$C$32,$A7)</f>
        <v>73.175692363149849</v>
      </c>
      <c r="C7" s="6">
        <f>SUMIFS(GeoStateBasin!F$3:F$32,GeoStateBasin!$C$3:$C$32,$A7)</f>
        <v>3.0439058418804907</v>
      </c>
      <c r="F7" s="9"/>
    </row>
    <row r="8" spans="1:6" x14ac:dyDescent="0.25">
      <c r="A8" s="3" t="s">
        <v>45</v>
      </c>
      <c r="B8" s="5">
        <f>SUMIFS(GeoStateBasin!E$3:E$32,GeoStateBasin!$C$3:$C$32,$A8)</f>
        <v>55.72544058059021</v>
      </c>
      <c r="C8" s="6">
        <f>SUMIFS(GeoStateBasin!F$3:F$32,GeoStateBasin!$C$3:$C$32,$A8)</f>
        <v>6.1923837481763329</v>
      </c>
      <c r="F8" s="9"/>
    </row>
    <row r="9" spans="1:6" x14ac:dyDescent="0.25">
      <c r="A9" s="3" t="s">
        <v>63</v>
      </c>
      <c r="B9" s="5">
        <f>SUMIFS(GeoStateBasin!E$3:E$32,GeoStateBasin!$C$3:$C$32,$A9)</f>
        <v>8.2212975762282827</v>
      </c>
      <c r="C9" s="6">
        <f>SUMIFS(GeoStateBasin!F$3:F$32,GeoStateBasin!$C$3:$C$32,$A9)</f>
        <v>0.4319518835965902</v>
      </c>
      <c r="F9" s="9"/>
    </row>
    <row r="10" spans="1:6" x14ac:dyDescent="0.25">
      <c r="F10" s="9"/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7ABE-078B-4447-9AC6-52B8CE4C0737}">
  <dimension ref="A1:D19"/>
  <sheetViews>
    <sheetView workbookViewId="0"/>
  </sheetViews>
  <sheetFormatPr defaultRowHeight="15" x14ac:dyDescent="0.25"/>
  <cols>
    <col min="1" max="1" width="22.85546875" bestFit="1" customWidth="1"/>
  </cols>
  <sheetData>
    <row r="1" spans="1:4" ht="60" x14ac:dyDescent="0.25">
      <c r="B1" s="10" t="s">
        <v>70</v>
      </c>
      <c r="C1" s="11"/>
      <c r="D1" s="12" t="s">
        <v>71</v>
      </c>
    </row>
    <row r="2" spans="1:4" x14ac:dyDescent="0.25">
      <c r="A2" t="s">
        <v>2</v>
      </c>
      <c r="B2" s="13" t="s">
        <v>72</v>
      </c>
      <c r="C2" s="13" t="s">
        <v>73</v>
      </c>
      <c r="D2" s="13" t="s">
        <v>74</v>
      </c>
    </row>
    <row r="3" spans="1:4" x14ac:dyDescent="0.25">
      <c r="A3" t="s">
        <v>33</v>
      </c>
      <c r="B3" s="14">
        <v>16.324868291287949</v>
      </c>
      <c r="C3" s="14">
        <v>38.50284582462595</v>
      </c>
      <c r="D3" s="8">
        <v>2.3585394465432636</v>
      </c>
    </row>
    <row r="4" spans="1:4" x14ac:dyDescent="0.25">
      <c r="A4" t="s">
        <v>30</v>
      </c>
      <c r="B4" s="14">
        <v>14.108590962727984</v>
      </c>
      <c r="C4" s="14">
        <v>35.263870740103854</v>
      </c>
      <c r="D4" s="8">
        <v>2.4994608485896146</v>
      </c>
    </row>
    <row r="5" spans="1:4" x14ac:dyDescent="0.25">
      <c r="A5" t="s">
        <v>75</v>
      </c>
      <c r="B5" s="14">
        <v>10.931134596125641</v>
      </c>
      <c r="C5" s="14">
        <v>27.504762996631868</v>
      </c>
      <c r="D5" s="8">
        <v>2.5161855573876544</v>
      </c>
    </row>
    <row r="6" spans="1:4" x14ac:dyDescent="0.25">
      <c r="A6" t="s">
        <v>76</v>
      </c>
      <c r="B6" s="14">
        <v>13.51391110550707</v>
      </c>
      <c r="C6" s="14">
        <v>35.66655145720064</v>
      </c>
      <c r="D6" s="8">
        <v>2.6392471564110052</v>
      </c>
    </row>
    <row r="7" spans="1:4" x14ac:dyDescent="0.25">
      <c r="A7" t="s">
        <v>77</v>
      </c>
      <c r="B7" s="14">
        <v>14.044941935591707</v>
      </c>
      <c r="C7" s="14">
        <v>22.20963684823165</v>
      </c>
      <c r="D7" s="8">
        <v>1.5813263557857471</v>
      </c>
    </row>
    <row r="8" spans="1:4" x14ac:dyDescent="0.25">
      <c r="A8" t="s">
        <v>78</v>
      </c>
      <c r="B8" s="14">
        <v>13.201161580080694</v>
      </c>
      <c r="C8" s="14">
        <v>22.16488549549176</v>
      </c>
      <c r="D8" s="8">
        <v>1.6790102417151289</v>
      </c>
    </row>
    <row r="9" spans="1:4" x14ac:dyDescent="0.25">
      <c r="A9" t="s">
        <v>79</v>
      </c>
      <c r="B9" s="14">
        <v>8.0654985154738181</v>
      </c>
      <c r="C9" s="14">
        <v>11.764622142264416</v>
      </c>
      <c r="D9" s="8">
        <v>1.4586354606220255</v>
      </c>
    </row>
    <row r="10" spans="1:4" x14ac:dyDescent="0.25">
      <c r="A10" t="s">
        <v>80</v>
      </c>
      <c r="B10" s="14">
        <v>9.2783170884534343</v>
      </c>
      <c r="C10" s="14">
        <v>15.453174561935413</v>
      </c>
      <c r="D10" s="8">
        <v>1.6655148142292302</v>
      </c>
    </row>
    <row r="11" spans="1:4" x14ac:dyDescent="0.25">
      <c r="A11" t="s">
        <v>81</v>
      </c>
      <c r="B11" s="14">
        <v>4.6295719547105332</v>
      </c>
      <c r="C11" s="14">
        <v>9.1113249882046574</v>
      </c>
      <c r="D11" s="8">
        <v>1.9680707152491701</v>
      </c>
    </row>
    <row r="12" spans="1:4" x14ac:dyDescent="0.25">
      <c r="A12" t="s">
        <v>82</v>
      </c>
      <c r="B12" s="14">
        <v>5.1645493821823321</v>
      </c>
      <c r="C12" s="14">
        <v>8.6814167851291302</v>
      </c>
      <c r="D12" s="8">
        <v>1.6809630700947447</v>
      </c>
    </row>
    <row r="13" spans="1:4" x14ac:dyDescent="0.25">
      <c r="A13" t="s">
        <v>83</v>
      </c>
      <c r="B13" s="14">
        <v>2.6469441135674328</v>
      </c>
      <c r="C13" s="14">
        <v>7.6728812008303704</v>
      </c>
      <c r="D13" s="8">
        <v>2.8987696270206493</v>
      </c>
    </row>
    <row r="14" spans="1:4" x14ac:dyDescent="0.25">
      <c r="A14" t="s">
        <v>84</v>
      </c>
      <c r="B14" s="14">
        <v>2.350684014040139</v>
      </c>
      <c r="C14" s="14">
        <v>7.4336359315469336</v>
      </c>
      <c r="D14" s="8">
        <v>3.1623288741265934</v>
      </c>
    </row>
    <row r="15" spans="1:4" x14ac:dyDescent="0.25">
      <c r="A15" t="s">
        <v>85</v>
      </c>
      <c r="B15" s="14">
        <v>10.708616149771554</v>
      </c>
      <c r="C15" s="14">
        <v>31.840007615224305</v>
      </c>
      <c r="D15" s="8">
        <v>2.9733073975112596</v>
      </c>
    </row>
    <row r="16" spans="1:4" x14ac:dyDescent="0.25">
      <c r="A16" t="s">
        <v>86</v>
      </c>
      <c r="B16" s="14">
        <v>11.243925655827343</v>
      </c>
      <c r="C16" s="14">
        <v>43.195762831657106</v>
      </c>
      <c r="D16" s="8">
        <v>3.8416976555932858</v>
      </c>
    </row>
    <row r="17" spans="1:4" x14ac:dyDescent="0.25">
      <c r="A17" t="s">
        <v>87</v>
      </c>
      <c r="B17" s="14">
        <v>9.7822546570716256</v>
      </c>
      <c r="C17" s="14">
        <v>25.243176829423479</v>
      </c>
      <c r="D17" s="8">
        <v>2.5805070215765751</v>
      </c>
    </row>
    <row r="18" spans="1:4" x14ac:dyDescent="0.25">
      <c r="A18" t="s">
        <v>88</v>
      </c>
      <c r="B18" s="14">
        <v>15.213968968845508</v>
      </c>
      <c r="C18" s="14">
        <v>20.403949129537132</v>
      </c>
      <c r="D18" s="8">
        <v>1.3411325585926615</v>
      </c>
    </row>
    <row r="19" spans="1:4" x14ac:dyDescent="0.25">
      <c r="A19" t="s">
        <v>89</v>
      </c>
      <c r="B19">
        <v>15.827135059797905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GeoStateBasin</vt:lpstr>
      <vt:lpstr>StateBasin</vt:lpstr>
      <vt:lpstr>State</vt:lpstr>
      <vt:lpstr>Exchange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Shenk</dc:creator>
  <cp:lastModifiedBy>Gary Shenk</cp:lastModifiedBy>
  <dcterms:created xsi:type="dcterms:W3CDTF">2018-07-10T13:07:44Z</dcterms:created>
  <dcterms:modified xsi:type="dcterms:W3CDTF">2018-07-10T13:36:21Z</dcterms:modified>
</cp:coreProperties>
</file>